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0F7DA133-FC7C-47A3-9B8C-6FF154EC2D96}" xr6:coauthVersionLast="47" xr6:coauthVersionMax="47" xr10:uidLastSave="{00000000-0000-0000-0000-000000000000}"/>
  <bookViews>
    <workbookView xWindow="-108" yWindow="-108" windowWidth="23256" windowHeight="12456" tabRatio="558" xr2:uid="{00000000-000D-0000-FFFF-FFFF00000000}"/>
  </bookViews>
  <sheets>
    <sheet name="RawData" sheetId="81" r:id="rId1"/>
    <sheet name="Key ค่าไฟรายวัน" sheetId="48" r:id="rId2"/>
    <sheet name="LOAD DEMANDสุตรใหม่" sheetId="72" r:id="rId3"/>
    <sheet name="water data Dec " sheetId="73" r:id="rId4"/>
    <sheet name="Sheet5" sheetId="78" r:id="rId5"/>
    <sheet name="Sheet2" sheetId="65" r:id="rId6"/>
    <sheet name="Sheet1" sheetId="75" r:id="rId7"/>
    <sheet name="Sheet6" sheetId="79" r:id="rId8"/>
    <sheet name="Sheet3" sheetId="76" r:id="rId9"/>
    <sheet name="Sheet4" sheetId="77" r:id="rId10"/>
  </sheets>
  <externalReferences>
    <externalReference r:id="rId11"/>
  </externalReferences>
  <definedNames>
    <definedName name="_xlnm._FilterDatabase" localSheetId="1" hidden="1">'Key ค่าไฟรายวัน'!$B$3:$T$98</definedName>
    <definedName name="_xlnm._FilterDatabase" localSheetId="2" hidden="1">'LOAD DEMANDสุตรใหม่'!$B$3:$AR$122</definedName>
    <definedName name="a">#REF!</definedName>
    <definedName name="data_day1">[1]DemandData!$B$2:$B$97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2" l="1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AG3" i="48"/>
  <c r="AH3" i="48"/>
  <c r="AI3" i="48"/>
  <c r="AJ3" i="48"/>
  <c r="AK3" i="48"/>
  <c r="AL3" i="48"/>
  <c r="G3" i="48"/>
  <c r="AD87" i="48" a="1"/>
  <c r="N87" i="48" a="1"/>
  <c r="Y87" i="48" a="1"/>
  <c r="W87" i="48" a="1"/>
  <c r="AL87" i="48" a="1"/>
  <c r="V87" i="48" a="1"/>
  <c r="AG87" i="48" a="1"/>
  <c r="O87" i="48" a="1"/>
  <c r="AC87" i="48" a="1"/>
  <c r="U87" i="48" a="1"/>
  <c r="K87" i="48" a="1"/>
  <c r="I87" i="48" a="1"/>
  <c r="AK87" i="48" a="1"/>
  <c r="M87" i="48" a="1"/>
  <c r="Q87" i="48" a="1"/>
  <c r="G87" i="48" a="1"/>
  <c r="AJ87" i="48" a="1"/>
  <c r="T87" i="48" a="1"/>
  <c r="AI87" i="48" a="1"/>
  <c r="S87" i="48" a="1"/>
  <c r="Z87" i="48" a="1"/>
  <c r="J87" i="48" a="1"/>
  <c r="X87" i="48" a="1"/>
  <c r="P87" i="48" a="1"/>
  <c r="AE87" i="48" a="1"/>
  <c r="AB87" i="48" a="1"/>
  <c r="L87" i="48" a="1"/>
  <c r="AA87" i="48" a="1"/>
  <c r="AH87" i="48" a="1"/>
  <c r="R87" i="48" a="1"/>
  <c r="AF87" i="48" a="1"/>
  <c r="H87" i="48" a="1"/>
  <c r="AL81" i="48" a="1"/>
  <c r="AD81" i="48" a="1"/>
  <c r="N81" i="48" a="1"/>
  <c r="U81" i="48" a="1"/>
  <c r="M81" i="48" a="1"/>
  <c r="AB81" i="48" a="1"/>
  <c r="L81" i="48" a="1"/>
  <c r="AI81" i="48" a="1"/>
  <c r="K81" i="48" a="1"/>
  <c r="AH81" i="48" a="1"/>
  <c r="Z81" i="48" a="1"/>
  <c r="AG81" i="48" a="1"/>
  <c r="I81" i="48" a="1"/>
  <c r="AF81" i="48" a="1"/>
  <c r="O81" i="48" a="1"/>
  <c r="V81" i="48" a="1"/>
  <c r="X81" i="48" a="1"/>
  <c r="AC81" i="48" a="1"/>
  <c r="AA81" i="48" a="1"/>
  <c r="J81" i="48" a="1"/>
  <c r="Y81" i="48" a="1"/>
  <c r="H81" i="48" a="1"/>
  <c r="G81" i="48" a="1"/>
  <c r="AK81" i="48" a="1"/>
  <c r="S81" i="48" a="1"/>
  <c r="R81" i="48" a="1"/>
  <c r="Q81" i="48" a="1"/>
  <c r="AE81" i="48" a="1"/>
  <c r="T81" i="48" a="1"/>
  <c r="P81" i="48" a="1"/>
  <c r="AJ81" i="48" a="1"/>
  <c r="W81" i="48" a="1"/>
  <c r="AL80" i="48" a="1"/>
  <c r="AD80" i="48" a="1"/>
  <c r="N80" i="48" a="1"/>
  <c r="P80" i="48" a="1"/>
  <c r="V80" i="48" a="1"/>
  <c r="AC80" i="48" a="1"/>
  <c r="M80" i="48" a="1"/>
  <c r="AK80" i="48" a="1"/>
  <c r="U80" i="48" a="1"/>
  <c r="R80" i="48" a="1"/>
  <c r="X80" i="48" a="1"/>
  <c r="AB80" i="48" a="1"/>
  <c r="T80" i="48" a="1"/>
  <c r="J80" i="48" a="1"/>
  <c r="I80" i="48" a="1"/>
  <c r="AJ80" i="48" a="1"/>
  <c r="L80" i="48" a="1"/>
  <c r="AG80" i="48" a="1"/>
  <c r="O80" i="48" a="1"/>
  <c r="AI80" i="48" a="1"/>
  <c r="S80" i="48" a="1"/>
  <c r="Z80" i="48" a="1"/>
  <c r="Q80" i="48" a="1"/>
  <c r="H80" i="48" a="1"/>
  <c r="AA80" i="48" a="1"/>
  <c r="K80" i="48" a="1"/>
  <c r="AH80" i="48" a="1"/>
  <c r="Y80" i="48" a="1"/>
  <c r="W80" i="48" a="1"/>
  <c r="G80" i="48" a="1"/>
  <c r="AF80" i="48" a="1"/>
  <c r="AE80" i="48" a="1"/>
  <c r="AL79" i="48" a="1"/>
  <c r="AD79" i="48" a="1"/>
  <c r="V79" i="48" a="1"/>
  <c r="N79" i="48" a="1"/>
  <c r="AK79" i="48" a="1"/>
  <c r="AC79" i="48" a="1"/>
  <c r="U79" i="48" a="1"/>
  <c r="M79" i="48" a="1"/>
  <c r="AJ79" i="48" a="1"/>
  <c r="AI79" i="48" a="1"/>
  <c r="AA79" i="48" a="1"/>
  <c r="S79" i="48" a="1"/>
  <c r="AH79" i="48" a="1"/>
  <c r="Z79" i="48" a="1"/>
  <c r="R79" i="48" a="1"/>
  <c r="J79" i="48" a="1"/>
  <c r="AB79" i="48" a="1"/>
  <c r="AF79" i="48" a="1"/>
  <c r="L79" i="48" a="1"/>
  <c r="H79" i="48" a="1"/>
  <c r="K79" i="48" a="1"/>
  <c r="P79" i="48" a="1"/>
  <c r="T79" i="48" a="1"/>
  <c r="AG79" i="48" a="1"/>
  <c r="Y79" i="48" a="1"/>
  <c r="Q79" i="48" a="1"/>
  <c r="I79" i="48" a="1"/>
  <c r="X79" i="48" a="1"/>
  <c r="W79" i="48" a="1"/>
  <c r="O79" i="48" a="1"/>
  <c r="G79" i="48" a="1"/>
  <c r="AE79" i="48" a="1"/>
  <c r="AD78" i="48" a="1"/>
  <c r="V78" i="48" a="1"/>
  <c r="L78" i="48" a="1"/>
  <c r="H78" i="48" a="1"/>
  <c r="AL78" i="48" a="1"/>
  <c r="N78" i="48" a="1"/>
  <c r="I78" i="48" a="1"/>
  <c r="AC78" i="48" a="1"/>
  <c r="U78" i="48" a="1"/>
  <c r="Y78" i="48" a="1"/>
  <c r="W78" i="48" a="1"/>
  <c r="AK78" i="48" a="1"/>
  <c r="M78" i="48" a="1"/>
  <c r="Q78" i="48" a="1"/>
  <c r="G78" i="48" a="1"/>
  <c r="AB78" i="48" a="1"/>
  <c r="T78" i="48" a="1"/>
  <c r="X78" i="48" a="1"/>
  <c r="AJ78" i="48" a="1"/>
  <c r="AA78" i="48" a="1"/>
  <c r="AI78" i="48" a="1"/>
  <c r="S78" i="48" a="1"/>
  <c r="K78" i="48" a="1"/>
  <c r="AG78" i="48" a="1"/>
  <c r="AE78" i="48" a="1"/>
  <c r="AH78" i="48" a="1"/>
  <c r="R78" i="48" a="1"/>
  <c r="J78" i="48" a="1"/>
  <c r="P78" i="48" a="1"/>
  <c r="O78" i="48" a="1"/>
  <c r="Z78" i="48" a="1"/>
  <c r="AF78" i="48" a="1"/>
  <c r="AL76" i="48" a="1"/>
  <c r="AD76" i="48" a="1"/>
  <c r="V76" i="48" a="1"/>
  <c r="N76" i="48" a="1"/>
  <c r="U76" i="48" a="1"/>
  <c r="M76" i="48" a="1"/>
  <c r="R76" i="48" a="1"/>
  <c r="AG76" i="48" a="1"/>
  <c r="AF76" i="48" a="1"/>
  <c r="AE76" i="48" a="1"/>
  <c r="G76" i="48" a="1"/>
  <c r="AK76" i="48" a="1"/>
  <c r="AC76" i="48" a="1"/>
  <c r="S76" i="48" a="1"/>
  <c r="Q76" i="48" a="1"/>
  <c r="O76" i="48" a="1"/>
  <c r="AB76" i="48" a="1"/>
  <c r="T76" i="48" a="1"/>
  <c r="AA76" i="48" a="1"/>
  <c r="Y76" i="48" a="1"/>
  <c r="P76" i="48" a="1"/>
  <c r="AJ76" i="48" a="1"/>
  <c r="L76" i="48" a="1"/>
  <c r="K76" i="48" a="1"/>
  <c r="I76" i="48" a="1"/>
  <c r="H76" i="48" a="1"/>
  <c r="AI76" i="48" a="1"/>
  <c r="W76" i="48" a="1"/>
  <c r="AH76" i="48" a="1"/>
  <c r="Z76" i="48" a="1"/>
  <c r="J76" i="48" a="1"/>
  <c r="X76" i="48" a="1"/>
  <c r="AD75" i="48" a="1"/>
  <c r="N75" i="48" a="1"/>
  <c r="W75" i="48" a="1"/>
  <c r="AL75" i="48" a="1"/>
  <c r="V75" i="48" a="1"/>
  <c r="Y75" i="48" a="1"/>
  <c r="AK75" i="48" a="1"/>
  <c r="U75" i="48" a="1"/>
  <c r="M75" i="48" a="1"/>
  <c r="H75" i="48" a="1"/>
  <c r="AC75" i="48" a="1"/>
  <c r="T75" i="48" a="1"/>
  <c r="AB75" i="48" a="1"/>
  <c r="L75" i="48" a="1"/>
  <c r="G75" i="48" a="1"/>
  <c r="AJ75" i="48" a="1"/>
  <c r="I75" i="48" a="1"/>
  <c r="AI75" i="48" a="1"/>
  <c r="S75" i="48" a="1"/>
  <c r="J75" i="48" a="1"/>
  <c r="Q75" i="48" a="1"/>
  <c r="P75" i="48" a="1"/>
  <c r="O75" i="48" a="1"/>
  <c r="AA75" i="48" a="1"/>
  <c r="K75" i="48" a="1"/>
  <c r="AG75" i="48" a="1"/>
  <c r="AF75" i="48" a="1"/>
  <c r="AE75" i="48" a="1"/>
  <c r="AH75" i="48" a="1"/>
  <c r="Z75" i="48" a="1"/>
  <c r="R75" i="48" a="1"/>
  <c r="X75" i="48" a="1"/>
  <c r="AD74" i="48" a="1"/>
  <c r="V74" i="48" a="1"/>
  <c r="L74" i="48" a="1"/>
  <c r="AI74" i="48" a="1"/>
  <c r="R74" i="48" a="1"/>
  <c r="AG74" i="48" a="1"/>
  <c r="AF74" i="48" a="1"/>
  <c r="AE74" i="48" a="1"/>
  <c r="G74" i="48" a="1"/>
  <c r="AL74" i="48" a="1"/>
  <c r="N74" i="48" a="1"/>
  <c r="AH74" i="48" a="1"/>
  <c r="P74" i="48" a="1"/>
  <c r="AC74" i="48" a="1"/>
  <c r="U74" i="48" a="1"/>
  <c r="AA74" i="48" a="1"/>
  <c r="Y74" i="48" a="1"/>
  <c r="H74" i="48" a="1"/>
  <c r="AK74" i="48" a="1"/>
  <c r="M74" i="48" a="1"/>
  <c r="K74" i="48" a="1"/>
  <c r="Q74" i="48" a="1"/>
  <c r="O74" i="48" a="1"/>
  <c r="AJ74" i="48" a="1"/>
  <c r="AB74" i="48" a="1"/>
  <c r="T74" i="48" a="1"/>
  <c r="S74" i="48" a="1"/>
  <c r="Z74" i="48" a="1"/>
  <c r="J74" i="48" a="1"/>
  <c r="I74" i="48" a="1"/>
  <c r="X74" i="48" a="1"/>
  <c r="W74" i="48" a="1"/>
  <c r="AD68" i="48" a="1"/>
  <c r="V68" i="48" a="1"/>
  <c r="AE68" i="48" a="1"/>
  <c r="AL68" i="48" a="1"/>
  <c r="N68" i="48" a="1"/>
  <c r="AC68" i="48" a="1"/>
  <c r="U68" i="48" a="1"/>
  <c r="AK68" i="48" a="1"/>
  <c r="M68" i="48" a="1"/>
  <c r="G68" i="48" a="1"/>
  <c r="AB68" i="48" a="1"/>
  <c r="T68" i="48" a="1"/>
  <c r="X68" i="48" a="1"/>
  <c r="AJ68" i="48" a="1"/>
  <c r="L68" i="48" a="1"/>
  <c r="W68" i="48" a="1"/>
  <c r="AA68" i="48" a="1"/>
  <c r="S68" i="48" a="1"/>
  <c r="H68" i="48" a="1"/>
  <c r="AI68" i="48" a="1"/>
  <c r="K68" i="48" a="1"/>
  <c r="AH68" i="48" a="1"/>
  <c r="R68" i="48" a="1"/>
  <c r="Q68" i="48" a="1"/>
  <c r="O68" i="48" a="1"/>
  <c r="Z68" i="48" a="1"/>
  <c r="J68" i="48" a="1"/>
  <c r="I68" i="48" a="1"/>
  <c r="AG68" i="48" a="1"/>
  <c r="P68" i="48" a="1"/>
  <c r="Y68" i="48" a="1"/>
  <c r="AF68" i="48" a="1"/>
  <c r="AD67" i="48" a="1"/>
  <c r="V67" i="48" a="1"/>
  <c r="S67" i="48" a="1"/>
  <c r="J67" i="48" a="1"/>
  <c r="AF67" i="48" a="1"/>
  <c r="AL67" i="48" a="1"/>
  <c r="N67" i="48" a="1"/>
  <c r="AH67" i="48" a="1"/>
  <c r="Y67" i="48" a="1"/>
  <c r="P67" i="48" a="1"/>
  <c r="AC67" i="48" a="1"/>
  <c r="U67" i="48" a="1"/>
  <c r="L67" i="48" a="1"/>
  <c r="Z67" i="48" a="1"/>
  <c r="Q67" i="48" a="1"/>
  <c r="H67" i="48" a="1"/>
  <c r="G67" i="48" a="1"/>
  <c r="AK67" i="48" a="1"/>
  <c r="M67" i="48" a="1"/>
  <c r="K67" i="48" a="1"/>
  <c r="AG67" i="48" a="1"/>
  <c r="AE67" i="48" a="1"/>
  <c r="AJ67" i="48" a="1"/>
  <c r="AB67" i="48" a="1"/>
  <c r="T67" i="48" a="1"/>
  <c r="R67" i="48" a="1"/>
  <c r="I67" i="48" a="1"/>
  <c r="W67" i="48" a="1"/>
  <c r="AI67" i="48" a="1"/>
  <c r="X67" i="48" a="1"/>
  <c r="O67" i="48" a="1"/>
  <c r="AA67" i="48" a="1"/>
  <c r="AD66" i="48" a="1"/>
  <c r="V66" i="48" a="1"/>
  <c r="U66" i="48" a="1"/>
  <c r="AF66" i="48" a="1"/>
  <c r="AL66" i="48" a="1"/>
  <c r="N66" i="48" a="1"/>
  <c r="M66" i="48" a="1"/>
  <c r="X66" i="48" a="1"/>
  <c r="I66" i="48" a="1"/>
  <c r="AK66" i="48" a="1"/>
  <c r="AC66" i="48" a="1"/>
  <c r="R66" i="48" a="1"/>
  <c r="W66" i="48" a="1"/>
  <c r="AB66" i="48" a="1"/>
  <c r="T66" i="48" a="1"/>
  <c r="S66" i="48" a="1"/>
  <c r="Q66" i="48" a="1"/>
  <c r="AJ66" i="48" a="1"/>
  <c r="L66" i="48" a="1"/>
  <c r="K66" i="48" a="1"/>
  <c r="J66" i="48" a="1"/>
  <c r="O66" i="48" a="1"/>
  <c r="AA66" i="48" a="1"/>
  <c r="AH66" i="48" a="1"/>
  <c r="Y66" i="48" a="1"/>
  <c r="P66" i="48" a="1"/>
  <c r="AE66" i="48" a="1"/>
  <c r="AI66" i="48" a="1"/>
  <c r="Z66" i="48" a="1"/>
  <c r="AG66" i="48" a="1"/>
  <c r="H66" i="48" a="1"/>
  <c r="G66" i="48" a="1"/>
  <c r="AD65" i="48" a="1"/>
  <c r="V65" i="48" a="1"/>
  <c r="Q65" i="48" a="1"/>
  <c r="O65" i="48" a="1"/>
  <c r="AL65" i="48" a="1"/>
  <c r="N65" i="48" a="1"/>
  <c r="X65" i="48" a="1"/>
  <c r="AC65" i="48" a="1"/>
  <c r="U65" i="48" a="1"/>
  <c r="J65" i="48" a="1"/>
  <c r="AK65" i="48" a="1"/>
  <c r="M65" i="48" a="1"/>
  <c r="P65" i="48" a="1"/>
  <c r="AB65" i="48" a="1"/>
  <c r="AJ65" i="48" a="1"/>
  <c r="T65" i="48" a="1"/>
  <c r="L65" i="48" a="1"/>
  <c r="AG65" i="48" a="1"/>
  <c r="AE65" i="48" a="1"/>
  <c r="AI65" i="48" a="1"/>
  <c r="S65" i="48" a="1"/>
  <c r="K65" i="48" a="1"/>
  <c r="I65" i="48" a="1"/>
  <c r="W65" i="48" a="1"/>
  <c r="AA65" i="48" a="1"/>
  <c r="G65" i="48" a="1"/>
  <c r="AH65" i="48" a="1"/>
  <c r="Z65" i="48" a="1"/>
  <c r="R65" i="48" a="1"/>
  <c r="Y65" i="48" a="1"/>
  <c r="H65" i="48" a="1"/>
  <c r="AF65" i="48" a="1"/>
  <c r="AD64" i="48" a="1"/>
  <c r="V64" i="48" a="1"/>
  <c r="Y64" i="48" a="1"/>
  <c r="W64" i="48" a="1"/>
  <c r="AL64" i="48" a="1"/>
  <c r="N64" i="48" a="1"/>
  <c r="AG64" i="48" a="1"/>
  <c r="G64" i="48" a="1"/>
  <c r="AC64" i="48" a="1"/>
  <c r="U64" i="48" a="1"/>
  <c r="R64" i="48" a="1"/>
  <c r="H64" i="48" a="1"/>
  <c r="AK64" i="48" a="1"/>
  <c r="M64" i="48" a="1"/>
  <c r="AH64" i="48" a="1"/>
  <c r="X64" i="48" a="1"/>
  <c r="AB64" i="48" a="1"/>
  <c r="T64" i="48" a="1"/>
  <c r="Q64" i="48" a="1"/>
  <c r="O64" i="48" a="1"/>
  <c r="AJ64" i="48" a="1"/>
  <c r="L64" i="48" a="1"/>
  <c r="Z64" i="48" a="1"/>
  <c r="AF64" i="48" a="1"/>
  <c r="AI64" i="48" a="1"/>
  <c r="S64" i="48" a="1"/>
  <c r="K64" i="48" a="1"/>
  <c r="J64" i="48" a="1"/>
  <c r="I64" i="48" a="1"/>
  <c r="P64" i="48" a="1"/>
  <c r="AE64" i="48" a="1"/>
  <c r="AA64" i="48" a="1"/>
  <c r="AL59" i="48" a="1"/>
  <c r="AD59" i="48" a="1"/>
  <c r="V59" i="48" a="1"/>
  <c r="N59" i="48" a="1"/>
  <c r="M59" i="48" a="1"/>
  <c r="S59" i="48" a="1"/>
  <c r="AH59" i="48" a="1"/>
  <c r="AG59" i="48" a="1"/>
  <c r="Q59" i="48" a="1"/>
  <c r="X59" i="48" a="1"/>
  <c r="H59" i="48" a="1"/>
  <c r="AE59" i="48" a="1"/>
  <c r="AK59" i="48" a="1"/>
  <c r="AC59" i="48" a="1"/>
  <c r="U59" i="48" a="1"/>
  <c r="K59" i="48" a="1"/>
  <c r="R59" i="48" a="1"/>
  <c r="I59" i="48" a="1"/>
  <c r="O59" i="48" a="1"/>
  <c r="AJ59" i="48" a="1"/>
  <c r="AB59" i="48" a="1"/>
  <c r="T59" i="48" a="1"/>
  <c r="L59" i="48" a="1"/>
  <c r="AI59" i="48" a="1"/>
  <c r="Z59" i="48" a="1"/>
  <c r="J59" i="48" a="1"/>
  <c r="Y59" i="48" a="1"/>
  <c r="AF59" i="48" a="1"/>
  <c r="P59" i="48" a="1"/>
  <c r="W59" i="48" a="1"/>
  <c r="AA59" i="48" a="1"/>
  <c r="G59" i="48" a="1"/>
  <c r="AD58" i="48" a="1"/>
  <c r="V58" i="48" a="1"/>
  <c r="Q58" i="48" a="1"/>
  <c r="O58" i="48" a="1"/>
  <c r="AL58" i="48" a="1"/>
  <c r="N58" i="48" a="1"/>
  <c r="I58" i="48" a="1"/>
  <c r="AC58" i="48" a="1"/>
  <c r="M58" i="48" a="1"/>
  <c r="W58" i="48" a="1"/>
  <c r="AK58" i="48" a="1"/>
  <c r="U58" i="48" a="1"/>
  <c r="AB58" i="48" a="1"/>
  <c r="T58" i="48" a="1"/>
  <c r="Y58" i="48" a="1"/>
  <c r="AE58" i="48" a="1"/>
  <c r="AJ58" i="48" a="1"/>
  <c r="L58" i="48" a="1"/>
  <c r="J58" i="48" a="1"/>
  <c r="AF58" i="48" a="1"/>
  <c r="AA58" i="48" a="1"/>
  <c r="S58" i="48" a="1"/>
  <c r="Z58" i="48" a="1"/>
  <c r="P58" i="48" a="1"/>
  <c r="AI58" i="48" a="1"/>
  <c r="K58" i="48" a="1"/>
  <c r="R58" i="48" a="1"/>
  <c r="X58" i="48" a="1"/>
  <c r="AH58" i="48" a="1"/>
  <c r="H58" i="48" a="1"/>
  <c r="AG58" i="48" a="1"/>
  <c r="G58" i="48" a="1"/>
  <c r="AD57" i="48" a="1"/>
  <c r="V57" i="48" a="1"/>
  <c r="O57" i="48" a="1"/>
  <c r="AL57" i="48" a="1"/>
  <c r="N57" i="48" a="1"/>
  <c r="G57" i="48" a="1"/>
  <c r="AC57" i="48" a="1"/>
  <c r="U57" i="48" a="1"/>
  <c r="X57" i="48" a="1"/>
  <c r="AK57" i="48" a="1"/>
  <c r="M57" i="48" a="1"/>
  <c r="W57" i="48" a="1"/>
  <c r="AB57" i="48" a="1"/>
  <c r="L57" i="48" a="1"/>
  <c r="H57" i="48" a="1"/>
  <c r="AJ57" i="48" a="1"/>
  <c r="T57" i="48" a="1"/>
  <c r="P57" i="48" a="1"/>
  <c r="AI57" i="48" a="1"/>
  <c r="S57" i="48" a="1"/>
  <c r="Y57" i="48" a="1"/>
  <c r="AE57" i="48" a="1"/>
  <c r="AA57" i="48" a="1"/>
  <c r="K57" i="48" a="1"/>
  <c r="I57" i="48" a="1"/>
  <c r="AH57" i="48" a="1"/>
  <c r="R57" i="48" a="1"/>
  <c r="AF57" i="48" a="1"/>
  <c r="Z57" i="48" a="1"/>
  <c r="J57" i="48" a="1"/>
  <c r="Q57" i="48" a="1"/>
  <c r="AG57" i="48" a="1"/>
  <c r="AD56" i="48" a="1"/>
  <c r="V56" i="48" a="1"/>
  <c r="M56" i="48" a="1"/>
  <c r="AE56" i="48" a="1"/>
  <c r="AL56" i="48" a="1"/>
  <c r="N56" i="48" a="1"/>
  <c r="P56" i="48" a="1"/>
  <c r="AK56" i="48" a="1"/>
  <c r="U56" i="48" a="1"/>
  <c r="O56" i="48" a="1"/>
  <c r="AC56" i="48" a="1"/>
  <c r="AB56" i="48" a="1"/>
  <c r="T56" i="48" a="1"/>
  <c r="AJ56" i="48" a="1"/>
  <c r="L56" i="48" a="1"/>
  <c r="Q56" i="48" a="1"/>
  <c r="W56" i="48" a="1"/>
  <c r="AI56" i="48" a="1"/>
  <c r="S56" i="48" a="1"/>
  <c r="K56" i="48" a="1"/>
  <c r="X56" i="48" a="1"/>
  <c r="G56" i="48" a="1"/>
  <c r="AA56" i="48" a="1"/>
  <c r="AH56" i="48" a="1"/>
  <c r="R56" i="48" a="1"/>
  <c r="J56" i="48" a="1"/>
  <c r="I56" i="48" a="1"/>
  <c r="H56" i="48" a="1"/>
  <c r="Z56" i="48" a="1"/>
  <c r="AG56" i="48" a="1"/>
  <c r="Y56" i="48" a="1"/>
  <c r="AF56" i="48" a="1"/>
  <c r="AD55" i="48" a="1"/>
  <c r="V55" i="48" a="1"/>
  <c r="W55" i="48" a="1"/>
  <c r="AL55" i="48" a="1"/>
  <c r="N55" i="48" a="1"/>
  <c r="G55" i="48" a="1"/>
  <c r="AC55" i="48" a="1"/>
  <c r="M55" i="48" a="1"/>
  <c r="AE55" i="48" a="1"/>
  <c r="AK55" i="48" a="1"/>
  <c r="U55" i="48" a="1"/>
  <c r="AB55" i="48" a="1"/>
  <c r="T55" i="48" a="1"/>
  <c r="P55" i="48" a="1"/>
  <c r="AJ55" i="48" a="1"/>
  <c r="L55" i="48" a="1"/>
  <c r="X55" i="48" a="1"/>
  <c r="AI55" i="48" a="1"/>
  <c r="S55" i="48" a="1"/>
  <c r="I55" i="48" a="1"/>
  <c r="AA55" i="48" a="1"/>
  <c r="K55" i="48" a="1"/>
  <c r="H55" i="48" a="1"/>
  <c r="AH55" i="48" a="1"/>
  <c r="R55" i="48" a="1"/>
  <c r="Q55" i="48" a="1"/>
  <c r="O55" i="48" a="1"/>
  <c r="Z55" i="48" a="1"/>
  <c r="J55" i="48" a="1"/>
  <c r="AF55" i="48" a="1"/>
  <c r="Y55" i="48" a="1"/>
  <c r="AG55" i="48" a="1"/>
  <c r="AD54" i="48" a="1"/>
  <c r="V54" i="48" a="1"/>
  <c r="N54" i="48" a="1"/>
  <c r="AC54" i="48" a="1"/>
  <c r="AJ54" i="48" a="1"/>
  <c r="T54" i="48" a="1"/>
  <c r="P54" i="48" a="1"/>
  <c r="W54" i="48" a="1"/>
  <c r="AL54" i="48" a="1"/>
  <c r="U54" i="48" a="1"/>
  <c r="AB54" i="48" a="1"/>
  <c r="L54" i="48" a="1"/>
  <c r="K54" i="48" a="1"/>
  <c r="H54" i="48" a="1"/>
  <c r="O54" i="48" a="1"/>
  <c r="G54" i="48" a="1"/>
  <c r="AK54" i="48" a="1"/>
  <c r="M54" i="48" a="1"/>
  <c r="AA54" i="48" a="1"/>
  <c r="AI54" i="48" a="1"/>
  <c r="S54" i="48" a="1"/>
  <c r="AH54" i="48" a="1"/>
  <c r="Z54" i="48" a="1"/>
  <c r="R54" i="48" a="1"/>
  <c r="J54" i="48" a="1"/>
  <c r="AG54" i="48" a="1"/>
  <c r="Y54" i="48" a="1"/>
  <c r="Q54" i="48" a="1"/>
  <c r="I54" i="48" a="1"/>
  <c r="AF54" i="48" a="1"/>
  <c r="X54" i="48" a="1"/>
  <c r="AE54" i="48" a="1"/>
  <c r="AD53" i="48" a="1"/>
  <c r="V53" i="48" a="1"/>
  <c r="S53" i="48" a="1"/>
  <c r="I53" i="48" a="1"/>
  <c r="G53" i="48" a="1"/>
  <c r="AL53" i="48" a="1"/>
  <c r="N53" i="48" a="1"/>
  <c r="Z53" i="48" a="1"/>
  <c r="P53" i="48" a="1"/>
  <c r="AC53" i="48" a="1"/>
  <c r="M53" i="48" a="1"/>
  <c r="AI53" i="48" a="1"/>
  <c r="Q53" i="48" a="1"/>
  <c r="O53" i="48" a="1"/>
  <c r="AK53" i="48" a="1"/>
  <c r="U53" i="48" a="1"/>
  <c r="AA53" i="48" a="1"/>
  <c r="Y53" i="48" a="1"/>
  <c r="T53" i="48" a="1"/>
  <c r="AJ53" i="48" a="1"/>
  <c r="AB53" i="48" a="1"/>
  <c r="L53" i="48" a="1"/>
  <c r="K53" i="48" a="1"/>
  <c r="R53" i="48" a="1"/>
  <c r="AG53" i="48" a="1"/>
  <c r="X53" i="48" a="1"/>
  <c r="J53" i="48" a="1"/>
  <c r="W53" i="48" a="1"/>
  <c r="AH53" i="48" a="1"/>
  <c r="H53" i="48" a="1"/>
  <c r="AF53" i="48" a="1"/>
  <c r="AE53" i="48" a="1"/>
  <c r="AD48" i="48" a="1"/>
  <c r="V48" i="48" a="1"/>
  <c r="AA48" i="48" a="1"/>
  <c r="AG48" i="48" a="1"/>
  <c r="AF48" i="48" a="1"/>
  <c r="O48" i="48" a="1"/>
  <c r="AL48" i="48" a="1"/>
  <c r="N48" i="48" a="1"/>
  <c r="Q48" i="48" a="1"/>
  <c r="G48" i="48" a="1"/>
  <c r="AC48" i="48" a="1"/>
  <c r="U48" i="48" a="1"/>
  <c r="K48" i="48" a="1"/>
  <c r="X48" i="48" a="1"/>
  <c r="AK48" i="48" a="1"/>
  <c r="M48" i="48" a="1"/>
  <c r="I48" i="48" a="1"/>
  <c r="W48" i="48" a="1"/>
  <c r="AB48" i="48" a="1"/>
  <c r="T48" i="48" a="1"/>
  <c r="Y48" i="48" a="1"/>
  <c r="AJ48" i="48" a="1"/>
  <c r="L48" i="48" a="1"/>
  <c r="J48" i="48" a="1"/>
  <c r="H48" i="48" a="1"/>
  <c r="S48" i="48" a="1"/>
  <c r="AI48" i="48" a="1"/>
  <c r="AH48" i="48" a="1"/>
  <c r="Z48" i="48" a="1"/>
  <c r="R48" i="48" a="1"/>
  <c r="P48" i="48" a="1"/>
  <c r="AE48" i="48" a="1"/>
  <c r="AD47" i="48" a="1"/>
  <c r="V47" i="48" a="1"/>
  <c r="L47" i="48" a="1"/>
  <c r="AA47" i="48" a="1"/>
  <c r="Z47" i="48" a="1"/>
  <c r="AG47" i="48" a="1"/>
  <c r="AF47" i="48" a="1"/>
  <c r="AE47" i="48" a="1"/>
  <c r="G47" i="48" a="1"/>
  <c r="AL47" i="48" a="1"/>
  <c r="N47" i="48" a="1"/>
  <c r="R47" i="48" a="1"/>
  <c r="I47" i="48" a="1"/>
  <c r="W47" i="48" a="1"/>
  <c r="AC47" i="48" a="1"/>
  <c r="U47" i="48" a="1"/>
  <c r="AI47" i="48" a="1"/>
  <c r="J47" i="48" a="1"/>
  <c r="X47" i="48" a="1"/>
  <c r="O47" i="48" a="1"/>
  <c r="AK47" i="48" a="1"/>
  <c r="M47" i="48" a="1"/>
  <c r="K47" i="48" a="1"/>
  <c r="Q47" i="48" a="1"/>
  <c r="H47" i="48" a="1"/>
  <c r="T47" i="48" a="1"/>
  <c r="AJ47" i="48" a="1"/>
  <c r="AB47" i="48" a="1"/>
  <c r="S47" i="48" a="1"/>
  <c r="Y47" i="48" a="1"/>
  <c r="P47" i="48" a="1"/>
  <c r="AH47" i="48" a="1"/>
  <c r="AD46" i="48" a="1"/>
  <c r="V46" i="48" a="1"/>
  <c r="U46" i="48" a="1"/>
  <c r="S46" i="48" a="1"/>
  <c r="AG46" i="48" a="1"/>
  <c r="X46" i="48" a="1"/>
  <c r="W46" i="48" a="1"/>
  <c r="AL46" i="48" a="1"/>
  <c r="N46" i="48" a="1"/>
  <c r="M46" i="48" a="1"/>
  <c r="K46" i="48" a="1"/>
  <c r="Q46" i="48" a="1"/>
  <c r="AF46" i="48" a="1"/>
  <c r="O46" i="48" a="1"/>
  <c r="AC46" i="48" a="1"/>
  <c r="AK46" i="48" a="1"/>
  <c r="AJ46" i="48" a="1"/>
  <c r="T46" i="48" a="1"/>
  <c r="L46" i="48" a="1"/>
  <c r="Y46" i="48" a="1"/>
  <c r="H46" i="48" a="1"/>
  <c r="AB46" i="48" a="1"/>
  <c r="AA46" i="48" a="1"/>
  <c r="AI46" i="48" a="1"/>
  <c r="R46" i="48" a="1"/>
  <c r="AH46" i="48" a="1"/>
  <c r="Z46" i="48" a="1"/>
  <c r="J46" i="48" a="1"/>
  <c r="I46" i="48" a="1"/>
  <c r="G46" i="48" a="1"/>
  <c r="P46" i="48" a="1"/>
  <c r="AE46" i="48" a="1"/>
  <c r="AD45" i="48" a="1"/>
  <c r="V45" i="48" a="1"/>
  <c r="AL45" i="48" a="1"/>
  <c r="N45" i="48" a="1"/>
  <c r="AC45" i="48" a="1"/>
  <c r="M45" i="48" a="1"/>
  <c r="AK45" i="48" a="1"/>
  <c r="U45" i="48" a="1"/>
  <c r="AB45" i="48" a="1"/>
  <c r="T45" i="48" a="1"/>
  <c r="J45" i="48" a="1"/>
  <c r="AJ45" i="48" a="1"/>
  <c r="L45" i="48" a="1"/>
  <c r="AA45" i="48" a="1"/>
  <c r="S45" i="48" a="1"/>
  <c r="AI45" i="48" a="1"/>
  <c r="K45" i="48" a="1"/>
  <c r="AH45" i="48" a="1"/>
  <c r="Z45" i="48" a="1"/>
  <c r="R45" i="48" a="1"/>
  <c r="Y45" i="48" a="1"/>
  <c r="W45" i="48" a="1"/>
  <c r="AG45" i="48" a="1"/>
  <c r="Q45" i="48" a="1"/>
  <c r="I45" i="48" a="1"/>
  <c r="O45" i="48" a="1"/>
  <c r="X45" i="48" a="1"/>
  <c r="P45" i="48" a="1"/>
  <c r="AE45" i="48" a="1"/>
  <c r="G45" i="48" a="1"/>
  <c r="AF45" i="48" a="1"/>
  <c r="H45" i="48" a="1"/>
  <c r="AD44" i="48" a="1"/>
  <c r="V44" i="48" a="1"/>
  <c r="AK44" i="48" a="1"/>
  <c r="U44" i="48" a="1"/>
  <c r="AJ44" i="48" a="1"/>
  <c r="L44" i="48" a="1"/>
  <c r="S44" i="48" a="1"/>
  <c r="R44" i="48" a="1"/>
  <c r="Y44" i="48" a="1"/>
  <c r="I44" i="48" a="1"/>
  <c r="X44" i="48" a="1"/>
  <c r="AE44" i="48" a="1"/>
  <c r="G44" i="48" a="1"/>
  <c r="AL44" i="48" a="1"/>
  <c r="N44" i="48" a="1"/>
  <c r="AC44" i="48" a="1"/>
  <c r="M44" i="48" a="1"/>
  <c r="AB44" i="48" a="1"/>
  <c r="T44" i="48" a="1"/>
  <c r="AA44" i="48" a="1"/>
  <c r="Z44" i="48" a="1"/>
  <c r="AG44" i="48" a="1"/>
  <c r="AF44" i="48" a="1"/>
  <c r="H44" i="48" a="1"/>
  <c r="O44" i="48" a="1"/>
  <c r="J44" i="48" a="1"/>
  <c r="Q44" i="48" a="1"/>
  <c r="P44" i="48" a="1"/>
  <c r="K44" i="48" a="1"/>
  <c r="AI44" i="48" a="1"/>
  <c r="AH44" i="48" a="1"/>
  <c r="W44" i="48" a="1"/>
  <c r="AD43" i="48" a="1"/>
  <c r="V43" i="48" a="1"/>
  <c r="L43" i="48" a="1"/>
  <c r="X43" i="48" a="1"/>
  <c r="AL43" i="48" a="1"/>
  <c r="N43" i="48" a="1"/>
  <c r="K43" i="48" a="1"/>
  <c r="AE43" i="48" a="1"/>
  <c r="AK43" i="48" a="1"/>
  <c r="U43" i="48" a="1"/>
  <c r="Q43" i="48" a="1"/>
  <c r="G43" i="48" a="1"/>
  <c r="AC43" i="48" a="1"/>
  <c r="M43" i="48" a="1"/>
  <c r="J43" i="48" a="1"/>
  <c r="W43" i="48" a="1"/>
  <c r="H43" i="48" a="1"/>
  <c r="AJ43" i="48" a="1"/>
  <c r="AB43" i="48" a="1"/>
  <c r="T43" i="48" a="1"/>
  <c r="O43" i="48" a="1"/>
  <c r="AI43" i="48" a="1"/>
  <c r="AA43" i="48" a="1"/>
  <c r="S43" i="48" a="1"/>
  <c r="P43" i="48" a="1"/>
  <c r="AH43" i="48" a="1"/>
  <c r="R43" i="48" a="1"/>
  <c r="I43" i="48" a="1"/>
  <c r="Z43" i="48" a="1"/>
  <c r="AG43" i="48" a="1"/>
  <c r="Y43" i="48" a="1"/>
  <c r="AF43" i="48" a="1"/>
  <c r="AL37" i="48" a="1"/>
  <c r="AD37" i="48" a="1"/>
  <c r="V37" i="48" a="1"/>
  <c r="N37" i="48" a="1"/>
  <c r="J37" i="48" a="1"/>
  <c r="AG37" i="48" a="1"/>
  <c r="P37" i="48" a="1"/>
  <c r="W37" i="48" a="1"/>
  <c r="AK37" i="48" a="1"/>
  <c r="U37" i="48" a="1"/>
  <c r="M37" i="48" a="1"/>
  <c r="Q37" i="48" a="1"/>
  <c r="H37" i="48" a="1"/>
  <c r="AC37" i="48" a="1"/>
  <c r="AJ37" i="48" a="1"/>
  <c r="T37" i="48" a="1"/>
  <c r="L37" i="48" a="1"/>
  <c r="I37" i="48" a="1"/>
  <c r="O37" i="48" a="1"/>
  <c r="AB37" i="48" a="1"/>
  <c r="AA37" i="48" a="1"/>
  <c r="S37" i="48" a="1"/>
  <c r="Z37" i="48" a="1"/>
  <c r="AF37" i="48" a="1"/>
  <c r="G37" i="48" a="1"/>
  <c r="AI37" i="48" a="1"/>
  <c r="K37" i="48" a="1"/>
  <c r="AH37" i="48" a="1"/>
  <c r="R37" i="48" a="1"/>
  <c r="Y37" i="48" a="1"/>
  <c r="X37" i="48" a="1"/>
  <c r="AE37" i="48" a="1"/>
  <c r="AL36" i="48" a="1"/>
  <c r="V36" i="48" a="1"/>
  <c r="N36" i="48" a="1"/>
  <c r="AG36" i="48" a="1"/>
  <c r="W36" i="48" a="1"/>
  <c r="AD36" i="48" a="1"/>
  <c r="R36" i="48" a="1"/>
  <c r="X36" i="48" a="1"/>
  <c r="AC36" i="48" a="1"/>
  <c r="U36" i="48" a="1"/>
  <c r="Z36" i="48" a="1"/>
  <c r="I36" i="48" a="1"/>
  <c r="O36" i="48" a="1"/>
  <c r="AK36" i="48" a="1"/>
  <c r="M36" i="48" a="1"/>
  <c r="J36" i="48" a="1"/>
  <c r="P36" i="48" a="1"/>
  <c r="AJ36" i="48" a="1"/>
  <c r="T36" i="48" a="1"/>
  <c r="AH36" i="48" a="1"/>
  <c r="AF36" i="48" a="1"/>
  <c r="AB36" i="48" a="1"/>
  <c r="L36" i="48" a="1"/>
  <c r="K36" i="48" a="1"/>
  <c r="Y36" i="48" a="1"/>
  <c r="H36" i="48" a="1"/>
  <c r="G36" i="48" a="1"/>
  <c r="AI36" i="48" a="1"/>
  <c r="S36" i="48" a="1"/>
  <c r="Q36" i="48" a="1"/>
  <c r="AE36" i="48" a="1"/>
  <c r="AA36" i="48" a="1"/>
  <c r="AL35" i="48" a="1"/>
  <c r="AD35" i="48" a="1"/>
  <c r="V35" i="48" a="1"/>
  <c r="N35" i="48" a="1"/>
  <c r="AC35" i="48" a="1"/>
  <c r="U35" i="48" a="1"/>
  <c r="R35" i="48" a="1"/>
  <c r="W35" i="48" a="1"/>
  <c r="AK35" i="48" a="1"/>
  <c r="M35" i="48" a="1"/>
  <c r="J35" i="48" a="1"/>
  <c r="O35" i="48" a="1"/>
  <c r="AB35" i="48" a="1"/>
  <c r="T35" i="48" a="1"/>
  <c r="K35" i="48" a="1"/>
  <c r="G35" i="48" a="1"/>
  <c r="AJ35" i="48" a="1"/>
  <c r="L35" i="48" a="1"/>
  <c r="X35" i="48" a="1"/>
  <c r="AA35" i="48" a="1"/>
  <c r="AI35" i="48" a="1"/>
  <c r="S35" i="48" a="1"/>
  <c r="P35" i="48" a="1"/>
  <c r="Z35" i="48" a="1"/>
  <c r="AH35" i="48" a="1"/>
  <c r="Y35" i="48" a="1"/>
  <c r="AG35" i="48" a="1"/>
  <c r="Q35" i="48" a="1"/>
  <c r="I35" i="48" a="1"/>
  <c r="AF35" i="48" a="1"/>
  <c r="H35" i="48" a="1"/>
  <c r="AE35" i="48" a="1"/>
  <c r="AD34" i="48" a="1"/>
  <c r="V34" i="48" a="1"/>
  <c r="AK34" i="48" a="1"/>
  <c r="U34" i="48" a="1"/>
  <c r="AJ34" i="48" a="1"/>
  <c r="T34" i="48" a="1"/>
  <c r="AA34" i="48" a="1"/>
  <c r="K34" i="48" a="1"/>
  <c r="Z34" i="48" a="1"/>
  <c r="R34" i="48" a="1"/>
  <c r="AG34" i="48" a="1"/>
  <c r="I34" i="48" a="1"/>
  <c r="AF34" i="48" a="1"/>
  <c r="P34" i="48" a="1"/>
  <c r="W34" i="48" a="1"/>
  <c r="G34" i="48" a="1"/>
  <c r="AL34" i="48" a="1"/>
  <c r="N34" i="48" a="1"/>
  <c r="AC34" i="48" a="1"/>
  <c r="M34" i="48" a="1"/>
  <c r="AB34" i="48" a="1"/>
  <c r="L34" i="48" a="1"/>
  <c r="S34" i="48" a="1"/>
  <c r="AH34" i="48" a="1"/>
  <c r="J34" i="48" a="1"/>
  <c r="Y34" i="48" a="1"/>
  <c r="Q34" i="48" a="1"/>
  <c r="X34" i="48" a="1"/>
  <c r="H34" i="48" a="1"/>
  <c r="O34" i="48" a="1"/>
  <c r="AI34" i="48" a="1"/>
  <c r="AE34" i="48" a="1"/>
  <c r="AL33" i="48" a="1"/>
  <c r="AD33" i="48" a="1"/>
  <c r="V33" i="48" a="1"/>
  <c r="N33" i="48" a="1"/>
  <c r="AK33" i="48" a="1"/>
  <c r="AC33" i="48" a="1"/>
  <c r="U33" i="48" a="1"/>
  <c r="M33" i="48" a="1"/>
  <c r="AJ33" i="48" a="1"/>
  <c r="AB33" i="48" a="1"/>
  <c r="T33" i="48" a="1"/>
  <c r="L33" i="48" a="1"/>
  <c r="AA33" i="48" a="1"/>
  <c r="S33" i="48" a="1"/>
  <c r="K33" i="48" a="1"/>
  <c r="AH33" i="48" a="1"/>
  <c r="Y33" i="48" a="1"/>
  <c r="J33" i="48" a="1"/>
  <c r="Z33" i="48" a="1"/>
  <c r="R33" i="48" a="1"/>
  <c r="X33" i="48" a="1"/>
  <c r="AI33" i="48" a="1"/>
  <c r="AG33" i="48" a="1"/>
  <c r="Q33" i="48" a="1"/>
  <c r="AF33" i="48" a="1"/>
  <c r="P33" i="48" a="1"/>
  <c r="H33" i="48" a="1"/>
  <c r="AE33" i="48" a="1"/>
  <c r="W33" i="48" a="1"/>
  <c r="O33" i="48" a="1"/>
  <c r="G33" i="48" a="1"/>
  <c r="I33" i="48" a="1"/>
  <c r="AD32" i="48" a="1"/>
  <c r="L32" i="48" a="1"/>
  <c r="Z32" i="48" a="1"/>
  <c r="X32" i="48" a="1"/>
  <c r="G32" i="48" a="1"/>
  <c r="AL32" i="48" a="1"/>
  <c r="V32" i="48" a="1"/>
  <c r="N32" i="48" a="1"/>
  <c r="AI32" i="48" a="1"/>
  <c r="AH32" i="48" a="1"/>
  <c r="I32" i="48" a="1"/>
  <c r="W32" i="48" a="1"/>
  <c r="AK32" i="48" a="1"/>
  <c r="U32" i="48" a="1"/>
  <c r="M32" i="48" a="1"/>
  <c r="T32" i="48" a="1"/>
  <c r="S32" i="48" a="1"/>
  <c r="AG32" i="48" a="1"/>
  <c r="H32" i="48" a="1"/>
  <c r="O32" i="48" a="1"/>
  <c r="AC32" i="48" a="1"/>
  <c r="J32" i="48" a="1"/>
  <c r="P32" i="48" a="1"/>
  <c r="Y32" i="48" a="1"/>
  <c r="AJ32" i="48" a="1"/>
  <c r="AB32" i="48" a="1"/>
  <c r="AA32" i="48" a="1"/>
  <c r="K32" i="48" a="1"/>
  <c r="R32" i="48" a="1"/>
  <c r="Q32" i="48" a="1"/>
  <c r="AF32" i="48" a="1"/>
  <c r="AE32" i="48" a="1"/>
  <c r="AD30" i="48" a="1"/>
  <c r="N30" i="48" a="1"/>
  <c r="AB30" i="48" a="1"/>
  <c r="S30" i="48" a="1"/>
  <c r="R30" i="48" a="1"/>
  <c r="Q30" i="48" a="1"/>
  <c r="H30" i="48" a="1"/>
  <c r="AL30" i="48" a="1"/>
  <c r="V30" i="48" a="1"/>
  <c r="T30" i="48" a="1"/>
  <c r="AA30" i="48" a="1"/>
  <c r="AH30" i="48" a="1"/>
  <c r="I30" i="48" a="1"/>
  <c r="W30" i="48" a="1"/>
  <c r="AC30" i="48" a="1"/>
  <c r="Y30" i="48" a="1"/>
  <c r="AE30" i="48" a="1"/>
  <c r="AK30" i="48" a="1"/>
  <c r="U30" i="48" a="1"/>
  <c r="M30" i="48" a="1"/>
  <c r="K30" i="48" a="1"/>
  <c r="Z30" i="48" a="1"/>
  <c r="X30" i="48" a="1"/>
  <c r="O30" i="48" a="1"/>
  <c r="L30" i="48" a="1"/>
  <c r="AJ30" i="48" a="1"/>
  <c r="J30" i="48" a="1"/>
  <c r="AI30" i="48" a="1"/>
  <c r="AG30" i="48" a="1"/>
  <c r="P30" i="48" a="1"/>
  <c r="G30" i="48" a="1"/>
  <c r="AF30" i="48" a="1"/>
  <c r="AD28" i="48" a="1"/>
  <c r="V28" i="48" a="1"/>
  <c r="M28" i="48" a="1"/>
  <c r="L28" i="48" a="1"/>
  <c r="Z28" i="48" a="1"/>
  <c r="AF28" i="48" a="1"/>
  <c r="AL28" i="48" a="1"/>
  <c r="N28" i="48" a="1"/>
  <c r="AB28" i="48" a="1"/>
  <c r="K28" i="48" a="1"/>
  <c r="Q28" i="48" a="1"/>
  <c r="G28" i="48" a="1"/>
  <c r="AK28" i="48" a="1"/>
  <c r="AC28" i="48" a="1"/>
  <c r="U28" i="48" a="1"/>
  <c r="T28" i="48" a="1"/>
  <c r="AH28" i="48" a="1"/>
  <c r="AG28" i="48" a="1"/>
  <c r="W28" i="48" a="1"/>
  <c r="S28" i="48" a="1"/>
  <c r="AJ28" i="48" a="1"/>
  <c r="O28" i="48" a="1"/>
  <c r="AA28" i="48" a="1"/>
  <c r="J28" i="48" a="1"/>
  <c r="Y28" i="48" a="1"/>
  <c r="X28" i="48" a="1"/>
  <c r="H28" i="48" a="1"/>
  <c r="AI28" i="48" a="1"/>
  <c r="R28" i="48" a="1"/>
  <c r="I28" i="48" a="1"/>
  <c r="P28" i="48" a="1"/>
  <c r="AE28" i="48" a="1"/>
  <c r="AD27" i="48" a="1"/>
  <c r="N27" i="48" a="1"/>
  <c r="AA27" i="48" a="1"/>
  <c r="Z27" i="48" a="1"/>
  <c r="Y27" i="48" a="1"/>
  <c r="AF27" i="48" a="1"/>
  <c r="AL27" i="48" a="1"/>
  <c r="V27" i="48" a="1"/>
  <c r="AI27" i="48" a="1"/>
  <c r="R27" i="48" a="1"/>
  <c r="Q27" i="48" a="1"/>
  <c r="P27" i="48" a="1"/>
  <c r="O27" i="48" a="1"/>
  <c r="AK27" i="48" a="1"/>
  <c r="AC27" i="48" a="1"/>
  <c r="M27" i="48" a="1"/>
  <c r="K27" i="48" a="1"/>
  <c r="AG27" i="48" a="1"/>
  <c r="H27" i="48" a="1"/>
  <c r="G27" i="48" a="1"/>
  <c r="U27" i="48" a="1"/>
  <c r="X27" i="48" a="1"/>
  <c r="AJ27" i="48" a="1"/>
  <c r="AB27" i="48" a="1"/>
  <c r="L27" i="48" a="1"/>
  <c r="S27" i="48" a="1"/>
  <c r="J27" i="48" a="1"/>
  <c r="I27" i="48" a="1"/>
  <c r="W27" i="48" a="1"/>
  <c r="T27" i="48" a="1"/>
  <c r="AE27" i="48" a="1"/>
  <c r="AH27" i="48" a="1"/>
  <c r="AL26" i="48" a="1"/>
  <c r="V26" i="48" a="1"/>
  <c r="Z26" i="48" a="1"/>
  <c r="W26" i="48" a="1"/>
  <c r="AD26" i="48" a="1"/>
  <c r="N26" i="48" a="1"/>
  <c r="R26" i="48" a="1"/>
  <c r="H26" i="48" a="1"/>
  <c r="AK26" i="48" a="1"/>
  <c r="U26" i="48" a="1"/>
  <c r="M26" i="48" a="1"/>
  <c r="P26" i="48" a="1"/>
  <c r="AC26" i="48" a="1"/>
  <c r="T26" i="48" a="1"/>
  <c r="AJ26" i="48" a="1"/>
  <c r="AB26" i="48" a="1"/>
  <c r="L26" i="48" a="1"/>
  <c r="J26" i="48" a="1"/>
  <c r="O26" i="48" a="1"/>
  <c r="AI26" i="48" a="1"/>
  <c r="S26" i="48" a="1"/>
  <c r="K26" i="48" a="1"/>
  <c r="X26" i="48" a="1"/>
  <c r="AA26" i="48" a="1"/>
  <c r="G26" i="48" a="1"/>
  <c r="AH26" i="48" a="1"/>
  <c r="AG26" i="48" a="1"/>
  <c r="Q26" i="48" a="1"/>
  <c r="I26" i="48" a="1"/>
  <c r="AF26" i="48" a="1"/>
  <c r="AE26" i="48" a="1"/>
  <c r="Y26" i="48" a="1"/>
  <c r="G5" i="48" a="1"/>
  <c r="O5" i="48" a="1"/>
  <c r="W5" i="48" a="1"/>
  <c r="AE5" i="48" a="1"/>
  <c r="G6" i="48" a="1"/>
  <c r="O6" i="48" a="1"/>
  <c r="W6" i="48" a="1"/>
  <c r="AE6" i="48" a="1"/>
  <c r="G7" i="48" a="1"/>
  <c r="O7" i="48" a="1"/>
  <c r="W7" i="48" a="1"/>
  <c r="AE7" i="48" a="1"/>
  <c r="G8" i="48" a="1"/>
  <c r="O8" i="48" a="1"/>
  <c r="W8" i="48" a="1"/>
  <c r="AE8" i="48" a="1"/>
  <c r="X6" i="48" a="1"/>
  <c r="AF8" i="48" a="1"/>
  <c r="X9" i="48" a="1"/>
  <c r="AF9" i="48" a="1"/>
  <c r="H10" i="48" a="1"/>
  <c r="P10" i="48" a="1"/>
  <c r="H5" i="48" a="1"/>
  <c r="P5" i="48" a="1"/>
  <c r="X5" i="48" a="1"/>
  <c r="AF5" i="48" a="1"/>
  <c r="H6" i="48" a="1"/>
  <c r="P6" i="48" a="1"/>
  <c r="AF6" i="48" a="1"/>
  <c r="H7" i="48" a="1"/>
  <c r="P7" i="48" a="1"/>
  <c r="X7" i="48" a="1"/>
  <c r="AF7" i="48" a="1"/>
  <c r="H8" i="48" a="1"/>
  <c r="P8" i="48" a="1"/>
  <c r="X8" i="48" a="1"/>
  <c r="H9" i="48" a="1"/>
  <c r="P9" i="48" a="1"/>
  <c r="Y6" i="48" a="1"/>
  <c r="Q8" i="48" a="1"/>
  <c r="AG8" i="48" a="1"/>
  <c r="Y9" i="48" a="1"/>
  <c r="I10" i="48" a="1"/>
  <c r="Q10" i="48" a="1"/>
  <c r="Y10" i="48" a="1"/>
  <c r="I5" i="48" a="1"/>
  <c r="Q5" i="48" a="1"/>
  <c r="Y5" i="48" a="1"/>
  <c r="AG5" i="48" a="1"/>
  <c r="I6" i="48" a="1"/>
  <c r="Q6" i="48" a="1"/>
  <c r="AG6" i="48" a="1"/>
  <c r="I7" i="48" a="1"/>
  <c r="Q7" i="48" a="1"/>
  <c r="Y7" i="48" a="1"/>
  <c r="AG7" i="48" a="1"/>
  <c r="I8" i="48" a="1"/>
  <c r="Y8" i="48" a="1"/>
  <c r="I9" i="48" a="1"/>
  <c r="Q9" i="48" a="1"/>
  <c r="AG9" i="48" a="1"/>
  <c r="Z6" i="48" a="1"/>
  <c r="Z8" i="48" a="1"/>
  <c r="J9" i="48" a="1"/>
  <c r="Z9" i="48" a="1"/>
  <c r="J10" i="48" a="1"/>
  <c r="R10" i="48" a="1"/>
  <c r="Z10" i="48" a="1"/>
  <c r="AH10" i="48" a="1"/>
  <c r="J11" i="48" a="1"/>
  <c r="R11" i="48" a="1"/>
  <c r="Z11" i="48" a="1"/>
  <c r="AH11" i="48" a="1"/>
  <c r="J12" i="48" a="1"/>
  <c r="J5" i="48" a="1"/>
  <c r="R5" i="48" a="1"/>
  <c r="Z5" i="48" a="1"/>
  <c r="AH5" i="48" a="1"/>
  <c r="J6" i="48" a="1"/>
  <c r="R6" i="48" a="1"/>
  <c r="AH6" i="48" a="1"/>
  <c r="J7" i="48" a="1"/>
  <c r="R7" i="48" a="1"/>
  <c r="Z7" i="48" a="1"/>
  <c r="AH7" i="48" a="1"/>
  <c r="J8" i="48" a="1"/>
  <c r="R8" i="48" a="1"/>
  <c r="AH8" i="48" a="1"/>
  <c r="R9" i="48" a="1"/>
  <c r="AH9" i="48" a="1"/>
  <c r="AI6" i="48" a="1"/>
  <c r="AI8" i="48" a="1"/>
  <c r="AA9" i="48" a="1"/>
  <c r="AI9" i="48" a="1"/>
  <c r="K10" i="48" a="1"/>
  <c r="S10" i="48" a="1"/>
  <c r="AA10" i="48" a="1"/>
  <c r="AI10" i="48" a="1"/>
  <c r="K11" i="48" a="1"/>
  <c r="K5" i="48" a="1"/>
  <c r="S5" i="48" a="1"/>
  <c r="AA5" i="48" a="1"/>
  <c r="AI5" i="48" a="1"/>
  <c r="K6" i="48" a="1"/>
  <c r="S6" i="48" a="1"/>
  <c r="AA6" i="48" a="1"/>
  <c r="K7" i="48" a="1"/>
  <c r="S7" i="48" a="1"/>
  <c r="AA7" i="48" a="1"/>
  <c r="AI7" i="48" a="1"/>
  <c r="K8" i="48" a="1"/>
  <c r="S8" i="48" a="1"/>
  <c r="AA8" i="48" a="1"/>
  <c r="K9" i="48" a="1"/>
  <c r="S9" i="48" a="1"/>
  <c r="T5" i="48" a="1"/>
  <c r="T6" i="48" a="1"/>
  <c r="L7" i="48" a="1"/>
  <c r="AB7" i="48" a="1"/>
  <c r="T8" i="48" a="1"/>
  <c r="AJ8" i="48" a="1"/>
  <c r="L5" i="48" a="1"/>
  <c r="AB5" i="48" a="1"/>
  <c r="AJ5" i="48" a="1"/>
  <c r="L6" i="48" a="1"/>
  <c r="AB6" i="48" a="1"/>
  <c r="AJ6" i="48" a="1"/>
  <c r="T7" i="48" a="1"/>
  <c r="AJ7" i="48" a="1"/>
  <c r="L8" i="48" a="1"/>
  <c r="AB8" i="48" a="1"/>
  <c r="M5" i="48" a="1"/>
  <c r="U5" i="48" a="1"/>
  <c r="AC5" i="48" a="1"/>
  <c r="AK5" i="48" a="1"/>
  <c r="M6" i="48" a="1"/>
  <c r="U6" i="48" a="1"/>
  <c r="AC6" i="48" a="1"/>
  <c r="AK6" i="48" a="1"/>
  <c r="M7" i="48" a="1"/>
  <c r="V6" i="48" a="1"/>
  <c r="L10" i="48" a="1"/>
  <c r="AD10" i="48" a="1"/>
  <c r="N11" i="48" a="1"/>
  <c r="AC11" i="48" a="1"/>
  <c r="K12" i="48" a="1"/>
  <c r="W12" i="48" a="1"/>
  <c r="AK12" i="48" a="1"/>
  <c r="Q13" i="48" a="1"/>
  <c r="AD13" i="48" a="1"/>
  <c r="K14" i="48" a="1"/>
  <c r="W14" i="48" a="1"/>
  <c r="AK14" i="48" a="1"/>
  <c r="Q15" i="48" a="1"/>
  <c r="AD15" i="48" a="1"/>
  <c r="K16" i="48" a="1"/>
  <c r="W16" i="48" a="1"/>
  <c r="AK16" i="48" a="1"/>
  <c r="Q17" i="48" a="1"/>
  <c r="AD17" i="48" a="1"/>
  <c r="K18" i="48" a="1"/>
  <c r="W18" i="48" a="1"/>
  <c r="AK18" i="48" a="1"/>
  <c r="Q19" i="48" a="1"/>
  <c r="AD19" i="48" a="1"/>
  <c r="K20" i="48" a="1"/>
  <c r="W20" i="48" a="1"/>
  <c r="AK20" i="48" a="1"/>
  <c r="Q21" i="48" a="1"/>
  <c r="AD21" i="48" a="1"/>
  <c r="K22" i="48" a="1"/>
  <c r="W22" i="48" a="1"/>
  <c r="AK22" i="48" a="1"/>
  <c r="Q23" i="48" a="1"/>
  <c r="AD23" i="48" a="1"/>
  <c r="L14" i="48" a="1"/>
  <c r="X14" i="48" a="1"/>
  <c r="L16" i="48" a="1"/>
  <c r="X16" i="48" a="1"/>
  <c r="L18" i="48" a="1"/>
  <c r="X18" i="48" a="1"/>
  <c r="R19" i="48" a="1"/>
  <c r="L20" i="48" a="1"/>
  <c r="X20" i="48" a="1"/>
  <c r="R21" i="48" a="1"/>
  <c r="L22" i="48" a="1"/>
  <c r="X22" i="48" a="1"/>
  <c r="R23" i="48" a="1"/>
  <c r="P20" i="48" a="1"/>
  <c r="J23" i="48" a="1"/>
  <c r="R20" i="48" a="1"/>
  <c r="X23" i="48" a="1"/>
  <c r="M13" i="48" a="1"/>
  <c r="M15" i="48" a="1"/>
  <c r="M17" i="48" a="1"/>
  <c r="M19" i="48" a="1"/>
  <c r="AE20" i="48" a="1"/>
  <c r="Y23" i="48" a="1"/>
  <c r="N9" i="48" a="1"/>
  <c r="Z13" i="48" a="1"/>
  <c r="Z17" i="48" a="1"/>
  <c r="AF20" i="48" a="1"/>
  <c r="N5" i="48" a="1"/>
  <c r="AD7" i="48" a="1"/>
  <c r="AD8" i="48" a="1"/>
  <c r="V9" i="48" a="1"/>
  <c r="M10" i="48" a="1"/>
  <c r="L12" i="48" a="1"/>
  <c r="X12" i="48" a="1"/>
  <c r="R13" i="48" a="1"/>
  <c r="R15" i="48" a="1"/>
  <c r="R17" i="48" a="1"/>
  <c r="AE10" i="48" a="1"/>
  <c r="O11" i="48" a="1"/>
  <c r="AD11" i="48" a="1"/>
  <c r="M12" i="48" a="1"/>
  <c r="Y12" i="48" a="1"/>
  <c r="AL12" i="48" a="1"/>
  <c r="S13" i="48" a="1"/>
  <c r="AE13" i="48" a="1"/>
  <c r="M14" i="48" a="1"/>
  <c r="Y14" i="48" a="1"/>
  <c r="AL14" i="48" a="1"/>
  <c r="S15" i="48" a="1"/>
  <c r="AE15" i="48" a="1"/>
  <c r="M16" i="48" a="1"/>
  <c r="Y16" i="48" a="1"/>
  <c r="AL16" i="48" a="1"/>
  <c r="S17" i="48" a="1"/>
  <c r="AE17" i="48" a="1"/>
  <c r="M18" i="48" a="1"/>
  <c r="Y18" i="48" a="1"/>
  <c r="AL18" i="48" a="1"/>
  <c r="S19" i="48" a="1"/>
  <c r="AE19" i="48" a="1"/>
  <c r="M20" i="48" a="1"/>
  <c r="Y20" i="48" a="1"/>
  <c r="AL20" i="48" a="1"/>
  <c r="S21" i="48" a="1"/>
  <c r="AE21" i="48" a="1"/>
  <c r="M22" i="48" a="1"/>
  <c r="Y22" i="48" a="1"/>
  <c r="AL22" i="48" a="1"/>
  <c r="S23" i="48" a="1"/>
  <c r="AE23" i="48" a="1"/>
  <c r="AF13" i="48" a="1"/>
  <c r="Z14" i="48" a="1"/>
  <c r="T15" i="48" a="1"/>
  <c r="AF15" i="48" a="1"/>
  <c r="Z16" i="48" a="1"/>
  <c r="T17" i="48" a="1"/>
  <c r="AF17" i="48" a="1"/>
  <c r="Z18" i="48" a="1"/>
  <c r="T19" i="48" a="1"/>
  <c r="AF19" i="48" a="1"/>
  <c r="Z20" i="48" a="1"/>
  <c r="T21" i="48" a="1"/>
  <c r="AF21" i="48" a="1"/>
  <c r="Z22" i="48" a="1"/>
  <c r="T23" i="48" a="1"/>
  <c r="AF23" i="48" a="1"/>
  <c r="H21" i="48" a="1"/>
  <c r="AB22" i="48" a="1"/>
  <c r="AH23" i="48" a="1"/>
  <c r="AI21" i="48" a="1"/>
  <c r="AC22" i="48" a="1"/>
  <c r="V23" i="48" a="1"/>
  <c r="P12" i="48" a="1"/>
  <c r="AJ13" i="48" a="1"/>
  <c r="J15" i="48" a="1"/>
  <c r="P16" i="48" a="1"/>
  <c r="J17" i="48" a="1"/>
  <c r="P18" i="48" a="1"/>
  <c r="AJ19" i="48" a="1"/>
  <c r="AJ21" i="48" a="1"/>
  <c r="L19" i="48" a="1"/>
  <c r="X21" i="48" a="1"/>
  <c r="G11" i="48" a="1"/>
  <c r="S12" i="48" a="1"/>
  <c r="AL13" i="48" a="1"/>
  <c r="Y15" i="48" a="1"/>
  <c r="AE16" i="48" a="1"/>
  <c r="S18" i="48" a="1"/>
  <c r="AL19" i="48" a="1"/>
  <c r="Y21" i="48" a="1"/>
  <c r="S22" i="48" a="1"/>
  <c r="U7" i="48" a="1"/>
  <c r="W10" i="48" a="1"/>
  <c r="AL11" i="48" a="1"/>
  <c r="AF14" i="48" a="1"/>
  <c r="AF16" i="48" a="1"/>
  <c r="T20" i="48" a="1"/>
  <c r="Z23" i="48" a="1"/>
  <c r="AD6" i="48" a="1"/>
  <c r="AK7" i="48" a="1"/>
  <c r="AK8" i="48" a="1"/>
  <c r="W9" i="48" a="1"/>
  <c r="N10" i="48" a="1"/>
  <c r="AF10" i="48" a="1"/>
  <c r="P11" i="48" a="1"/>
  <c r="Z12" i="48" a="1"/>
  <c r="T13" i="48" a="1"/>
  <c r="V5" i="48" a="1"/>
  <c r="AB9" i="48" a="1"/>
  <c r="AG10" i="48" a="1"/>
  <c r="Q11" i="48" a="1"/>
  <c r="AE11" i="48" a="1"/>
  <c r="N12" i="48" a="1"/>
  <c r="AA12" i="48" a="1"/>
  <c r="G13" i="48" a="1"/>
  <c r="U13" i="48" a="1"/>
  <c r="AG13" i="48" a="1"/>
  <c r="N14" i="48" a="1"/>
  <c r="AA14" i="48" a="1"/>
  <c r="G15" i="48" a="1"/>
  <c r="U15" i="48" a="1"/>
  <c r="AG15" i="48" a="1"/>
  <c r="N16" i="48" a="1"/>
  <c r="AA16" i="48" a="1"/>
  <c r="G17" i="48" a="1"/>
  <c r="U17" i="48" a="1"/>
  <c r="AG17" i="48" a="1"/>
  <c r="N18" i="48" a="1"/>
  <c r="AA18" i="48" a="1"/>
  <c r="G19" i="48" a="1"/>
  <c r="U19" i="48" a="1"/>
  <c r="AG19" i="48" a="1"/>
  <c r="N20" i="48" a="1"/>
  <c r="AA20" i="48" a="1"/>
  <c r="G21" i="48" a="1"/>
  <c r="U21" i="48" a="1"/>
  <c r="AG21" i="48" a="1"/>
  <c r="N22" i="48" a="1"/>
  <c r="AA22" i="48" a="1"/>
  <c r="G23" i="48" a="1"/>
  <c r="U23" i="48" a="1"/>
  <c r="AG23" i="48" a="1"/>
  <c r="AL8" i="48" a="1"/>
  <c r="AJ10" i="48" a="1"/>
  <c r="S11" i="48" a="1"/>
  <c r="AF11" i="48" a="1"/>
  <c r="AB12" i="48" a="1"/>
  <c r="H13" i="48" a="1"/>
  <c r="AH13" i="48" a="1"/>
  <c r="AB14" i="48" a="1"/>
  <c r="H15" i="48" a="1"/>
  <c r="AH15" i="48" a="1"/>
  <c r="AB16" i="48" a="1"/>
  <c r="H17" i="48" a="1"/>
  <c r="AH17" i="48" a="1"/>
  <c r="AB18" i="48" a="1"/>
  <c r="H19" i="48" a="1"/>
  <c r="AH19" i="48" a="1"/>
  <c r="AB20" i="48" a="1"/>
  <c r="AH21" i="48" a="1"/>
  <c r="H23" i="48" a="1"/>
  <c r="V21" i="48" a="1"/>
  <c r="O22" i="48" a="1"/>
  <c r="I23" i="48" a="1"/>
  <c r="AI23" i="48" a="1"/>
  <c r="J13" i="48" a="1"/>
  <c r="P14" i="48" a="1"/>
  <c r="AJ15" i="48" a="1"/>
  <c r="AJ17" i="48" a="1"/>
  <c r="J19" i="48" a="1"/>
  <c r="J21" i="48" a="1"/>
  <c r="P22" i="48" a="1"/>
  <c r="AJ23" i="48" a="1"/>
  <c r="R22" i="48" a="1"/>
  <c r="AL5" i="48" a="1"/>
  <c r="AE12" i="48" a="1"/>
  <c r="S14" i="48" a="1"/>
  <c r="AL15" i="48" a="1"/>
  <c r="Y17" i="48" a="1"/>
  <c r="AE18" i="48" a="1"/>
  <c r="S20" i="48" a="1"/>
  <c r="AL21" i="48" a="1"/>
  <c r="AE22" i="48" a="1"/>
  <c r="AL23" i="48" a="1"/>
  <c r="U8" i="48" a="1"/>
  <c r="W11" i="48" a="1"/>
  <c r="AF12" i="48" a="1"/>
  <c r="Z15" i="48" a="1"/>
  <c r="T18" i="48" a="1"/>
  <c r="Z19" i="48" a="1"/>
  <c r="AF22" i="48" a="1"/>
  <c r="X10" i="48" a="1"/>
  <c r="AL7" i="48" a="1"/>
  <c r="AC9" i="48" a="1"/>
  <c r="O10" i="48" a="1"/>
  <c r="AL6" i="48" a="1"/>
  <c r="T10" i="48" a="1"/>
  <c r="AK10" i="48" a="1"/>
  <c r="T11" i="48" a="1"/>
  <c r="AG11" i="48" a="1"/>
  <c r="O12" i="48" a="1"/>
  <c r="AC12" i="48" a="1"/>
  <c r="I13" i="48" a="1"/>
  <c r="V13" i="48" a="1"/>
  <c r="AI13" i="48" a="1"/>
  <c r="O14" i="48" a="1"/>
  <c r="AC14" i="48" a="1"/>
  <c r="I15" i="48" a="1"/>
  <c r="V15" i="48" a="1"/>
  <c r="AI15" i="48" a="1"/>
  <c r="O16" i="48" a="1"/>
  <c r="AC16" i="48" a="1"/>
  <c r="I17" i="48" a="1"/>
  <c r="V17" i="48" a="1"/>
  <c r="AI17" i="48" a="1"/>
  <c r="O18" i="48" a="1"/>
  <c r="AC18" i="48" a="1"/>
  <c r="I19" i="48" a="1"/>
  <c r="V19" i="48" a="1"/>
  <c r="AI19" i="48" a="1"/>
  <c r="O20" i="48" a="1"/>
  <c r="AC20" i="48" a="1"/>
  <c r="I21" i="48" a="1"/>
  <c r="T22" i="48" a="1"/>
  <c r="AD5" i="48" a="1"/>
  <c r="M8" i="48" a="1"/>
  <c r="G9" i="48" a="1"/>
  <c r="AD9" i="48" a="1"/>
  <c r="U10" i="48" a="1"/>
  <c r="U11" i="48" a="1"/>
  <c r="AI11" i="48" a="1"/>
  <c r="L9" i="48" a="1"/>
  <c r="AL10" i="48" a="1"/>
  <c r="AJ11" i="48" a="1"/>
  <c r="Q12" i="48" a="1"/>
  <c r="AD12" i="48" a="1"/>
  <c r="K13" i="48" a="1"/>
  <c r="W13" i="48" a="1"/>
  <c r="AK13" i="48" a="1"/>
  <c r="Q14" i="48" a="1"/>
  <c r="AD14" i="48" a="1"/>
  <c r="K15" i="48" a="1"/>
  <c r="W15" i="48" a="1"/>
  <c r="AK15" i="48" a="1"/>
  <c r="Q16" i="48" a="1"/>
  <c r="AD16" i="48" a="1"/>
  <c r="K17" i="48" a="1"/>
  <c r="W17" i="48" a="1"/>
  <c r="AK17" i="48" a="1"/>
  <c r="Q18" i="48" a="1"/>
  <c r="AD18" i="48" a="1"/>
  <c r="K19" i="48" a="1"/>
  <c r="W19" i="48" a="1"/>
  <c r="AK19" i="48" a="1"/>
  <c r="Q20" i="48" a="1"/>
  <c r="AD20" i="48" a="1"/>
  <c r="K21" i="48" a="1"/>
  <c r="W21" i="48" a="1"/>
  <c r="AK21" i="48" a="1"/>
  <c r="Q22" i="48" a="1"/>
  <c r="AD22" i="48" a="1"/>
  <c r="K23" i="48" a="1"/>
  <c r="W23" i="48" a="1"/>
  <c r="AK23" i="48" a="1"/>
  <c r="R14" i="48" a="1"/>
  <c r="L15" i="48" a="1"/>
  <c r="X15" i="48" a="1"/>
  <c r="R16" i="48" a="1"/>
  <c r="L17" i="48" a="1"/>
  <c r="X17" i="48" a="1"/>
  <c r="R18" i="48" a="1"/>
  <c r="X19" i="48" a="1"/>
  <c r="L21" i="48" a="1"/>
  <c r="L23" i="48" a="1"/>
  <c r="AJ9" i="48" a="1"/>
  <c r="Y13" i="48" a="1"/>
  <c r="AE14" i="48" a="1"/>
  <c r="S16" i="48" a="1"/>
  <c r="AL17" i="48" a="1"/>
  <c r="Y19" i="48" a="1"/>
  <c r="M21" i="48" a="1"/>
  <c r="M23" i="48" a="1"/>
  <c r="AK9" i="48" a="1"/>
  <c r="H11" i="48" a="1"/>
  <c r="T12" i="48" a="1"/>
  <c r="T14" i="48" a="1"/>
  <c r="T16" i="48" a="1"/>
  <c r="AF18" i="48" a="1"/>
  <c r="Z21" i="48" a="1"/>
  <c r="N7" i="48" a="1"/>
  <c r="N8" i="48" a="1"/>
  <c r="M9" i="48" a="1"/>
  <c r="AE9" i="48" a="1"/>
  <c r="V10" i="48" a="1"/>
  <c r="V11" i="48" a="1"/>
  <c r="AK11" i="48" a="1"/>
  <c r="R12" i="48" a="1"/>
  <c r="L13" i="48" a="1"/>
  <c r="X13" i="48" a="1"/>
  <c r="N6" i="48" a="1"/>
  <c r="V7" i="48" a="1"/>
  <c r="V8" i="48" a="1"/>
  <c r="O9" i="48" a="1"/>
  <c r="AL9" i="48" a="1"/>
  <c r="AB10" i="48" a="1"/>
  <c r="L11" i="48" a="1"/>
  <c r="Y11" i="48" a="1"/>
  <c r="G12" i="48" a="1"/>
  <c r="AH12" i="48" a="1"/>
  <c r="AB13" i="48" a="1"/>
  <c r="H14" i="48" a="1"/>
  <c r="AH14" i="48" a="1"/>
  <c r="AB15" i="48" a="1"/>
  <c r="H16" i="48" a="1"/>
  <c r="AH16" i="48" a="1"/>
  <c r="T9" i="48" a="1"/>
  <c r="AC10" i="48" a="1"/>
  <c r="M11" i="48" a="1"/>
  <c r="AA11" i="48" a="1"/>
  <c r="H12" i="48" a="1"/>
  <c r="V12" i="48" a="1"/>
  <c r="AI12" i="48" a="1"/>
  <c r="O13" i="48" a="1"/>
  <c r="AC13" i="48" a="1"/>
  <c r="I14" i="48" a="1"/>
  <c r="V14" i="48" a="1"/>
  <c r="AI14" i="48" a="1"/>
  <c r="O15" i="48" a="1"/>
  <c r="AC15" i="48" a="1"/>
  <c r="I16" i="48" a="1"/>
  <c r="V16" i="48" a="1"/>
  <c r="AC7" i="48" a="1"/>
  <c r="AC8" i="48" a="1"/>
  <c r="U9" i="48" a="1"/>
  <c r="G10" i="48" a="1"/>
  <c r="AB11" i="48" a="1"/>
  <c r="I12" i="48" a="1"/>
  <c r="AJ12" i="48" a="1"/>
  <c r="P13" i="48" a="1"/>
  <c r="J14" i="48" a="1"/>
  <c r="AJ14" i="48" a="1"/>
  <c r="P15" i="48" a="1"/>
  <c r="J16" i="48" a="1"/>
  <c r="AJ16" i="48" a="1"/>
  <c r="P17" i="48" a="1"/>
  <c r="J18" i="48" a="1"/>
  <c r="AJ18" i="48" a="1"/>
  <c r="AI16" i="48" a="1"/>
  <c r="N19" i="48" a="1"/>
  <c r="AG20" i="48" a="1"/>
  <c r="U22" i="48" a="1"/>
  <c r="AA19" i="48" a="1"/>
  <c r="N13" i="48" a="1"/>
  <c r="P21" i="48" a="1"/>
  <c r="V18" i="48" a="1"/>
  <c r="AH18" i="48" a="1"/>
  <c r="I11" i="48" a="1"/>
  <c r="N17" i="48" a="1"/>
  <c r="AH20" i="48" a="1"/>
  <c r="AG22" i="48" a="1"/>
  <c r="AH22" i="48" a="1"/>
  <c r="O21" i="48" a="1"/>
  <c r="AJ22" i="48" a="1"/>
  <c r="P23" i="48" a="1"/>
  <c r="AG18" i="48" a="1"/>
  <c r="X11" i="48" a="1"/>
  <c r="O19" i="48" a="1"/>
  <c r="AI20" i="48" a="1"/>
  <c r="V22" i="48" a="1"/>
  <c r="N21" i="48" a="1"/>
  <c r="AB19" i="48" a="1"/>
  <c r="AC19" i="48" a="1"/>
  <c r="G18" i="48" a="1"/>
  <c r="AC21" i="48" a="1"/>
  <c r="AA15" i="48" a="1"/>
  <c r="H22" i="48" a="1"/>
  <c r="J22" i="48" a="1"/>
  <c r="O17" i="48" a="1"/>
  <c r="P19" i="48" a="1"/>
  <c r="AJ20" i="48" a="1"/>
  <c r="AA17" i="48" a="1"/>
  <c r="AC17" i="48" a="1"/>
  <c r="AI22" i="48" a="1"/>
  <c r="I20" i="48" a="1"/>
  <c r="U20" i="48" a="1"/>
  <c r="AC23" i="48" a="1"/>
  <c r="U12" i="48" a="1"/>
  <c r="AI18" i="48" a="1"/>
  <c r="AG12" i="48" a="1"/>
  <c r="AB17" i="48" a="1"/>
  <c r="AA13" i="48" a="1"/>
  <c r="N15" i="48" a="1"/>
  <c r="G16" i="48" a="1"/>
  <c r="V20" i="48" a="1"/>
  <c r="G14" i="48" a="1"/>
  <c r="H18" i="48" a="1"/>
  <c r="G20" i="48" a="1"/>
  <c r="AA21" i="48" a="1"/>
  <c r="N23" i="48" a="1"/>
  <c r="H20" i="48" a="1"/>
  <c r="AG14" i="48" a="1"/>
  <c r="J20" i="48" a="1"/>
  <c r="AA23" i="48" a="1"/>
  <c r="I22" i="48" a="1"/>
  <c r="U14" i="48" a="1"/>
  <c r="I18" i="48" a="1"/>
  <c r="AB21" i="48" a="1"/>
  <c r="U18" i="48" a="1"/>
  <c r="O23" i="48" a="1"/>
  <c r="G22" i="48" a="1"/>
  <c r="AB23" i="48" a="1"/>
  <c r="U16" i="48" a="1"/>
  <c r="AG16" i="48" a="1"/>
  <c r="H4" i="48" a="1"/>
  <c r="P4" i="48" a="1"/>
  <c r="X4" i="48" a="1"/>
  <c r="AF4" i="48" a="1"/>
  <c r="AH4" i="48" a="1"/>
  <c r="U4" i="48" a="1"/>
  <c r="N4" i="48" a="1"/>
  <c r="AL4" i="48" a="1"/>
  <c r="AE4" i="48" a="1"/>
  <c r="AB4" i="48" a="1"/>
  <c r="I4" i="48" a="1"/>
  <c r="Q4" i="48" a="1"/>
  <c r="Y4" i="48" a="1"/>
  <c r="AG4" i="48" a="1"/>
  <c r="AC4" i="48" a="1"/>
  <c r="W4" i="48" a="1"/>
  <c r="J4" i="48" a="1"/>
  <c r="R4" i="48" a="1"/>
  <c r="Z4" i="48" a="1"/>
  <c r="AJ4" i="48" a="1"/>
  <c r="V4" i="48" a="1"/>
  <c r="K4" i="48" a="1"/>
  <c r="S4" i="48" a="1"/>
  <c r="AA4" i="48" a="1"/>
  <c r="AI4" i="48" a="1"/>
  <c r="L4" i="48" a="1"/>
  <c r="T4" i="48" a="1"/>
  <c r="M4" i="48" a="1"/>
  <c r="AK4" i="48" a="1"/>
  <c r="AD4" i="48" a="1"/>
  <c r="O4" i="48" a="1"/>
  <c r="G4" i="48" a="1"/>
  <c r="H87" i="48" l="1"/>
  <c r="AF87" i="48"/>
  <c r="R87" i="48"/>
  <c r="AH87" i="48"/>
  <c r="AA87" i="48"/>
  <c r="L87" i="48"/>
  <c r="AB87" i="48"/>
  <c r="AE87" i="48"/>
  <c r="P87" i="48"/>
  <c r="X87" i="48"/>
  <c r="J87" i="48"/>
  <c r="Z87" i="48"/>
  <c r="S87" i="48"/>
  <c r="AI87" i="48"/>
  <c r="T87" i="48"/>
  <c r="AJ87" i="48"/>
  <c r="G87" i="48"/>
  <c r="Q87" i="48"/>
  <c r="M87" i="48"/>
  <c r="AK87" i="48"/>
  <c r="I87" i="48"/>
  <c r="K87" i="48"/>
  <c r="U87" i="48"/>
  <c r="AC87" i="48"/>
  <c r="O87" i="48"/>
  <c r="AG87" i="48"/>
  <c r="V87" i="48"/>
  <c r="AL87" i="48"/>
  <c r="W87" i="48"/>
  <c r="Y87" i="48"/>
  <c r="N87" i="48"/>
  <c r="AD87" i="48"/>
  <c r="W81" i="48"/>
  <c r="AJ81" i="48"/>
  <c r="P81" i="48"/>
  <c r="T81" i="48"/>
  <c r="AE81" i="48"/>
  <c r="Q81" i="48"/>
  <c r="R81" i="48"/>
  <c r="S81" i="48"/>
  <c r="AK81" i="48"/>
  <c r="G81" i="48"/>
  <c r="H81" i="48"/>
  <c r="Y81" i="48"/>
  <c r="J81" i="48"/>
  <c r="AA81" i="48"/>
  <c r="AC81" i="48"/>
  <c r="X81" i="48"/>
  <c r="V81" i="48"/>
  <c r="O81" i="48"/>
  <c r="AF81" i="48"/>
  <c r="I81" i="48"/>
  <c r="AG81" i="48"/>
  <c r="Z81" i="48"/>
  <c r="AH81" i="48"/>
  <c r="K81" i="48"/>
  <c r="AI81" i="48"/>
  <c r="L81" i="48"/>
  <c r="AB81" i="48"/>
  <c r="M81" i="48"/>
  <c r="U81" i="48"/>
  <c r="N81" i="48"/>
  <c r="AD81" i="48"/>
  <c r="AL81" i="48"/>
  <c r="AE80" i="48"/>
  <c r="AF80" i="48"/>
  <c r="G80" i="48"/>
  <c r="W80" i="48"/>
  <c r="Y80" i="48"/>
  <c r="AH80" i="48"/>
  <c r="K80" i="48"/>
  <c r="AA80" i="48"/>
  <c r="H80" i="48"/>
  <c r="Q80" i="48"/>
  <c r="Z80" i="48"/>
  <c r="S80" i="48"/>
  <c r="AI80" i="48"/>
  <c r="O80" i="48"/>
  <c r="AG80" i="48"/>
  <c r="L80" i="48"/>
  <c r="AJ80" i="48"/>
  <c r="I80" i="48"/>
  <c r="J80" i="48"/>
  <c r="T80" i="48"/>
  <c r="AB80" i="48"/>
  <c r="X80" i="48"/>
  <c r="R80" i="48"/>
  <c r="U80" i="48"/>
  <c r="AK80" i="48"/>
  <c r="M80" i="48"/>
  <c r="AC80" i="48"/>
  <c r="V80" i="48"/>
  <c r="P80" i="48"/>
  <c r="N80" i="48"/>
  <c r="AD80" i="48"/>
  <c r="AL80" i="48"/>
  <c r="AE79" i="48"/>
  <c r="G79" i="48"/>
  <c r="O79" i="48"/>
  <c r="W79" i="48"/>
  <c r="X79" i="48"/>
  <c r="I79" i="48"/>
  <c r="Q79" i="48"/>
  <c r="Y79" i="48"/>
  <c r="AG79" i="48"/>
  <c r="T79" i="48"/>
  <c r="P79" i="48"/>
  <c r="K79" i="48"/>
  <c r="H79" i="48"/>
  <c r="L79" i="48"/>
  <c r="AF79" i="48"/>
  <c r="AB79" i="48"/>
  <c r="J79" i="48"/>
  <c r="R79" i="48"/>
  <c r="Z79" i="48"/>
  <c r="AH79" i="48"/>
  <c r="S79" i="48"/>
  <c r="AA79" i="48"/>
  <c r="AI79" i="48"/>
  <c r="AJ79" i="48"/>
  <c r="M79" i="48"/>
  <c r="U79" i="48"/>
  <c r="AC79" i="48"/>
  <c r="AK79" i="48"/>
  <c r="N79" i="48"/>
  <c r="V79" i="48"/>
  <c r="AD79" i="48"/>
  <c r="AL79" i="48"/>
  <c r="AF78" i="48"/>
  <c r="Z78" i="48"/>
  <c r="O78" i="48"/>
  <c r="P78" i="48"/>
  <c r="J78" i="48"/>
  <c r="R78" i="48"/>
  <c r="AH78" i="48"/>
  <c r="AE78" i="48"/>
  <c r="AG78" i="48"/>
  <c r="K78" i="48"/>
  <c r="S78" i="48"/>
  <c r="AI78" i="48"/>
  <c r="AA78" i="48"/>
  <c r="AJ78" i="48"/>
  <c r="X78" i="48"/>
  <c r="T78" i="48"/>
  <c r="AB78" i="48"/>
  <c r="G78" i="48"/>
  <c r="Q78" i="48"/>
  <c r="M78" i="48"/>
  <c r="AK78" i="48"/>
  <c r="W78" i="48"/>
  <c r="Y78" i="48"/>
  <c r="U78" i="48"/>
  <c r="AC78" i="48"/>
  <c r="I78" i="48"/>
  <c r="N78" i="48"/>
  <c r="AL78" i="48"/>
  <c r="H78" i="48"/>
  <c r="L78" i="48"/>
  <c r="V78" i="48"/>
  <c r="AD78" i="48"/>
  <c r="X76" i="48"/>
  <c r="J76" i="48"/>
  <c r="Z76" i="48"/>
  <c r="AH76" i="48"/>
  <c r="W76" i="48"/>
  <c r="AI76" i="48"/>
  <c r="H76" i="48"/>
  <c r="I76" i="48"/>
  <c r="K76" i="48"/>
  <c r="L76" i="48"/>
  <c r="AJ76" i="48"/>
  <c r="P76" i="48"/>
  <c r="Y76" i="48"/>
  <c r="AA76" i="48"/>
  <c r="T76" i="48"/>
  <c r="AB76" i="48"/>
  <c r="O76" i="48"/>
  <c r="Q76" i="48"/>
  <c r="S76" i="48"/>
  <c r="AC76" i="48"/>
  <c r="AK76" i="48"/>
  <c r="G76" i="48"/>
  <c r="AE76" i="48"/>
  <c r="AF76" i="48"/>
  <c r="AG76" i="48"/>
  <c r="R76" i="48"/>
  <c r="M76" i="48"/>
  <c r="U76" i="48"/>
  <c r="N76" i="48"/>
  <c r="V76" i="48"/>
  <c r="AD76" i="48"/>
  <c r="AL76" i="48"/>
  <c r="X75" i="48"/>
  <c r="R75" i="48"/>
  <c r="Z75" i="48"/>
  <c r="AH75" i="48"/>
  <c r="AE75" i="48"/>
  <c r="AF75" i="48"/>
  <c r="AG75" i="48"/>
  <c r="K75" i="48"/>
  <c r="AA75" i="48"/>
  <c r="O75" i="48"/>
  <c r="P75" i="48"/>
  <c r="Q75" i="48"/>
  <c r="J75" i="48"/>
  <c r="S75" i="48"/>
  <c r="AI75" i="48"/>
  <c r="I75" i="48"/>
  <c r="AJ75" i="48"/>
  <c r="G75" i="48"/>
  <c r="L75" i="48"/>
  <c r="AB75" i="48"/>
  <c r="T75" i="48"/>
  <c r="AC75" i="48"/>
  <c r="H75" i="48"/>
  <c r="M75" i="48"/>
  <c r="U75" i="48"/>
  <c r="AK75" i="48"/>
  <c r="Y75" i="48"/>
  <c r="V75" i="48"/>
  <c r="AL75" i="48"/>
  <c r="W75" i="48"/>
  <c r="N75" i="48"/>
  <c r="AD75" i="48"/>
  <c r="W74" i="48"/>
  <c r="X74" i="48"/>
  <c r="I74" i="48"/>
  <c r="J74" i="48"/>
  <c r="Z74" i="48"/>
  <c r="S74" i="48"/>
  <c r="T74" i="48"/>
  <c r="AB74" i="48"/>
  <c r="AJ74" i="48"/>
  <c r="O74" i="48"/>
  <c r="Q74" i="48"/>
  <c r="K74" i="48"/>
  <c r="M74" i="48"/>
  <c r="AK74" i="48"/>
  <c r="H74" i="48"/>
  <c r="Y74" i="48"/>
  <c r="AA74" i="48"/>
  <c r="U74" i="48"/>
  <c r="AC74" i="48"/>
  <c r="P74" i="48"/>
  <c r="AH74" i="48"/>
  <c r="N74" i="48"/>
  <c r="AL74" i="48"/>
  <c r="G74" i="48"/>
  <c r="AE74" i="48"/>
  <c r="AF74" i="48"/>
  <c r="AG74" i="48"/>
  <c r="R74" i="48"/>
  <c r="AI74" i="48"/>
  <c r="L74" i="48"/>
  <c r="V74" i="48"/>
  <c r="AD74" i="48"/>
  <c r="AF68" i="48"/>
  <c r="Y68" i="48"/>
  <c r="P68" i="48"/>
  <c r="AG68" i="48"/>
  <c r="I68" i="48"/>
  <c r="J68" i="48"/>
  <c r="Z68" i="48"/>
  <c r="O68" i="48"/>
  <c r="Q68" i="48"/>
  <c r="R68" i="48"/>
  <c r="AH68" i="48"/>
  <c r="K68" i="48"/>
  <c r="AI68" i="48"/>
  <c r="H68" i="48"/>
  <c r="S68" i="48"/>
  <c r="AA68" i="48"/>
  <c r="W68" i="48"/>
  <c r="L68" i="48"/>
  <c r="AJ68" i="48"/>
  <c r="X68" i="48"/>
  <c r="T68" i="48"/>
  <c r="AB68" i="48"/>
  <c r="G68" i="48"/>
  <c r="M68" i="48"/>
  <c r="AK68" i="48"/>
  <c r="U68" i="48"/>
  <c r="AC68" i="48"/>
  <c r="N68" i="48"/>
  <c r="AL68" i="48"/>
  <c r="AE68" i="48"/>
  <c r="V68" i="48"/>
  <c r="AD68" i="48"/>
  <c r="AA67" i="48"/>
  <c r="O67" i="48"/>
  <c r="X67" i="48"/>
  <c r="AI67" i="48"/>
  <c r="W67" i="48"/>
  <c r="I67" i="48"/>
  <c r="R67" i="48"/>
  <c r="T67" i="48"/>
  <c r="AB67" i="48"/>
  <c r="AJ67" i="48"/>
  <c r="AE67" i="48"/>
  <c r="AG67" i="48"/>
  <c r="K67" i="48"/>
  <c r="M67" i="48"/>
  <c r="AK67" i="48"/>
  <c r="G67" i="48"/>
  <c r="H67" i="48"/>
  <c r="Q67" i="48"/>
  <c r="Z67" i="48"/>
  <c r="L67" i="48"/>
  <c r="U67" i="48"/>
  <c r="AC67" i="48"/>
  <c r="P67" i="48"/>
  <c r="Y67" i="48"/>
  <c r="AH67" i="48"/>
  <c r="N67" i="48"/>
  <c r="AL67" i="48"/>
  <c r="AF67" i="48"/>
  <c r="J67" i="48"/>
  <c r="S67" i="48"/>
  <c r="V67" i="48"/>
  <c r="AD67" i="48"/>
  <c r="G66" i="48"/>
  <c r="H66" i="48"/>
  <c r="AG66" i="48"/>
  <c r="Z66" i="48"/>
  <c r="AI66" i="48"/>
  <c r="AE66" i="48"/>
  <c r="P66" i="48"/>
  <c r="Y66" i="48"/>
  <c r="AH66" i="48"/>
  <c r="AA66" i="48"/>
  <c r="O66" i="48"/>
  <c r="J66" i="48"/>
  <c r="K66" i="48"/>
  <c r="L66" i="48"/>
  <c r="AJ66" i="48"/>
  <c r="Q66" i="48"/>
  <c r="S66" i="48"/>
  <c r="T66" i="48"/>
  <c r="AB66" i="48"/>
  <c r="W66" i="48"/>
  <c r="R66" i="48"/>
  <c r="AC66" i="48"/>
  <c r="AK66" i="48"/>
  <c r="I66" i="48"/>
  <c r="X66" i="48"/>
  <c r="M66" i="48"/>
  <c r="N66" i="48"/>
  <c r="AL66" i="48"/>
  <c r="AF66" i="48"/>
  <c r="U66" i="48"/>
  <c r="V66" i="48"/>
  <c r="AD66" i="48"/>
  <c r="AF65" i="48"/>
  <c r="H65" i="48"/>
  <c r="Y65" i="48"/>
  <c r="R65" i="48"/>
  <c r="Z65" i="48"/>
  <c r="AH65" i="48"/>
  <c r="G65" i="48"/>
  <c r="AA65" i="48"/>
  <c r="W65" i="48"/>
  <c r="I65" i="48"/>
  <c r="K65" i="48"/>
  <c r="S65" i="48"/>
  <c r="AI65" i="48"/>
  <c r="AE65" i="48"/>
  <c r="AG65" i="48"/>
  <c r="L65" i="48"/>
  <c r="T65" i="48"/>
  <c r="AJ65" i="48"/>
  <c r="AB65" i="48"/>
  <c r="P65" i="48"/>
  <c r="M65" i="48"/>
  <c r="AK65" i="48"/>
  <c r="J65" i="48"/>
  <c r="U65" i="48"/>
  <c r="AC65" i="48"/>
  <c r="X65" i="48"/>
  <c r="N65" i="48"/>
  <c r="AL65" i="48"/>
  <c r="O65" i="48"/>
  <c r="Q65" i="48"/>
  <c r="V65" i="48"/>
  <c r="AD65" i="48"/>
  <c r="AA64" i="48"/>
  <c r="AE64" i="48"/>
  <c r="P64" i="48"/>
  <c r="I64" i="48"/>
  <c r="J64" i="48"/>
  <c r="K64" i="48"/>
  <c r="S64" i="48"/>
  <c r="AI64" i="48"/>
  <c r="AF64" i="48"/>
  <c r="Z64" i="48"/>
  <c r="L64" i="48"/>
  <c r="AJ64" i="48"/>
  <c r="O64" i="48"/>
  <c r="Q64" i="48"/>
  <c r="T64" i="48"/>
  <c r="AB64" i="48"/>
  <c r="X64" i="48"/>
  <c r="AH64" i="48"/>
  <c r="M64" i="48"/>
  <c r="AK64" i="48"/>
  <c r="H64" i="48"/>
  <c r="R64" i="48"/>
  <c r="U64" i="48"/>
  <c r="AC64" i="48"/>
  <c r="G64" i="48"/>
  <c r="AG64" i="48"/>
  <c r="N64" i="48"/>
  <c r="AL64" i="48"/>
  <c r="W64" i="48"/>
  <c r="Y64" i="48"/>
  <c r="V64" i="48"/>
  <c r="AD64" i="48"/>
  <c r="G59" i="48"/>
  <c r="AA59" i="48"/>
  <c r="W59" i="48"/>
  <c r="P59" i="48"/>
  <c r="AF59" i="48"/>
  <c r="Y59" i="48"/>
  <c r="J59" i="48"/>
  <c r="Z59" i="48"/>
  <c r="AI59" i="48"/>
  <c r="L59" i="48"/>
  <c r="T59" i="48"/>
  <c r="AB59" i="48"/>
  <c r="AJ59" i="48"/>
  <c r="O59" i="48"/>
  <c r="I59" i="48"/>
  <c r="R59" i="48"/>
  <c r="K59" i="48"/>
  <c r="U59" i="48"/>
  <c r="AC59" i="48"/>
  <c r="AK59" i="48"/>
  <c r="AE59" i="48"/>
  <c r="H59" i="48"/>
  <c r="X59" i="48"/>
  <c r="Q59" i="48"/>
  <c r="AG59" i="48"/>
  <c r="AH59" i="48"/>
  <c r="S59" i="48"/>
  <c r="M59" i="48"/>
  <c r="N59" i="48"/>
  <c r="V59" i="48"/>
  <c r="AD59" i="48"/>
  <c r="AL59" i="48"/>
  <c r="G58" i="48"/>
  <c r="AG58" i="48"/>
  <c r="H58" i="48"/>
  <c r="AH58" i="48"/>
  <c r="X58" i="48"/>
  <c r="R58" i="48"/>
  <c r="K58" i="48"/>
  <c r="AI58" i="48"/>
  <c r="P58" i="48"/>
  <c r="Z58" i="48"/>
  <c r="S58" i="48"/>
  <c r="AA58" i="48"/>
  <c r="AF58" i="48"/>
  <c r="J58" i="48"/>
  <c r="L58" i="48"/>
  <c r="AJ58" i="48"/>
  <c r="AE58" i="48"/>
  <c r="Y58" i="48"/>
  <c r="T58" i="48"/>
  <c r="AB58" i="48"/>
  <c r="U58" i="48"/>
  <c r="AK58" i="48"/>
  <c r="W58" i="48"/>
  <c r="M58" i="48"/>
  <c r="AC58" i="48"/>
  <c r="I58" i="48"/>
  <c r="N58" i="48"/>
  <c r="AL58" i="48"/>
  <c r="O58" i="48"/>
  <c r="Q58" i="48"/>
  <c r="V58" i="48"/>
  <c r="AD58" i="48"/>
  <c r="AG57" i="48"/>
  <c r="Q57" i="48"/>
  <c r="J57" i="48"/>
  <c r="Z57" i="48"/>
  <c r="AF57" i="48"/>
  <c r="R57" i="48"/>
  <c r="AH57" i="48"/>
  <c r="I57" i="48"/>
  <c r="K57" i="48"/>
  <c r="AA57" i="48"/>
  <c r="AE57" i="48"/>
  <c r="Y57" i="48"/>
  <c r="S57" i="48"/>
  <c r="AI57" i="48"/>
  <c r="P57" i="48"/>
  <c r="T57" i="48"/>
  <c r="AJ57" i="48"/>
  <c r="H57" i="48"/>
  <c r="L57" i="48"/>
  <c r="AB57" i="48"/>
  <c r="W57" i="48"/>
  <c r="M57" i="48"/>
  <c r="AK57" i="48"/>
  <c r="X57" i="48"/>
  <c r="U57" i="48"/>
  <c r="AC57" i="48"/>
  <c r="G57" i="48"/>
  <c r="N57" i="48"/>
  <c r="AL57" i="48"/>
  <c r="O57" i="48"/>
  <c r="V57" i="48"/>
  <c r="AD57" i="48"/>
  <c r="AF56" i="48"/>
  <c r="Y56" i="48"/>
  <c r="AG56" i="48"/>
  <c r="Z56" i="48"/>
  <c r="H56" i="48"/>
  <c r="I56" i="48"/>
  <c r="J56" i="48"/>
  <c r="R56" i="48"/>
  <c r="AH56" i="48"/>
  <c r="AA56" i="48"/>
  <c r="G56" i="48"/>
  <c r="X56" i="48"/>
  <c r="K56" i="48"/>
  <c r="S56" i="48"/>
  <c r="AI56" i="48"/>
  <c r="W56" i="48"/>
  <c r="Q56" i="48"/>
  <c r="L56" i="48"/>
  <c r="AJ56" i="48"/>
  <c r="T56" i="48"/>
  <c r="AB56" i="48"/>
  <c r="AC56" i="48"/>
  <c r="O56" i="48"/>
  <c r="U56" i="48"/>
  <c r="AK56" i="48"/>
  <c r="P56" i="48"/>
  <c r="N56" i="48"/>
  <c r="AL56" i="48"/>
  <c r="AE56" i="48"/>
  <c r="M56" i="48"/>
  <c r="V56" i="48"/>
  <c r="AD56" i="48"/>
  <c r="AG55" i="48"/>
  <c r="Y55" i="48"/>
  <c r="AF55" i="48"/>
  <c r="J55" i="48"/>
  <c r="Z55" i="48"/>
  <c r="O55" i="48"/>
  <c r="Q55" i="48"/>
  <c r="R55" i="48"/>
  <c r="AH55" i="48"/>
  <c r="H55" i="48"/>
  <c r="K55" i="48"/>
  <c r="AA55" i="48"/>
  <c r="I55" i="48"/>
  <c r="S55" i="48"/>
  <c r="AI55" i="48"/>
  <c r="X55" i="48"/>
  <c r="L55" i="48"/>
  <c r="AJ55" i="48"/>
  <c r="P55" i="48"/>
  <c r="T55" i="48"/>
  <c r="AB55" i="48"/>
  <c r="U55" i="48"/>
  <c r="AK55" i="48"/>
  <c r="AE55" i="48"/>
  <c r="M55" i="48"/>
  <c r="AC55" i="48"/>
  <c r="G55" i="48"/>
  <c r="N55" i="48"/>
  <c r="AL55" i="48"/>
  <c r="W55" i="48"/>
  <c r="V55" i="48"/>
  <c r="AD55" i="48"/>
  <c r="AE54" i="48"/>
  <c r="X54" i="48"/>
  <c r="AF54" i="48"/>
  <c r="I54" i="48"/>
  <c r="Q54" i="48"/>
  <c r="Y54" i="48"/>
  <c r="AG54" i="48"/>
  <c r="J54" i="48"/>
  <c r="R54" i="48"/>
  <c r="Z54" i="48"/>
  <c r="AH54" i="48"/>
  <c r="S54" i="48"/>
  <c r="AI54" i="48"/>
  <c r="AA54" i="48"/>
  <c r="M54" i="48"/>
  <c r="AK54" i="48"/>
  <c r="G54" i="48"/>
  <c r="O54" i="48"/>
  <c r="H54" i="48"/>
  <c r="K54" i="48"/>
  <c r="L54" i="48"/>
  <c r="AB54" i="48"/>
  <c r="U54" i="48"/>
  <c r="AL54" i="48"/>
  <c r="W54" i="48"/>
  <c r="P54" i="48"/>
  <c r="T54" i="48"/>
  <c r="AJ54" i="48"/>
  <c r="AC54" i="48"/>
  <c r="N54" i="48"/>
  <c r="V54" i="48"/>
  <c r="AD54" i="48"/>
  <c r="AE53" i="48"/>
  <c r="AF53" i="48"/>
  <c r="H53" i="48"/>
  <c r="AH53" i="48"/>
  <c r="W53" i="48"/>
  <c r="J53" i="48"/>
  <c r="X53" i="48"/>
  <c r="AG53" i="48"/>
  <c r="R53" i="48"/>
  <c r="K53" i="48"/>
  <c r="L53" i="48"/>
  <c r="AB53" i="48"/>
  <c r="AJ53" i="48"/>
  <c r="T53" i="48"/>
  <c r="Y53" i="48"/>
  <c r="AA53" i="48"/>
  <c r="U53" i="48"/>
  <c r="AK53" i="48"/>
  <c r="O53" i="48"/>
  <c r="Q53" i="48"/>
  <c r="AI53" i="48"/>
  <c r="M53" i="48"/>
  <c r="AC53" i="48"/>
  <c r="P53" i="48"/>
  <c r="Z53" i="48"/>
  <c r="N53" i="48"/>
  <c r="AL53" i="48"/>
  <c r="G53" i="48"/>
  <c r="I53" i="48"/>
  <c r="S53" i="48"/>
  <c r="V53" i="48"/>
  <c r="AD53" i="48"/>
  <c r="AE48" i="48"/>
  <c r="P48" i="48"/>
  <c r="R48" i="48"/>
  <c r="Z48" i="48"/>
  <c r="AH48" i="48"/>
  <c r="AI48" i="48"/>
  <c r="S48" i="48"/>
  <c r="H48" i="48"/>
  <c r="J48" i="48"/>
  <c r="L48" i="48"/>
  <c r="AJ48" i="48"/>
  <c r="Y48" i="48"/>
  <c r="T48" i="48"/>
  <c r="AB48" i="48"/>
  <c r="W48" i="48"/>
  <c r="I48" i="48"/>
  <c r="M48" i="48"/>
  <c r="AK48" i="48"/>
  <c r="X48" i="48"/>
  <c r="K48" i="48"/>
  <c r="U48" i="48"/>
  <c r="AC48" i="48"/>
  <c r="G48" i="48"/>
  <c r="Q48" i="48"/>
  <c r="N48" i="48"/>
  <c r="AL48" i="48"/>
  <c r="O48" i="48"/>
  <c r="AF48" i="48"/>
  <c r="AG48" i="48"/>
  <c r="AA48" i="48"/>
  <c r="V48" i="48"/>
  <c r="AD48" i="48"/>
  <c r="AH47" i="48"/>
  <c r="P47" i="48"/>
  <c r="Y47" i="48"/>
  <c r="S47" i="48"/>
  <c r="AB47" i="48"/>
  <c r="AJ47" i="48"/>
  <c r="T47" i="48"/>
  <c r="H47" i="48"/>
  <c r="Q47" i="48"/>
  <c r="K47" i="48"/>
  <c r="M47" i="48"/>
  <c r="AK47" i="48"/>
  <c r="O47" i="48"/>
  <c r="X47" i="48"/>
  <c r="J47" i="48"/>
  <c r="AI47" i="48"/>
  <c r="U47" i="48"/>
  <c r="AC47" i="48"/>
  <c r="W47" i="48"/>
  <c r="I47" i="48"/>
  <c r="R47" i="48"/>
  <c r="N47" i="48"/>
  <c r="AL47" i="48"/>
  <c r="G47" i="48"/>
  <c r="AE47" i="48"/>
  <c r="AF47" i="48"/>
  <c r="AG47" i="48"/>
  <c r="Z47" i="48"/>
  <c r="AA47" i="48"/>
  <c r="L47" i="48"/>
  <c r="V47" i="48"/>
  <c r="AD47" i="48"/>
  <c r="AE46" i="48"/>
  <c r="P46" i="48"/>
  <c r="G46" i="48"/>
  <c r="I46" i="48"/>
  <c r="J46" i="48"/>
  <c r="Z46" i="48"/>
  <c r="AH46" i="48"/>
  <c r="R46" i="48"/>
  <c r="AI46" i="48"/>
  <c r="AA46" i="48"/>
  <c r="AB46" i="48"/>
  <c r="H46" i="48"/>
  <c r="Y46" i="48"/>
  <c r="L46" i="48"/>
  <c r="T46" i="48"/>
  <c r="AJ46" i="48"/>
  <c r="AK46" i="48"/>
  <c r="AC46" i="48"/>
  <c r="O46" i="48"/>
  <c r="AF46" i="48"/>
  <c r="Q46" i="48"/>
  <c r="K46" i="48"/>
  <c r="M46" i="48"/>
  <c r="N46" i="48"/>
  <c r="AL46" i="48"/>
  <c r="W46" i="48"/>
  <c r="X46" i="48"/>
  <c r="AG46" i="48"/>
  <c r="S46" i="48"/>
  <c r="U46" i="48"/>
  <c r="V46" i="48"/>
  <c r="AD46" i="48"/>
  <c r="H45" i="48"/>
  <c r="AF45" i="48"/>
  <c r="G45" i="48"/>
  <c r="AE45" i="48"/>
  <c r="P45" i="48"/>
  <c r="X45" i="48"/>
  <c r="O45" i="48"/>
  <c r="I45" i="48"/>
  <c r="Q45" i="48"/>
  <c r="AG45" i="48"/>
  <c r="W45" i="48"/>
  <c r="Y45" i="48"/>
  <c r="R45" i="48"/>
  <c r="Z45" i="48"/>
  <c r="AH45" i="48"/>
  <c r="K45" i="48"/>
  <c r="AI45" i="48"/>
  <c r="S45" i="48"/>
  <c r="AA45" i="48"/>
  <c r="L45" i="48"/>
  <c r="AJ45" i="48"/>
  <c r="J45" i="48"/>
  <c r="T45" i="48"/>
  <c r="AB45" i="48"/>
  <c r="U45" i="48"/>
  <c r="AK45" i="48"/>
  <c r="M45" i="48"/>
  <c r="AC45" i="48"/>
  <c r="N45" i="48"/>
  <c r="AL45" i="48"/>
  <c r="V45" i="48"/>
  <c r="AD45" i="48"/>
  <c r="W44" i="48"/>
  <c r="AH44" i="48"/>
  <c r="AI44" i="48"/>
  <c r="K44" i="48"/>
  <c r="P44" i="48"/>
  <c r="Q44" i="48"/>
  <c r="J44" i="48"/>
  <c r="O44" i="48"/>
  <c r="H44" i="48"/>
  <c r="AF44" i="48"/>
  <c r="AG44" i="48"/>
  <c r="Z44" i="48"/>
  <c r="AA44" i="48"/>
  <c r="T44" i="48"/>
  <c r="AB44" i="48"/>
  <c r="M44" i="48"/>
  <c r="AC44" i="48"/>
  <c r="N44" i="48"/>
  <c r="AL44" i="48"/>
  <c r="G44" i="48"/>
  <c r="AE44" i="48"/>
  <c r="X44" i="48"/>
  <c r="I44" i="48"/>
  <c r="Y44" i="48"/>
  <c r="R44" i="48"/>
  <c r="S44" i="48"/>
  <c r="L44" i="48"/>
  <c r="AJ44" i="48"/>
  <c r="U44" i="48"/>
  <c r="AK44" i="48"/>
  <c r="V44" i="48"/>
  <c r="AD44" i="48"/>
  <c r="AF43" i="48"/>
  <c r="Y43" i="48"/>
  <c r="AG43" i="48"/>
  <c r="Z43" i="48"/>
  <c r="I43" i="48"/>
  <c r="R43" i="48"/>
  <c r="AH43" i="48"/>
  <c r="P43" i="48"/>
  <c r="S43" i="48"/>
  <c r="AA43" i="48"/>
  <c r="AI43" i="48"/>
  <c r="O43" i="48"/>
  <c r="T43" i="48"/>
  <c r="AB43" i="48"/>
  <c r="AJ43" i="48"/>
  <c r="H43" i="48"/>
  <c r="W43" i="48"/>
  <c r="J43" i="48"/>
  <c r="M43" i="48"/>
  <c r="AC43" i="48"/>
  <c r="G43" i="48"/>
  <c r="Q43" i="48"/>
  <c r="U43" i="48"/>
  <c r="AK43" i="48"/>
  <c r="AE43" i="48"/>
  <c r="K43" i="48"/>
  <c r="N43" i="48"/>
  <c r="AL43" i="48"/>
  <c r="X43" i="48"/>
  <c r="L43" i="48"/>
  <c r="V43" i="48"/>
  <c r="AD43" i="48"/>
  <c r="AE37" i="48"/>
  <c r="X37" i="48"/>
  <c r="Y37" i="48"/>
  <c r="R37" i="48"/>
  <c r="AH37" i="48"/>
  <c r="K37" i="48"/>
  <c r="AI37" i="48"/>
  <c r="G37" i="48"/>
  <c r="AF37" i="48"/>
  <c r="Z37" i="48"/>
  <c r="S37" i="48"/>
  <c r="AA37" i="48"/>
  <c r="AB37" i="48"/>
  <c r="O37" i="48"/>
  <c r="I37" i="48"/>
  <c r="L37" i="48"/>
  <c r="T37" i="48"/>
  <c r="AJ37" i="48"/>
  <c r="AC37" i="48"/>
  <c r="H37" i="48"/>
  <c r="Q37" i="48"/>
  <c r="M37" i="48"/>
  <c r="U37" i="48"/>
  <c r="AK37" i="48"/>
  <c r="W37" i="48"/>
  <c r="P37" i="48"/>
  <c r="AG37" i="48"/>
  <c r="J37" i="48"/>
  <c r="N37" i="48"/>
  <c r="V37" i="48"/>
  <c r="AD37" i="48"/>
  <c r="AL37" i="48"/>
  <c r="AA36" i="48"/>
  <c r="AE36" i="48"/>
  <c r="Q36" i="48"/>
  <c r="S36" i="48"/>
  <c r="AI36" i="48"/>
  <c r="G36" i="48"/>
  <c r="H36" i="48"/>
  <c r="Y36" i="48"/>
  <c r="K36" i="48"/>
  <c r="L36" i="48"/>
  <c r="AB36" i="48"/>
  <c r="AF36" i="48"/>
  <c r="AH36" i="48"/>
  <c r="T36" i="48"/>
  <c r="AJ36" i="48"/>
  <c r="P36" i="48"/>
  <c r="J36" i="48"/>
  <c r="M36" i="48"/>
  <c r="AK36" i="48"/>
  <c r="O36" i="48"/>
  <c r="I36" i="48"/>
  <c r="Z36" i="48"/>
  <c r="U36" i="48"/>
  <c r="AC36" i="48"/>
  <c r="X36" i="48"/>
  <c r="R36" i="48"/>
  <c r="AD36" i="48"/>
  <c r="W36" i="48"/>
  <c r="AG36" i="48"/>
  <c r="N36" i="48"/>
  <c r="V36" i="48"/>
  <c r="AL36" i="48"/>
  <c r="AE35" i="48"/>
  <c r="H35" i="48"/>
  <c r="AF35" i="48"/>
  <c r="I35" i="48"/>
  <c r="Q35" i="48"/>
  <c r="AG35" i="48"/>
  <c r="Y35" i="48"/>
  <c r="AH35" i="48"/>
  <c r="Z35" i="48"/>
  <c r="P35" i="48"/>
  <c r="S35" i="48"/>
  <c r="AI35" i="48"/>
  <c r="AA35" i="48"/>
  <c r="X35" i="48"/>
  <c r="L35" i="48"/>
  <c r="AJ35" i="48"/>
  <c r="G35" i="48"/>
  <c r="K35" i="48"/>
  <c r="T35" i="48"/>
  <c r="AB35" i="48"/>
  <c r="O35" i="48"/>
  <c r="J35" i="48"/>
  <c r="M35" i="48"/>
  <c r="AK35" i="48"/>
  <c r="W35" i="48"/>
  <c r="R35" i="48"/>
  <c r="U35" i="48"/>
  <c r="AC35" i="48"/>
  <c r="N35" i="48"/>
  <c r="V35" i="48"/>
  <c r="AD35" i="48"/>
  <c r="AL35" i="48"/>
  <c r="AE34" i="48"/>
  <c r="AI34" i="48"/>
  <c r="O34" i="48"/>
  <c r="H34" i="48"/>
  <c r="X34" i="48"/>
  <c r="Q34" i="48"/>
  <c r="Y34" i="48"/>
  <c r="J34" i="48"/>
  <c r="AH34" i="48"/>
  <c r="S34" i="48"/>
  <c r="L34" i="48"/>
  <c r="AB34" i="48"/>
  <c r="M34" i="48"/>
  <c r="AC34" i="48"/>
  <c r="N34" i="48"/>
  <c r="AL34" i="48"/>
  <c r="G34" i="48"/>
  <c r="W34" i="48"/>
  <c r="P34" i="48"/>
  <c r="AF34" i="48"/>
  <c r="I34" i="48"/>
  <c r="AG34" i="48"/>
  <c r="R34" i="48"/>
  <c r="Z34" i="48"/>
  <c r="K34" i="48"/>
  <c r="AA34" i="48"/>
  <c r="T34" i="48"/>
  <c r="AJ34" i="48"/>
  <c r="U34" i="48"/>
  <c r="AK34" i="48"/>
  <c r="V34" i="48"/>
  <c r="AD34" i="48"/>
  <c r="I33" i="48"/>
  <c r="G33" i="48"/>
  <c r="O33" i="48"/>
  <c r="W33" i="48"/>
  <c r="AE33" i="48"/>
  <c r="H33" i="48"/>
  <c r="P33" i="48"/>
  <c r="AF33" i="48"/>
  <c r="Q33" i="48"/>
  <c r="AG33" i="48"/>
  <c r="AI33" i="48"/>
  <c r="X33" i="48"/>
  <c r="R33" i="48"/>
  <c r="Z33" i="48"/>
  <c r="J33" i="48"/>
  <c r="Y33" i="48"/>
  <c r="AH33" i="48"/>
  <c r="K33" i="48"/>
  <c r="S33" i="48"/>
  <c r="AA33" i="48"/>
  <c r="L33" i="48"/>
  <c r="T33" i="48"/>
  <c r="AB33" i="48"/>
  <c r="AJ33" i="48"/>
  <c r="M33" i="48"/>
  <c r="U33" i="48"/>
  <c r="AC33" i="48"/>
  <c r="AK33" i="48"/>
  <c r="N33" i="48"/>
  <c r="V33" i="48"/>
  <c r="AD33" i="48"/>
  <c r="AL33" i="48"/>
  <c r="AE32" i="48"/>
  <c r="AF32" i="48"/>
  <c r="Q32" i="48"/>
  <c r="R32" i="48"/>
  <c r="K32" i="48"/>
  <c r="AA32" i="48"/>
  <c r="AB32" i="48"/>
  <c r="AJ32" i="48"/>
  <c r="Y32" i="48"/>
  <c r="P32" i="48"/>
  <c r="J32" i="48"/>
  <c r="AC32" i="48"/>
  <c r="O32" i="48"/>
  <c r="H32" i="48"/>
  <c r="AG32" i="48"/>
  <c r="S32" i="48"/>
  <c r="T32" i="48"/>
  <c r="M32" i="48"/>
  <c r="U32" i="48"/>
  <c r="AK32" i="48"/>
  <c r="W32" i="48"/>
  <c r="I32" i="48"/>
  <c r="AH32" i="48"/>
  <c r="AI32" i="48"/>
  <c r="N32" i="48"/>
  <c r="V32" i="48"/>
  <c r="AL32" i="48"/>
  <c r="G32" i="48"/>
  <c r="X32" i="48"/>
  <c r="Z32" i="48"/>
  <c r="L32" i="48"/>
  <c r="AD32" i="48"/>
  <c r="AF30" i="48"/>
  <c r="G30" i="48"/>
  <c r="P30" i="48"/>
  <c r="AG30" i="48"/>
  <c r="AI30" i="48"/>
  <c r="J30" i="48"/>
  <c r="AJ30" i="48"/>
  <c r="L30" i="48"/>
  <c r="O30" i="48"/>
  <c r="X30" i="48"/>
  <c r="Z30" i="48"/>
  <c r="K30" i="48"/>
  <c r="M30" i="48"/>
  <c r="U30" i="48"/>
  <c r="AK30" i="48"/>
  <c r="AE30" i="48"/>
  <c r="Y30" i="48"/>
  <c r="AC30" i="48"/>
  <c r="W30" i="48"/>
  <c r="I30" i="48"/>
  <c r="AH30" i="48"/>
  <c r="AA30" i="48"/>
  <c r="T30" i="48"/>
  <c r="V30" i="48"/>
  <c r="AL30" i="48"/>
  <c r="H30" i="48"/>
  <c r="Q30" i="48"/>
  <c r="R30" i="48"/>
  <c r="S30" i="48"/>
  <c r="AB30" i="48"/>
  <c r="N30" i="48"/>
  <c r="AD30" i="48"/>
  <c r="AE28" i="48"/>
  <c r="P28" i="48"/>
  <c r="I28" i="48"/>
  <c r="R28" i="48"/>
  <c r="AI28" i="48"/>
  <c r="H28" i="48"/>
  <c r="X28" i="48"/>
  <c r="Y28" i="48"/>
  <c r="J28" i="48"/>
  <c r="AA28" i="48"/>
  <c r="O28" i="48"/>
  <c r="AJ28" i="48"/>
  <c r="S28" i="48"/>
  <c r="W28" i="48"/>
  <c r="AG28" i="48"/>
  <c r="AH28" i="48"/>
  <c r="T28" i="48"/>
  <c r="U28" i="48"/>
  <c r="AC28" i="48"/>
  <c r="AK28" i="48"/>
  <c r="G28" i="48"/>
  <c r="Q28" i="48"/>
  <c r="K28" i="48"/>
  <c r="AB28" i="48"/>
  <c r="N28" i="48"/>
  <c r="AL28" i="48"/>
  <c r="AF28" i="48"/>
  <c r="Z28" i="48"/>
  <c r="L28" i="48"/>
  <c r="M28" i="48"/>
  <c r="V28" i="48"/>
  <c r="AD28" i="48"/>
  <c r="AH27" i="48"/>
  <c r="AE27" i="48"/>
  <c r="T27" i="48"/>
  <c r="W27" i="48"/>
  <c r="I27" i="48"/>
  <c r="J27" i="48"/>
  <c r="S27" i="48"/>
  <c r="L27" i="48"/>
  <c r="AB27" i="48"/>
  <c r="AJ27" i="48"/>
  <c r="X27" i="48"/>
  <c r="U27" i="48"/>
  <c r="G27" i="48"/>
  <c r="H27" i="48"/>
  <c r="AG27" i="48"/>
  <c r="K27" i="48"/>
  <c r="M27" i="48"/>
  <c r="AC27" i="48"/>
  <c r="AK27" i="48"/>
  <c r="O27" i="48"/>
  <c r="P27" i="48"/>
  <c r="Q27" i="48"/>
  <c r="R27" i="48"/>
  <c r="AI27" i="48"/>
  <c r="V27" i="48"/>
  <c r="AL27" i="48"/>
  <c r="AF27" i="48"/>
  <c r="Y27" i="48"/>
  <c r="Z27" i="48"/>
  <c r="AA27" i="48"/>
  <c r="N27" i="48"/>
  <c r="AD27" i="48"/>
  <c r="Y26" i="48"/>
  <c r="AE26" i="48"/>
  <c r="AF26" i="48"/>
  <c r="I26" i="48"/>
  <c r="Q26" i="48"/>
  <c r="AG26" i="48"/>
  <c r="AH26" i="48"/>
  <c r="G26" i="48"/>
  <c r="AA26" i="48"/>
  <c r="X26" i="48"/>
  <c r="K26" i="48"/>
  <c r="S26" i="48"/>
  <c r="AI26" i="48"/>
  <c r="O26" i="48"/>
  <c r="J26" i="48"/>
  <c r="L26" i="48"/>
  <c r="AB26" i="48"/>
  <c r="AJ26" i="48"/>
  <c r="T26" i="48"/>
  <c r="AC26" i="48"/>
  <c r="P26" i="48"/>
  <c r="M26" i="48"/>
  <c r="U26" i="48"/>
  <c r="AK26" i="48"/>
  <c r="H26" i="48"/>
  <c r="R26" i="48"/>
  <c r="N26" i="48"/>
  <c r="AD26" i="48"/>
  <c r="W26" i="48"/>
  <c r="Z26" i="48"/>
  <c r="V26" i="48"/>
  <c r="AL26" i="48"/>
  <c r="AG16" i="48"/>
  <c r="U16" i="48"/>
  <c r="AB23" i="48"/>
  <c r="G22" i="48"/>
  <c r="O23" i="48"/>
  <c r="U18" i="48"/>
  <c r="AB21" i="48"/>
  <c r="I18" i="48"/>
  <c r="U14" i="48"/>
  <c r="I22" i="48"/>
  <c r="AA23" i="48"/>
  <c r="J20" i="48"/>
  <c r="AG14" i="48"/>
  <c r="H20" i="48"/>
  <c r="N23" i="48"/>
  <c r="AA21" i="48"/>
  <c r="G20" i="48"/>
  <c r="H18" i="48"/>
  <c r="G14" i="48"/>
  <c r="V20" i="48"/>
  <c r="G16" i="48"/>
  <c r="N15" i="48"/>
  <c r="AA13" i="48"/>
  <c r="AB17" i="48"/>
  <c r="AG12" i="48"/>
  <c r="AI18" i="48"/>
  <c r="U12" i="48"/>
  <c r="AC23" i="48"/>
  <c r="U20" i="48"/>
  <c r="I20" i="48"/>
  <c r="AI22" i="48"/>
  <c r="AC17" i="48"/>
  <c r="AA17" i="48"/>
  <c r="AJ20" i="48"/>
  <c r="P19" i="48"/>
  <c r="O17" i="48"/>
  <c r="J22" i="48"/>
  <c r="H22" i="48"/>
  <c r="AA15" i="48"/>
  <c r="AC21" i="48"/>
  <c r="G18" i="48"/>
  <c r="AC19" i="48"/>
  <c r="AB19" i="48"/>
  <c r="N21" i="48"/>
  <c r="V22" i="48"/>
  <c r="AI20" i="48"/>
  <c r="O19" i="48"/>
  <c r="X11" i="48"/>
  <c r="AG18" i="48"/>
  <c r="P23" i="48"/>
  <c r="AJ22" i="48"/>
  <c r="O21" i="48"/>
  <c r="AH22" i="48"/>
  <c r="AG22" i="48"/>
  <c r="AH20" i="48"/>
  <c r="N17" i="48"/>
  <c r="I11" i="48"/>
  <c r="AH18" i="48"/>
  <c r="V18" i="48"/>
  <c r="P21" i="48"/>
  <c r="N13" i="48"/>
  <c r="AA19" i="48"/>
  <c r="U22" i="48"/>
  <c r="AG20" i="48"/>
  <c r="N19" i="48"/>
  <c r="AI16" i="48"/>
  <c r="AJ18" i="48"/>
  <c r="J18" i="48"/>
  <c r="P17" i="48"/>
  <c r="AJ16" i="48"/>
  <c r="J16" i="48"/>
  <c r="P15" i="48"/>
  <c r="AJ14" i="48"/>
  <c r="J14" i="48"/>
  <c r="P13" i="48"/>
  <c r="AJ12" i="48"/>
  <c r="I12" i="48"/>
  <c r="AB11" i="48"/>
  <c r="G10" i="48"/>
  <c r="U9" i="48"/>
  <c r="AC8" i="48"/>
  <c r="AC7" i="48"/>
  <c r="V16" i="48"/>
  <c r="I16" i="48"/>
  <c r="AC15" i="48"/>
  <c r="O15" i="48"/>
  <c r="AI14" i="48"/>
  <c r="V14" i="48"/>
  <c r="I14" i="48"/>
  <c r="AC13" i="48"/>
  <c r="O13" i="48"/>
  <c r="AI12" i="48"/>
  <c r="V12" i="48"/>
  <c r="H12" i="48"/>
  <c r="AA11" i="48"/>
  <c r="M11" i="48"/>
  <c r="AC10" i="48"/>
  <c r="T9" i="48"/>
  <c r="AH16" i="48"/>
  <c r="H16" i="48"/>
  <c r="AB15" i="48"/>
  <c r="AH14" i="48"/>
  <c r="H14" i="48"/>
  <c r="AB13" i="48"/>
  <c r="AH12" i="48"/>
  <c r="G12" i="48"/>
  <c r="Y11" i="48"/>
  <c r="L11" i="48"/>
  <c r="AB10" i="48"/>
  <c r="AL9" i="48"/>
  <c r="O9" i="48"/>
  <c r="V8" i="48"/>
  <c r="V7" i="48"/>
  <c r="N6" i="48"/>
  <c r="X13" i="48"/>
  <c r="L13" i="48"/>
  <c r="R12" i="48"/>
  <c r="AK11" i="48"/>
  <c r="V11" i="48"/>
  <c r="V10" i="48"/>
  <c r="AE9" i="48"/>
  <c r="M9" i="48"/>
  <c r="N8" i="48"/>
  <c r="N7" i="48"/>
  <c r="Z21" i="48"/>
  <c r="AF18" i="48"/>
  <c r="T16" i="48"/>
  <c r="T14" i="48"/>
  <c r="T12" i="48"/>
  <c r="H11" i="48"/>
  <c r="AK9" i="48"/>
  <c r="M23" i="48"/>
  <c r="M21" i="48"/>
  <c r="Y19" i="48"/>
  <c r="AL17" i="48"/>
  <c r="S16" i="48"/>
  <c r="AE14" i="48"/>
  <c r="Y13" i="48"/>
  <c r="AJ9" i="48"/>
  <c r="L23" i="48"/>
  <c r="L21" i="48"/>
  <c r="X19" i="48"/>
  <c r="R18" i="48"/>
  <c r="X17" i="48"/>
  <c r="L17" i="48"/>
  <c r="R16" i="48"/>
  <c r="X15" i="48"/>
  <c r="L15" i="48"/>
  <c r="R14" i="48"/>
  <c r="AK23" i="48"/>
  <c r="W23" i="48"/>
  <c r="K23" i="48"/>
  <c r="AD22" i="48"/>
  <c r="Q22" i="48"/>
  <c r="AK21" i="48"/>
  <c r="W21" i="48"/>
  <c r="K21" i="48"/>
  <c r="AD20" i="48"/>
  <c r="Q20" i="48"/>
  <c r="AK19" i="48"/>
  <c r="W19" i="48"/>
  <c r="K19" i="48"/>
  <c r="AD18" i="48"/>
  <c r="Q18" i="48"/>
  <c r="AK17" i="48"/>
  <c r="W17" i="48"/>
  <c r="K17" i="48"/>
  <c r="AD16" i="48"/>
  <c r="Q16" i="48"/>
  <c r="AK15" i="48"/>
  <c r="W15" i="48"/>
  <c r="K15" i="48"/>
  <c r="AD14" i="48"/>
  <c r="Q14" i="48"/>
  <c r="AK13" i="48"/>
  <c r="W13" i="48"/>
  <c r="K13" i="48"/>
  <c r="AD12" i="48"/>
  <c r="Q12" i="48"/>
  <c r="AJ11" i="48"/>
  <c r="AL10" i="48"/>
  <c r="L9" i="48"/>
  <c r="AI11" i="48"/>
  <c r="U11" i="48"/>
  <c r="U10" i="48"/>
  <c r="AD9" i="48"/>
  <c r="G9" i="48"/>
  <c r="M8" i="48"/>
  <c r="AD5" i="48"/>
  <c r="T22" i="48"/>
  <c r="I21" i="48"/>
  <c r="AC20" i="48"/>
  <c r="O20" i="48"/>
  <c r="AI19" i="48"/>
  <c r="V19" i="48"/>
  <c r="I19" i="48"/>
  <c r="AC18" i="48"/>
  <c r="O18" i="48"/>
  <c r="AI17" i="48"/>
  <c r="V17" i="48"/>
  <c r="I17" i="48"/>
  <c r="AC16" i="48"/>
  <c r="O16" i="48"/>
  <c r="AI15" i="48"/>
  <c r="V15" i="48"/>
  <c r="I15" i="48"/>
  <c r="AC14" i="48"/>
  <c r="O14" i="48"/>
  <c r="AI13" i="48"/>
  <c r="V13" i="48"/>
  <c r="I13" i="48"/>
  <c r="AC12" i="48"/>
  <c r="O12" i="48"/>
  <c r="AG11" i="48"/>
  <c r="T11" i="48"/>
  <c r="AK10" i="48"/>
  <c r="T10" i="48"/>
  <c r="AL6" i="48"/>
  <c r="O10" i="48"/>
  <c r="AC9" i="48"/>
  <c r="AL7" i="48"/>
  <c r="X10" i="48"/>
  <c r="AF22" i="48"/>
  <c r="Z19" i="48"/>
  <c r="T18" i="48"/>
  <c r="Z15" i="48"/>
  <c r="AF12" i="48"/>
  <c r="W11" i="48"/>
  <c r="U8" i="48"/>
  <c r="AL23" i="48"/>
  <c r="AE22" i="48"/>
  <c r="AL21" i="48"/>
  <c r="S20" i="48"/>
  <c r="AE18" i="48"/>
  <c r="Y17" i="48"/>
  <c r="AL15" i="48"/>
  <c r="S14" i="48"/>
  <c r="AE12" i="48"/>
  <c r="AL5" i="48"/>
  <c r="R22" i="48"/>
  <c r="AJ23" i="48"/>
  <c r="P22" i="48"/>
  <c r="J21" i="48"/>
  <c r="J19" i="48"/>
  <c r="AJ17" i="48"/>
  <c r="AJ15" i="48"/>
  <c r="P14" i="48"/>
  <c r="J13" i="48"/>
  <c r="AI23" i="48"/>
  <c r="I23" i="48"/>
  <c r="O22" i="48"/>
  <c r="V21" i="48"/>
  <c r="H23" i="48"/>
  <c r="AH21" i="48"/>
  <c r="AB20" i="48"/>
  <c r="AH19" i="48"/>
  <c r="H19" i="48"/>
  <c r="AB18" i="48"/>
  <c r="AH17" i="48"/>
  <c r="H17" i="48"/>
  <c r="AB16" i="48"/>
  <c r="AH15" i="48"/>
  <c r="H15" i="48"/>
  <c r="AB14" i="48"/>
  <c r="AH13" i="48"/>
  <c r="H13" i="48"/>
  <c r="AB12" i="48"/>
  <c r="AF11" i="48"/>
  <c r="S11" i="48"/>
  <c r="AJ10" i="48"/>
  <c r="AL8" i="48"/>
  <c r="AG23" i="48"/>
  <c r="U23" i="48"/>
  <c r="G23" i="48"/>
  <c r="AA22" i="48"/>
  <c r="N22" i="48"/>
  <c r="AG21" i="48"/>
  <c r="U21" i="48"/>
  <c r="G21" i="48"/>
  <c r="AA20" i="48"/>
  <c r="N20" i="48"/>
  <c r="AG19" i="48"/>
  <c r="U19" i="48"/>
  <c r="G19" i="48"/>
  <c r="AA18" i="48"/>
  <c r="N18" i="48"/>
  <c r="AG17" i="48"/>
  <c r="U17" i="48"/>
  <c r="G17" i="48"/>
  <c r="AA16" i="48"/>
  <c r="N16" i="48"/>
  <c r="AG15" i="48"/>
  <c r="U15" i="48"/>
  <c r="G15" i="48"/>
  <c r="AA14" i="48"/>
  <c r="N14" i="48"/>
  <c r="AG13" i="48"/>
  <c r="U13" i="48"/>
  <c r="G13" i="48"/>
  <c r="AA12" i="48"/>
  <c r="N12" i="48"/>
  <c r="AE11" i="48"/>
  <c r="Q11" i="48"/>
  <c r="AG10" i="48"/>
  <c r="AB9" i="48"/>
  <c r="V5" i="48"/>
  <c r="T13" i="48"/>
  <c r="Z12" i="48"/>
  <c r="P11" i="48"/>
  <c r="AF10" i="48"/>
  <c r="N10" i="48"/>
  <c r="W9" i="48"/>
  <c r="AK8" i="48"/>
  <c r="AK7" i="48"/>
  <c r="AD6" i="48"/>
  <c r="Z23" i="48"/>
  <c r="T20" i="48"/>
  <c r="AF16" i="48"/>
  <c r="AF14" i="48"/>
  <c r="AL11" i="48"/>
  <c r="W10" i="48"/>
  <c r="U7" i="48"/>
  <c r="S22" i="48"/>
  <c r="Y21" i="48"/>
  <c r="AL19" i="48"/>
  <c r="S18" i="48"/>
  <c r="AE16" i="48"/>
  <c r="Y15" i="48"/>
  <c r="AL13" i="48"/>
  <c r="S12" i="48"/>
  <c r="G11" i="48"/>
  <c r="X21" i="48"/>
  <c r="L19" i="48"/>
  <c r="AJ21" i="48"/>
  <c r="AJ19" i="48"/>
  <c r="P18" i="48"/>
  <c r="J17" i="48"/>
  <c r="P16" i="48"/>
  <c r="J15" i="48"/>
  <c r="AJ13" i="48"/>
  <c r="P12" i="48"/>
  <c r="V23" i="48"/>
  <c r="AC22" i="48"/>
  <c r="AI21" i="48"/>
  <c r="AH23" i="48"/>
  <c r="AB22" i="48"/>
  <c r="H21" i="48"/>
  <c r="AF23" i="48"/>
  <c r="T23" i="48"/>
  <c r="Z22" i="48"/>
  <c r="AF21" i="48"/>
  <c r="T21" i="48"/>
  <c r="Z20" i="48"/>
  <c r="AF19" i="48"/>
  <c r="T19" i="48"/>
  <c r="Z18" i="48"/>
  <c r="AF17" i="48"/>
  <c r="T17" i="48"/>
  <c r="Z16" i="48"/>
  <c r="AF15" i="48"/>
  <c r="T15" i="48"/>
  <c r="Z14" i="48"/>
  <c r="AF13" i="48"/>
  <c r="AE23" i="48"/>
  <c r="S23" i="48"/>
  <c r="AL22" i="48"/>
  <c r="Y22" i="48"/>
  <c r="M22" i="48"/>
  <c r="AE21" i="48"/>
  <c r="S21" i="48"/>
  <c r="AL20" i="48"/>
  <c r="Y20" i="48"/>
  <c r="M20" i="48"/>
  <c r="AE19" i="48"/>
  <c r="S19" i="48"/>
  <c r="AL18" i="48"/>
  <c r="Y18" i="48"/>
  <c r="M18" i="48"/>
  <c r="AE17" i="48"/>
  <c r="S17" i="48"/>
  <c r="AL16" i="48"/>
  <c r="Y16" i="48"/>
  <c r="M16" i="48"/>
  <c r="AE15" i="48"/>
  <c r="S15" i="48"/>
  <c r="AL14" i="48"/>
  <c r="Y14" i="48"/>
  <c r="M14" i="48"/>
  <c r="AE13" i="48"/>
  <c r="S13" i="48"/>
  <c r="AL12" i="48"/>
  <c r="Y12" i="48"/>
  <c r="M12" i="48"/>
  <c r="AD11" i="48"/>
  <c r="O11" i="48"/>
  <c r="AE10" i="48"/>
  <c r="R17" i="48"/>
  <c r="R15" i="48"/>
  <c r="R13" i="48"/>
  <c r="X12" i="48"/>
  <c r="L12" i="48"/>
  <c r="M10" i="48"/>
  <c r="V9" i="48"/>
  <c r="AD8" i="48"/>
  <c r="AD7" i="48"/>
  <c r="N5" i="48"/>
  <c r="AF20" i="48"/>
  <c r="Z17" i="48"/>
  <c r="Z13" i="48"/>
  <c r="N9" i="48"/>
  <c r="Y23" i="48"/>
  <c r="AE20" i="48"/>
  <c r="M19" i="48"/>
  <c r="M17" i="48"/>
  <c r="M15" i="48"/>
  <c r="M13" i="48"/>
  <c r="X23" i="48"/>
  <c r="R20" i="48"/>
  <c r="J23" i="48"/>
  <c r="P20" i="48"/>
  <c r="R23" i="48"/>
  <c r="X22" i="48"/>
  <c r="L22" i="48"/>
  <c r="R21" i="48"/>
  <c r="X20" i="48"/>
  <c r="L20" i="48"/>
  <c r="R19" i="48"/>
  <c r="X18" i="48"/>
  <c r="L18" i="48"/>
  <c r="X16" i="48"/>
  <c r="L16" i="48"/>
  <c r="X14" i="48"/>
  <c r="L14" i="48"/>
  <c r="AD23" i="48"/>
  <c r="Q23" i="48"/>
  <c r="AK22" i="48"/>
  <c r="W22" i="48"/>
  <c r="K22" i="48"/>
  <c r="AD21" i="48"/>
  <c r="Q21" i="48"/>
  <c r="AK20" i="48"/>
  <c r="W20" i="48"/>
  <c r="K20" i="48"/>
  <c r="AD19" i="48"/>
  <c r="Q19" i="48"/>
  <c r="AK18" i="48"/>
  <c r="W18" i="48"/>
  <c r="K18" i="48"/>
  <c r="AD17" i="48"/>
  <c r="Q17" i="48"/>
  <c r="AK16" i="48"/>
  <c r="W16" i="48"/>
  <c r="K16" i="48"/>
  <c r="AD15" i="48"/>
  <c r="Q15" i="48"/>
  <c r="AK14" i="48"/>
  <c r="W14" i="48"/>
  <c r="K14" i="48"/>
  <c r="AD13" i="48"/>
  <c r="Q13" i="48"/>
  <c r="AK12" i="48"/>
  <c r="W12" i="48"/>
  <c r="K12" i="48"/>
  <c r="AC11" i="48"/>
  <c r="N11" i="48"/>
  <c r="AD10" i="48"/>
  <c r="L10" i="48"/>
  <c r="V6" i="48"/>
  <c r="M7" i="48"/>
  <c r="AK6" i="48"/>
  <c r="AC6" i="48"/>
  <c r="U6" i="48"/>
  <c r="M6" i="48"/>
  <c r="AK5" i="48"/>
  <c r="AC5" i="48"/>
  <c r="U5" i="48"/>
  <c r="M5" i="48"/>
  <c r="AB8" i="48"/>
  <c r="L8" i="48"/>
  <c r="AJ7" i="48"/>
  <c r="T7" i="48"/>
  <c r="AJ6" i="48"/>
  <c r="AB6" i="48"/>
  <c r="L6" i="48"/>
  <c r="AJ5" i="48"/>
  <c r="AB5" i="48"/>
  <c r="L5" i="48"/>
  <c r="AJ8" i="48"/>
  <c r="T8" i="48"/>
  <c r="AB7" i="48"/>
  <c r="L7" i="48"/>
  <c r="T6" i="48"/>
  <c r="T5" i="48"/>
  <c r="S9" i="48"/>
  <c r="K9" i="48"/>
  <c r="AA8" i="48"/>
  <c r="S8" i="48"/>
  <c r="K8" i="48"/>
  <c r="AI7" i="48"/>
  <c r="AA7" i="48"/>
  <c r="S7" i="48"/>
  <c r="K7" i="48"/>
  <c r="AA6" i="48"/>
  <c r="S6" i="48"/>
  <c r="K6" i="48"/>
  <c r="AI5" i="48"/>
  <c r="AA5" i="48"/>
  <c r="S5" i="48"/>
  <c r="K5" i="48"/>
  <c r="K11" i="48"/>
  <c r="AI10" i="48"/>
  <c r="AA10" i="48"/>
  <c r="S10" i="48"/>
  <c r="K10" i="48"/>
  <c r="AI9" i="48"/>
  <c r="AA9" i="48"/>
  <c r="AI8" i="48"/>
  <c r="AI6" i="48"/>
  <c r="AH9" i="48"/>
  <c r="R9" i="48"/>
  <c r="AH8" i="48"/>
  <c r="R8" i="48"/>
  <c r="J8" i="48"/>
  <c r="AH7" i="48"/>
  <c r="Z7" i="48"/>
  <c r="R7" i="48"/>
  <c r="J7" i="48"/>
  <c r="AH6" i="48"/>
  <c r="R6" i="48"/>
  <c r="J6" i="48"/>
  <c r="AH5" i="48"/>
  <c r="Z5" i="48"/>
  <c r="R5" i="48"/>
  <c r="J5" i="48"/>
  <c r="J12" i="48"/>
  <c r="AH11" i="48"/>
  <c r="Z11" i="48"/>
  <c r="R11" i="48"/>
  <c r="J11" i="48"/>
  <c r="AH10" i="48"/>
  <c r="Z10" i="48"/>
  <c r="R10" i="48"/>
  <c r="J10" i="48"/>
  <c r="Z9" i="48"/>
  <c r="J9" i="48"/>
  <c r="Z8" i="48"/>
  <c r="Z6" i="48"/>
  <c r="AG9" i="48"/>
  <c r="Q9" i="48"/>
  <c r="I9" i="48"/>
  <c r="Y8" i="48"/>
  <c r="I8" i="48"/>
  <c r="AG7" i="48"/>
  <c r="Y7" i="48"/>
  <c r="Q7" i="48"/>
  <c r="I7" i="48"/>
  <c r="AG6" i="48"/>
  <c r="Q6" i="48"/>
  <c r="I6" i="48"/>
  <c r="AG5" i="48"/>
  <c r="Y5" i="48"/>
  <c r="Q5" i="48"/>
  <c r="I5" i="48"/>
  <c r="Y10" i="48"/>
  <c r="Q10" i="48"/>
  <c r="I10" i="48"/>
  <c r="Y9" i="48"/>
  <c r="AG8" i="48"/>
  <c r="Q8" i="48"/>
  <c r="Y6" i="48"/>
  <c r="P9" i="48"/>
  <c r="H9" i="48"/>
  <c r="X8" i="48"/>
  <c r="P8" i="48"/>
  <c r="H8" i="48"/>
  <c r="AF7" i="48"/>
  <c r="X7" i="48"/>
  <c r="P7" i="48"/>
  <c r="H7" i="48"/>
  <c r="AF6" i="48"/>
  <c r="P6" i="48"/>
  <c r="H6" i="48"/>
  <c r="AF5" i="48"/>
  <c r="X5" i="48"/>
  <c r="P5" i="48"/>
  <c r="H5" i="48"/>
  <c r="P10" i="48"/>
  <c r="H10" i="48"/>
  <c r="AF9" i="48"/>
  <c r="X9" i="48"/>
  <c r="AF8" i="48"/>
  <c r="X6" i="48"/>
  <c r="AE8" i="48"/>
  <c r="W8" i="48"/>
  <c r="O8" i="48"/>
  <c r="G8" i="48"/>
  <c r="AE7" i="48"/>
  <c r="W7" i="48"/>
  <c r="O7" i="48"/>
  <c r="G7" i="48"/>
  <c r="AE6" i="48"/>
  <c r="W6" i="48"/>
  <c r="O6" i="48"/>
  <c r="G6" i="48"/>
  <c r="AE5" i="48"/>
  <c r="W5" i="48"/>
  <c r="O5" i="48"/>
  <c r="G5" i="48"/>
  <c r="O4" i="48"/>
  <c r="AD4" i="48"/>
  <c r="AK4" i="48"/>
  <c r="M4" i="48"/>
  <c r="T4" i="48"/>
  <c r="L4" i="48"/>
  <c r="AI4" i="48"/>
  <c r="AA4" i="48"/>
  <c r="S4" i="48"/>
  <c r="K4" i="48"/>
  <c r="V4" i="48"/>
  <c r="AJ4" i="48"/>
  <c r="Z4" i="48"/>
  <c r="R4" i="48"/>
  <c r="J4" i="48"/>
  <c r="W4" i="48"/>
  <c r="AC4" i="48"/>
  <c r="AG4" i="48"/>
  <c r="Y4" i="48"/>
  <c r="Q4" i="48"/>
  <c r="I4" i="48"/>
  <c r="AB4" i="48"/>
  <c r="AE4" i="48"/>
  <c r="AL4" i="48"/>
  <c r="N4" i="48"/>
  <c r="U4" i="48"/>
  <c r="AH4" i="48"/>
  <c r="AF4" i="48"/>
  <c r="X4" i="48"/>
  <c r="P4" i="48"/>
  <c r="H4" i="48"/>
  <c r="G4" i="48"/>
  <c r="AL2" i="48"/>
  <c r="AK2" i="48"/>
  <c r="AJ2" i="48"/>
  <c r="AI2" i="48"/>
  <c r="AH2" i="48"/>
  <c r="AG2" i="48"/>
  <c r="AF2" i="48"/>
  <c r="AE2" i="48"/>
  <c r="AD2" i="48"/>
  <c r="AC2" i="48"/>
  <c r="AB2" i="48"/>
  <c r="AA2" i="48"/>
  <c r="Z2" i="48"/>
  <c r="Y2" i="48"/>
  <c r="X2" i="48"/>
  <c r="W2" i="48"/>
  <c r="V2" i="48"/>
  <c r="U2" i="48"/>
  <c r="T2" i="48"/>
  <c r="S2" i="48"/>
  <c r="R2" i="48"/>
  <c r="Q2" i="48"/>
  <c r="P2" i="48"/>
  <c r="O2" i="48"/>
  <c r="N2" i="48"/>
  <c r="M2" i="48"/>
  <c r="L2" i="48"/>
  <c r="K2" i="48"/>
  <c r="J2" i="48"/>
  <c r="I2" i="48"/>
  <c r="H2" i="48"/>
  <c r="G2" i="48"/>
  <c r="G1" i="48" l="1"/>
  <c r="H1" i="48"/>
  <c r="I1" i="48"/>
  <c r="J1" i="48"/>
  <c r="K1" i="48"/>
  <c r="L1" i="48"/>
  <c r="M1" i="48"/>
  <c r="N1" i="48"/>
  <c r="N24" i="72"/>
  <c r="G12" i="72" l="1"/>
  <c r="G13" i="72"/>
  <c r="G23" i="72"/>
  <c r="G24" i="72"/>
  <c r="G29" i="72"/>
  <c r="G42" i="72"/>
  <c r="G62" i="72"/>
  <c r="G63" i="72"/>
  <c r="G71" i="72"/>
  <c r="G72" i="72"/>
  <c r="G73" i="72"/>
  <c r="G77" i="72"/>
  <c r="G82" i="72"/>
  <c r="G83" i="72"/>
  <c r="G85" i="72"/>
  <c r="G86" i="72"/>
  <c r="G90" i="72"/>
  <c r="G91" i="72"/>
  <c r="G92" i="72"/>
  <c r="E36" i="73" l="1"/>
  <c r="E35" i="73"/>
  <c r="E32" i="73"/>
  <c r="D36" i="73"/>
  <c r="D35" i="73"/>
  <c r="D32" i="73"/>
  <c r="E28" i="73"/>
  <c r="E27" i="73"/>
  <c r="E26" i="73"/>
  <c r="E25" i="73"/>
  <c r="D28" i="73"/>
  <c r="D25" i="73"/>
  <c r="D26" i="73"/>
  <c r="D27" i="73"/>
  <c r="E22" i="73"/>
  <c r="E21" i="73"/>
  <c r="D22" i="73"/>
  <c r="D21" i="73"/>
  <c r="G4" i="72"/>
  <c r="G5" i="72"/>
  <c r="G6" i="72"/>
  <c r="G7" i="72"/>
  <c r="G8" i="72"/>
  <c r="G9" i="72"/>
  <c r="G10" i="72"/>
  <c r="G11" i="72"/>
  <c r="G14" i="72"/>
  <c r="G15" i="72"/>
  <c r="G16" i="72"/>
  <c r="G17" i="72"/>
  <c r="G18" i="72"/>
  <c r="G19" i="72"/>
  <c r="G20" i="72"/>
  <c r="G21" i="72"/>
  <c r="G22" i="72"/>
  <c r="G25" i="72"/>
  <c r="G26" i="72"/>
  <c r="G27" i="72"/>
  <c r="G28" i="72"/>
  <c r="G31" i="72"/>
  <c r="G32" i="72"/>
  <c r="G33" i="72"/>
  <c r="G34" i="72"/>
  <c r="G35" i="72"/>
  <c r="G36" i="72"/>
  <c r="G37" i="72"/>
  <c r="G38" i="72"/>
  <c r="G39" i="72"/>
  <c r="G40" i="72"/>
  <c r="G43" i="72"/>
  <c r="G44" i="72"/>
  <c r="G45" i="72"/>
  <c r="G46" i="72"/>
  <c r="G47" i="72"/>
  <c r="G48" i="72"/>
  <c r="G49" i="72"/>
  <c r="G50" i="72"/>
  <c r="G51" i="72"/>
  <c r="G52" i="72"/>
  <c r="G53" i="72"/>
  <c r="G54" i="72"/>
  <c r="G55" i="72"/>
  <c r="G56" i="72"/>
  <c r="G57" i="72"/>
  <c r="G58" i="72"/>
  <c r="G59" i="72"/>
  <c r="G60" i="72"/>
  <c r="G61" i="72"/>
  <c r="G64" i="72"/>
  <c r="G65" i="72"/>
  <c r="G66" i="72"/>
  <c r="G67" i="72"/>
  <c r="G68" i="72"/>
  <c r="G69" i="72"/>
  <c r="G70" i="72"/>
  <c r="G74" i="72"/>
  <c r="G75" i="72"/>
  <c r="G76" i="72"/>
  <c r="G78" i="72"/>
  <c r="G79" i="72"/>
  <c r="G80" i="72"/>
  <c r="G81" i="72"/>
  <c r="G84" i="72"/>
  <c r="G87" i="72"/>
  <c r="G88" i="72"/>
  <c r="G89" i="72"/>
  <c r="G93" i="72"/>
  <c r="G94" i="72"/>
  <c r="G95" i="72"/>
  <c r="G96" i="72"/>
  <c r="AI22" i="73"/>
  <c r="AI21" i="73"/>
  <c r="AH36" i="73"/>
  <c r="AH35" i="73"/>
  <c r="AH32" i="73"/>
  <c r="AH28" i="73"/>
  <c r="AH27" i="73"/>
  <c r="AH26" i="73"/>
  <c r="AH25" i="73"/>
  <c r="AH22" i="73"/>
  <c r="AH21" i="73"/>
  <c r="AG36" i="73"/>
  <c r="AG35" i="73"/>
  <c r="AG32" i="73"/>
  <c r="AG28" i="73"/>
  <c r="AG27" i="73"/>
  <c r="AG26" i="73"/>
  <c r="AG25" i="73"/>
  <c r="AG22" i="73"/>
  <c r="AG21" i="73"/>
  <c r="AF36" i="73"/>
  <c r="AF35" i="73"/>
  <c r="AF32" i="73"/>
  <c r="AE36" i="73"/>
  <c r="AE35" i="73"/>
  <c r="AE32" i="73"/>
  <c r="AF28" i="73"/>
  <c r="AF27" i="73"/>
  <c r="AF26" i="73"/>
  <c r="AF25" i="73"/>
  <c r="AE28" i="73"/>
  <c r="AE27" i="73"/>
  <c r="AE26" i="73"/>
  <c r="AE25" i="73"/>
  <c r="AF22" i="73"/>
  <c r="AF21" i="73"/>
  <c r="N4" i="72" l="1"/>
  <c r="G30" i="72"/>
  <c r="AJ1" i="72"/>
  <c r="AK1" i="72"/>
  <c r="Z21" i="73"/>
  <c r="AA21" i="73"/>
  <c r="AB21" i="73"/>
  <c r="Z22" i="73"/>
  <c r="AA22" i="73"/>
  <c r="AB22" i="73"/>
  <c r="Y36" i="73"/>
  <c r="Y35" i="73"/>
  <c r="Y32" i="73"/>
  <c r="Y28" i="73"/>
  <c r="Y27" i="73"/>
  <c r="Y26" i="73"/>
  <c r="Y25" i="73"/>
  <c r="Y22" i="73"/>
  <c r="Y21" i="73"/>
  <c r="X36" i="73"/>
  <c r="X35" i="73"/>
  <c r="X32" i="73"/>
  <c r="X28" i="73"/>
  <c r="X27" i="73"/>
  <c r="X26" i="73"/>
  <c r="X25" i="73"/>
  <c r="X22" i="73"/>
  <c r="X21" i="73"/>
  <c r="W36" i="73"/>
  <c r="W35" i="73"/>
  <c r="W32" i="73"/>
  <c r="V36" i="73"/>
  <c r="V35" i="73"/>
  <c r="V32" i="73"/>
  <c r="U36" i="73"/>
  <c r="U35" i="73"/>
  <c r="U32" i="73"/>
  <c r="T36" i="73"/>
  <c r="T35" i="73"/>
  <c r="T32" i="73"/>
  <c r="S36" i="73"/>
  <c r="S35" i="73"/>
  <c r="S32" i="73"/>
  <c r="W28" i="73"/>
  <c r="W27" i="73"/>
  <c r="W26" i="73"/>
  <c r="W25" i="73"/>
  <c r="V28" i="73"/>
  <c r="V27" i="73"/>
  <c r="V26" i="73"/>
  <c r="V25" i="73"/>
  <c r="U28" i="73"/>
  <c r="U27" i="73"/>
  <c r="U26" i="73"/>
  <c r="U25" i="73"/>
  <c r="T28" i="73"/>
  <c r="T27" i="73"/>
  <c r="T26" i="73"/>
  <c r="T25" i="73"/>
  <c r="S28" i="73"/>
  <c r="S27" i="73"/>
  <c r="S26" i="73"/>
  <c r="S25" i="73"/>
  <c r="S22" i="73"/>
  <c r="S21" i="73"/>
  <c r="W22" i="73"/>
  <c r="W21" i="73"/>
  <c r="V22" i="73"/>
  <c r="V21" i="73"/>
  <c r="U22" i="73"/>
  <c r="U21" i="73"/>
  <c r="T22" i="73"/>
  <c r="T21" i="73"/>
  <c r="B99" i="72"/>
  <c r="K1" i="72"/>
  <c r="AC21" i="73"/>
  <c r="AC22" i="73" l="1"/>
  <c r="AE22" i="73"/>
  <c r="AE21" i="73"/>
  <c r="AD22" i="73"/>
  <c r="AD21" i="73"/>
  <c r="R1" i="72" l="1"/>
  <c r="R29" i="72" l="1"/>
  <c r="R71" i="72"/>
  <c r="R12" i="72"/>
  <c r="M1" i="72" l="1"/>
  <c r="J13" i="72" l="1"/>
  <c r="H41" i="72" l="1"/>
  <c r="AE1" i="72" l="1"/>
  <c r="Y71" i="72"/>
  <c r="Y72" i="72"/>
  <c r="Y73" i="72"/>
  <c r="R72" i="72"/>
  <c r="R73" i="72"/>
  <c r="S72" i="72"/>
  <c r="AJ4" i="72" l="1"/>
  <c r="AJ5" i="72"/>
  <c r="AJ6" i="72"/>
  <c r="AJ7" i="72"/>
  <c r="AJ8" i="72"/>
  <c r="AJ9" i="72"/>
  <c r="AJ10" i="72"/>
  <c r="AJ11" i="72"/>
  <c r="AJ12" i="72"/>
  <c r="AJ13" i="72"/>
  <c r="AJ14" i="72"/>
  <c r="AJ15" i="72"/>
  <c r="AJ16" i="72"/>
  <c r="AJ17" i="72"/>
  <c r="AJ18" i="72"/>
  <c r="AJ19" i="72"/>
  <c r="AJ20" i="72"/>
  <c r="AJ21" i="72"/>
  <c r="AJ22" i="72"/>
  <c r="AJ23" i="72"/>
  <c r="AJ24" i="72"/>
  <c r="AJ25" i="72"/>
  <c r="AJ26" i="72"/>
  <c r="AJ27" i="72"/>
  <c r="AJ28" i="72"/>
  <c r="AJ29" i="72"/>
  <c r="AJ30" i="72"/>
  <c r="AJ31" i="72"/>
  <c r="AJ32" i="72"/>
  <c r="AJ33" i="72"/>
  <c r="AJ34" i="72"/>
  <c r="AJ35" i="72"/>
  <c r="AJ36" i="72"/>
  <c r="AJ37" i="72"/>
  <c r="AJ38" i="72"/>
  <c r="AJ39" i="72"/>
  <c r="AJ40" i="72"/>
  <c r="AJ41" i="72"/>
  <c r="AJ42" i="72"/>
  <c r="AJ43" i="72"/>
  <c r="AJ44" i="72"/>
  <c r="AJ45" i="72"/>
  <c r="AJ46" i="72"/>
  <c r="AJ47" i="72"/>
  <c r="AJ48" i="72"/>
  <c r="AJ49" i="72"/>
  <c r="AJ50" i="72"/>
  <c r="AJ51" i="72"/>
  <c r="AJ52" i="72"/>
  <c r="AJ53" i="72"/>
  <c r="AJ54" i="72"/>
  <c r="AJ55" i="72"/>
  <c r="AJ56" i="72"/>
  <c r="AJ57" i="72"/>
  <c r="AJ58" i="72"/>
  <c r="AJ59" i="72"/>
  <c r="AJ60" i="72"/>
  <c r="AJ61" i="72"/>
  <c r="AJ62" i="72"/>
  <c r="AJ63" i="72"/>
  <c r="AJ64" i="72"/>
  <c r="AJ65" i="72"/>
  <c r="AJ66" i="72"/>
  <c r="AJ67" i="72"/>
  <c r="AJ68" i="72"/>
  <c r="AJ69" i="72"/>
  <c r="AJ70" i="72"/>
  <c r="AJ71" i="72"/>
  <c r="AJ72" i="72"/>
  <c r="AJ73" i="72"/>
  <c r="AJ74" i="72"/>
  <c r="AJ75" i="72"/>
  <c r="AJ76" i="72"/>
  <c r="AJ77" i="72"/>
  <c r="AJ78" i="72"/>
  <c r="AJ79" i="72"/>
  <c r="AJ80" i="72"/>
  <c r="AJ81" i="72"/>
  <c r="AJ82" i="72"/>
  <c r="AJ83" i="72"/>
  <c r="AJ84" i="72"/>
  <c r="AJ85" i="72"/>
  <c r="AJ86" i="72"/>
  <c r="AJ87" i="72"/>
  <c r="AJ88" i="72"/>
  <c r="AJ89" i="72"/>
  <c r="AJ90" i="72"/>
  <c r="AJ91" i="72"/>
  <c r="AJ92" i="72"/>
  <c r="AJ93" i="72"/>
  <c r="AJ94" i="72"/>
  <c r="AJ95" i="72"/>
  <c r="AJ96" i="72"/>
  <c r="R90" i="72" l="1"/>
  <c r="AG86" i="72" l="1"/>
  <c r="AH86" i="72"/>
  <c r="AH85" i="72"/>
  <c r="AA1" i="72" l="1"/>
  <c r="AB1" i="72"/>
  <c r="AC1" i="72"/>
  <c r="AD1" i="72"/>
  <c r="AF1" i="72"/>
  <c r="AG1" i="72"/>
  <c r="AH1" i="72"/>
  <c r="AI1" i="72"/>
  <c r="Z69" i="72" l="1"/>
  <c r="M69" i="72" l="1"/>
  <c r="Z87" i="72"/>
  <c r="W70" i="72"/>
  <c r="L43" i="72"/>
  <c r="R66" i="72"/>
  <c r="R43" i="72"/>
  <c r="R78" i="72"/>
  <c r="R28" i="72"/>
  <c r="R46" i="72"/>
  <c r="R22" i="72"/>
  <c r="R51" i="72"/>
  <c r="H39" i="72"/>
  <c r="V70" i="72"/>
  <c r="X69" i="72"/>
  <c r="R41" i="72"/>
  <c r="P41" i="72"/>
  <c r="J71" i="75"/>
  <c r="J75" i="75" s="1"/>
  <c r="S35" i="75"/>
  <c r="V1" i="72" l="1"/>
  <c r="W1" i="72"/>
  <c r="X1" i="72"/>
  <c r="Y1" i="72"/>
  <c r="Z1" i="72"/>
  <c r="S42" i="72" l="1"/>
  <c r="T42" i="72"/>
  <c r="U42" i="72"/>
  <c r="V42" i="72"/>
  <c r="W42" i="72"/>
  <c r="X42" i="72"/>
  <c r="Y42" i="72"/>
  <c r="Z42" i="72"/>
  <c r="AA42" i="72"/>
  <c r="AB42" i="72"/>
  <c r="AC42" i="72"/>
  <c r="AD42" i="72"/>
  <c r="AE42" i="72"/>
  <c r="AF42" i="72"/>
  <c r="AG42" i="72"/>
  <c r="AH42" i="72"/>
  <c r="AI42" i="72"/>
  <c r="J72" i="72" l="1"/>
  <c r="K72" i="72"/>
  <c r="U1" i="72" l="1"/>
  <c r="Q42" i="72" l="1"/>
  <c r="J1" i="72" l="1"/>
  <c r="L1" i="72"/>
  <c r="N1" i="72"/>
  <c r="O1" i="72"/>
  <c r="J73" i="72"/>
  <c r="K119" i="79" l="1"/>
  <c r="I119" i="79"/>
  <c r="G119" i="79"/>
  <c r="P86" i="72" l="1"/>
  <c r="V23" i="72" l="1"/>
  <c r="W23" i="72" l="1"/>
  <c r="I1" i="72"/>
  <c r="P1" i="72"/>
  <c r="Q1" i="72"/>
  <c r="S1" i="72"/>
  <c r="T1" i="72"/>
  <c r="H1" i="72"/>
  <c r="G1" i="72"/>
  <c r="H12" i="72" l="1"/>
  <c r="H13" i="72"/>
  <c r="H23" i="72"/>
  <c r="H24" i="72"/>
  <c r="H29" i="72"/>
  <c r="H42" i="72"/>
  <c r="H62" i="72"/>
  <c r="H63" i="72"/>
  <c r="H71" i="72"/>
  <c r="H72" i="72"/>
  <c r="H73" i="72"/>
  <c r="H77" i="72"/>
  <c r="H82" i="72"/>
  <c r="H83" i="72"/>
  <c r="H85" i="72"/>
  <c r="H86" i="72"/>
  <c r="H90" i="72"/>
  <c r="H91" i="72"/>
  <c r="H92" i="72"/>
  <c r="G108" i="72" l="1"/>
  <c r="H108" i="72"/>
  <c r="H6" i="72"/>
  <c r="H5" i="72"/>
  <c r="H4" i="72"/>
  <c r="Q29" i="72" l="1"/>
  <c r="Q86" i="72" l="1"/>
  <c r="S43" i="72" l="1"/>
  <c r="S40" i="72"/>
  <c r="P50" i="72"/>
  <c r="P45" i="72"/>
  <c r="P43" i="72"/>
  <c r="P34" i="72"/>
  <c r="L4" i="72"/>
  <c r="M4" i="72"/>
  <c r="O4" i="72"/>
  <c r="P4" i="72"/>
  <c r="Q4" i="72"/>
  <c r="R4" i="72"/>
  <c r="S4" i="72"/>
  <c r="T4" i="72"/>
  <c r="U4" i="72"/>
  <c r="AF4" i="72"/>
  <c r="AG4" i="72"/>
  <c r="AH4" i="72"/>
  <c r="L5" i="72"/>
  <c r="M5" i="72"/>
  <c r="N5" i="72"/>
  <c r="O5" i="72"/>
  <c r="P5" i="72"/>
  <c r="Q5" i="72"/>
  <c r="R5" i="72"/>
  <c r="S5" i="72"/>
  <c r="T5" i="72"/>
  <c r="U5" i="72"/>
  <c r="AG5" i="72"/>
  <c r="AH5" i="72"/>
  <c r="L6" i="72"/>
  <c r="M6" i="72"/>
  <c r="N6" i="72"/>
  <c r="O6" i="72"/>
  <c r="P6" i="72"/>
  <c r="Q6" i="72"/>
  <c r="R6" i="72"/>
  <c r="S6" i="72"/>
  <c r="T6" i="72"/>
  <c r="U6" i="72"/>
  <c r="AF6" i="72"/>
  <c r="AG6" i="72"/>
  <c r="AH6" i="72"/>
  <c r="J4" i="72"/>
  <c r="J6" i="72"/>
  <c r="J5" i="72"/>
  <c r="AI6" i="72" l="1"/>
  <c r="AI5" i="72"/>
  <c r="AI4" i="72"/>
  <c r="AD6" i="72"/>
  <c r="AE5" i="72"/>
  <c r="AD5" i="72"/>
  <c r="AE4" i="72"/>
  <c r="AC6" i="72"/>
  <c r="AC5" i="72"/>
  <c r="Y5" i="72"/>
  <c r="AF5" i="72"/>
  <c r="AC4" i="72"/>
  <c r="AB6" i="72"/>
  <c r="AD4" i="72"/>
  <c r="AE6" i="72"/>
  <c r="AA4" i="72"/>
  <c r="Z5" i="72"/>
  <c r="AA6" i="72"/>
  <c r="AB5" i="72"/>
  <c r="Z4" i="72"/>
  <c r="Z6" i="72"/>
  <c r="AA5" i="72"/>
  <c r="AB4" i="72"/>
  <c r="X6" i="72"/>
  <c r="V4" i="72"/>
  <c r="Y4" i="72"/>
  <c r="Y6" i="72"/>
  <c r="V6" i="72"/>
  <c r="W5" i="72"/>
  <c r="X4" i="72"/>
  <c r="V5" i="72"/>
  <c r="W4" i="72"/>
  <c r="W6" i="72"/>
  <c r="X5" i="72"/>
  <c r="K5" i="72"/>
  <c r="K6" i="72"/>
  <c r="H8" i="72" l="1"/>
  <c r="AD38" i="72" l="1"/>
  <c r="AD39" i="72"/>
  <c r="AC38" i="72"/>
  <c r="AC41" i="72"/>
  <c r="AD41" i="72"/>
  <c r="AD40" i="72"/>
  <c r="AC39" i="72"/>
  <c r="AC40" i="72"/>
  <c r="I85" i="72" l="1"/>
  <c r="J85" i="72"/>
  <c r="K85" i="72"/>
  <c r="L85" i="72"/>
  <c r="M85" i="72"/>
  <c r="N85" i="72"/>
  <c r="O85" i="72"/>
  <c r="P85" i="72"/>
  <c r="Q85" i="72"/>
  <c r="R85" i="72"/>
  <c r="S85" i="72"/>
  <c r="T85" i="72"/>
  <c r="U85" i="72"/>
  <c r="V85" i="72"/>
  <c r="W85" i="72"/>
  <c r="X85" i="72"/>
  <c r="Y85" i="72"/>
  <c r="Z85" i="72"/>
  <c r="AA85" i="72"/>
  <c r="AB85" i="72"/>
  <c r="AC85" i="72"/>
  <c r="AD85" i="72"/>
  <c r="AE85" i="72"/>
  <c r="AF85" i="72"/>
  <c r="AG85" i="72"/>
  <c r="AI85" i="72"/>
  <c r="I86" i="72"/>
  <c r="J86" i="72"/>
  <c r="K86" i="72"/>
  <c r="L86" i="72"/>
  <c r="M86" i="72"/>
  <c r="N86" i="72"/>
  <c r="O86" i="72"/>
  <c r="R86" i="72"/>
  <c r="S86" i="72"/>
  <c r="T86" i="72"/>
  <c r="U86" i="72"/>
  <c r="V86" i="72"/>
  <c r="W86" i="72"/>
  <c r="X86" i="72"/>
  <c r="Y86" i="72"/>
  <c r="Z86" i="72"/>
  <c r="AA86" i="72"/>
  <c r="AB86" i="72"/>
  <c r="AC86" i="72"/>
  <c r="AD86" i="72"/>
  <c r="AE86" i="72"/>
  <c r="AF86" i="72"/>
  <c r="AI86" i="72"/>
  <c r="H14" i="72" l="1"/>
  <c r="Z72" i="72" l="1"/>
  <c r="AA72" i="72"/>
  <c r="R23" i="72" l="1"/>
  <c r="Q23" i="72" l="1"/>
  <c r="T72" i="72" l="1"/>
  <c r="U72" i="72"/>
  <c r="V72" i="72"/>
  <c r="T54" i="72" l="1"/>
  <c r="V54" i="72"/>
  <c r="W54" i="72"/>
  <c r="U54" i="72"/>
  <c r="Q77" i="72" l="1"/>
  <c r="O77" i="72"/>
  <c r="P71" i="72"/>
  <c r="P13" i="72"/>
  <c r="O13" i="72" l="1"/>
  <c r="P23" i="72"/>
  <c r="P12" i="72" l="1"/>
  <c r="O12" i="72"/>
  <c r="AA29" i="72" l="1"/>
  <c r="Y77" i="72" l="1"/>
  <c r="R24" i="72" l="1"/>
  <c r="R13" i="72"/>
  <c r="Q12" i="72" l="1"/>
  <c r="AF12" i="72" l="1"/>
  <c r="AG12" i="72"/>
  <c r="AH12" i="72"/>
  <c r="AF13" i="72"/>
  <c r="AG13" i="72"/>
  <c r="AH13" i="72"/>
  <c r="AF23" i="72"/>
  <c r="AF102" i="72" s="1"/>
  <c r="AG23" i="72"/>
  <c r="AG102" i="72" s="1"/>
  <c r="AH23" i="72"/>
  <c r="AH102" i="72" s="1"/>
  <c r="AF24" i="72"/>
  <c r="AG24" i="72"/>
  <c r="AH24" i="72"/>
  <c r="AF29" i="72"/>
  <c r="AG29" i="72"/>
  <c r="AH29" i="72"/>
  <c r="AF62" i="72"/>
  <c r="AG62" i="72"/>
  <c r="AH62" i="72"/>
  <c r="AF63" i="72"/>
  <c r="AG63" i="72"/>
  <c r="AH63" i="72"/>
  <c r="AF71" i="72"/>
  <c r="AG71" i="72"/>
  <c r="AH71" i="72"/>
  <c r="AF72" i="72"/>
  <c r="AG72" i="72"/>
  <c r="AH72" i="72"/>
  <c r="AF73" i="72"/>
  <c r="AG73" i="72"/>
  <c r="AH73" i="72"/>
  <c r="AF77" i="72"/>
  <c r="AG77" i="72"/>
  <c r="AH77" i="72"/>
  <c r="AF82" i="72"/>
  <c r="AG82" i="72"/>
  <c r="AH82" i="72"/>
  <c r="AF83" i="72"/>
  <c r="AG83" i="72"/>
  <c r="AH83" i="72"/>
  <c r="AF90" i="72"/>
  <c r="AG90" i="72"/>
  <c r="AH90" i="72"/>
  <c r="AF91" i="72"/>
  <c r="AG91" i="72"/>
  <c r="AH91" i="72"/>
  <c r="AF92" i="72"/>
  <c r="AG92" i="72"/>
  <c r="AH92" i="72"/>
  <c r="AH112" i="72" l="1"/>
  <c r="AG108" i="72"/>
  <c r="AF108" i="72"/>
  <c r="AH108" i="72"/>
  <c r="AG112" i="72"/>
  <c r="AF112" i="72"/>
  <c r="AG10" i="72" l="1"/>
  <c r="AH8" i="72" l="1"/>
  <c r="AH11" i="72"/>
  <c r="AH10" i="72"/>
  <c r="AH7" i="72"/>
  <c r="AG7" i="72"/>
  <c r="AG9" i="72"/>
  <c r="AG11" i="72"/>
  <c r="AH9" i="72"/>
  <c r="AG8" i="72"/>
  <c r="H7" i="72" l="1"/>
  <c r="H37" i="72"/>
  <c r="H33" i="72"/>
  <c r="H35" i="72"/>
  <c r="H31" i="72"/>
  <c r="H26" i="72"/>
  <c r="H20" i="72"/>
  <c r="H16" i="72"/>
  <c r="H9" i="72"/>
  <c r="H28" i="72"/>
  <c r="H22" i="72"/>
  <c r="H18" i="72"/>
  <c r="H11" i="72"/>
  <c r="H40" i="72"/>
  <c r="H36" i="72"/>
  <c r="H32" i="72"/>
  <c r="H27" i="72"/>
  <c r="H21" i="72"/>
  <c r="H17" i="72"/>
  <c r="H10" i="72"/>
  <c r="H38" i="72"/>
  <c r="H34" i="72"/>
  <c r="H30" i="72"/>
  <c r="H25" i="72"/>
  <c r="H19" i="72"/>
  <c r="H15" i="72"/>
  <c r="H98" i="72" l="1"/>
  <c r="I4" i="72" l="1"/>
  <c r="K4" i="72"/>
  <c r="I5" i="72"/>
  <c r="I6" i="72"/>
  <c r="I12" i="72"/>
  <c r="J12" i="72"/>
  <c r="K12" i="72"/>
  <c r="L12" i="72"/>
  <c r="M12" i="72"/>
  <c r="N12" i="72"/>
  <c r="S12" i="72"/>
  <c r="T12" i="72"/>
  <c r="U12" i="72"/>
  <c r="V12" i="72"/>
  <c r="W12" i="72"/>
  <c r="X12" i="72"/>
  <c r="Y12" i="72"/>
  <c r="Z12" i="72"/>
  <c r="AA12" i="72"/>
  <c r="AB12" i="72"/>
  <c r="AC12" i="72"/>
  <c r="AD12" i="72"/>
  <c r="AE12" i="72"/>
  <c r="AI12" i="72"/>
  <c r="I13" i="72"/>
  <c r="K13" i="72"/>
  <c r="L13" i="72"/>
  <c r="M13" i="72"/>
  <c r="N13" i="72"/>
  <c r="Q13" i="72"/>
  <c r="S13" i="72"/>
  <c r="T13" i="72"/>
  <c r="U13" i="72"/>
  <c r="V13" i="72"/>
  <c r="W13" i="72"/>
  <c r="X13" i="72"/>
  <c r="Y13" i="72"/>
  <c r="Z13" i="72"/>
  <c r="AA13" i="72"/>
  <c r="AB13" i="72"/>
  <c r="AC13" i="72"/>
  <c r="AD13" i="72"/>
  <c r="AE13" i="72"/>
  <c r="AI13" i="72"/>
  <c r="G102" i="72"/>
  <c r="G103" i="72" s="1"/>
  <c r="I23" i="72"/>
  <c r="J23" i="72"/>
  <c r="J102" i="72" s="1"/>
  <c r="K23" i="72"/>
  <c r="K102" i="72" s="1"/>
  <c r="L23" i="72"/>
  <c r="M23" i="72"/>
  <c r="N23" i="72"/>
  <c r="O23" i="72"/>
  <c r="R102" i="72"/>
  <c r="S23" i="72"/>
  <c r="T23" i="72"/>
  <c r="U23" i="72"/>
  <c r="X23" i="72"/>
  <c r="Y23" i="72"/>
  <c r="Z23" i="72"/>
  <c r="AA23" i="72"/>
  <c r="AB23" i="72"/>
  <c r="AC23" i="72"/>
  <c r="AD23" i="72"/>
  <c r="AE23" i="72"/>
  <c r="AI23" i="72"/>
  <c r="AI102" i="72" s="1"/>
  <c r="I42" i="72"/>
  <c r="J42" i="72"/>
  <c r="K42" i="72"/>
  <c r="L42" i="72"/>
  <c r="M42" i="72"/>
  <c r="N42" i="72"/>
  <c r="O42" i="72"/>
  <c r="P42" i="72"/>
  <c r="R42" i="72"/>
  <c r="I71" i="72"/>
  <c r="J71" i="72"/>
  <c r="K71" i="72"/>
  <c r="L71" i="72"/>
  <c r="M71" i="72"/>
  <c r="N71" i="72"/>
  <c r="O71" i="72"/>
  <c r="Q71" i="72"/>
  <c r="S71" i="72"/>
  <c r="T71" i="72"/>
  <c r="U71" i="72"/>
  <c r="V71" i="72"/>
  <c r="W71" i="72"/>
  <c r="X71" i="72"/>
  <c r="Z71" i="72"/>
  <c r="AA71" i="72"/>
  <c r="AB71" i="72"/>
  <c r="AC71" i="72"/>
  <c r="AD71" i="72"/>
  <c r="AE71" i="72"/>
  <c r="AI71" i="72"/>
  <c r="I72" i="72"/>
  <c r="L72" i="72"/>
  <c r="M72" i="72"/>
  <c r="N72" i="72"/>
  <c r="O72" i="72"/>
  <c r="Q72" i="72"/>
  <c r="W72" i="72"/>
  <c r="X72" i="72"/>
  <c r="AB72" i="72"/>
  <c r="AC72" i="72"/>
  <c r="AD72" i="72"/>
  <c r="AE72" i="72"/>
  <c r="AI72" i="72"/>
  <c r="I73" i="72"/>
  <c r="K73" i="72"/>
  <c r="L73" i="72"/>
  <c r="M73" i="72"/>
  <c r="N73" i="72"/>
  <c r="O73" i="72"/>
  <c r="P73" i="72"/>
  <c r="Q73" i="72"/>
  <c r="S73" i="72"/>
  <c r="T73" i="72"/>
  <c r="U73" i="72"/>
  <c r="V73" i="72"/>
  <c r="W73" i="72"/>
  <c r="X73" i="72"/>
  <c r="Z73" i="72"/>
  <c r="AA73" i="72"/>
  <c r="AB73" i="72"/>
  <c r="AC73" i="72"/>
  <c r="AD73" i="72"/>
  <c r="AE73" i="72"/>
  <c r="AI73" i="72"/>
  <c r="I77" i="72"/>
  <c r="J77" i="72"/>
  <c r="K77" i="72"/>
  <c r="L77" i="72"/>
  <c r="M77" i="72"/>
  <c r="N77" i="72"/>
  <c r="P77" i="72"/>
  <c r="R77" i="72"/>
  <c r="S77" i="72"/>
  <c r="T77" i="72"/>
  <c r="U77" i="72"/>
  <c r="V77" i="72"/>
  <c r="W77" i="72"/>
  <c r="X77" i="72"/>
  <c r="Z77" i="72"/>
  <c r="AA77" i="72"/>
  <c r="AB77" i="72"/>
  <c r="AC77" i="72"/>
  <c r="AD77" i="72"/>
  <c r="AE77" i="72"/>
  <c r="AI77" i="72"/>
  <c r="I83" i="72"/>
  <c r="J83" i="72"/>
  <c r="K83" i="72"/>
  <c r="L83" i="72"/>
  <c r="M83" i="72"/>
  <c r="N83" i="72"/>
  <c r="O83" i="72"/>
  <c r="P83" i="72"/>
  <c r="Q83" i="72"/>
  <c r="R83" i="72"/>
  <c r="S83" i="72"/>
  <c r="T83" i="72"/>
  <c r="U83" i="72"/>
  <c r="V83" i="72"/>
  <c r="W83" i="72"/>
  <c r="X83" i="72"/>
  <c r="Y83" i="72"/>
  <c r="Z83" i="72"/>
  <c r="AA83" i="72"/>
  <c r="AB83" i="72"/>
  <c r="AC83" i="72"/>
  <c r="AD83" i="72"/>
  <c r="AE83" i="72"/>
  <c r="AI83" i="72"/>
  <c r="J112" i="72" l="1"/>
  <c r="I112" i="72"/>
  <c r="K112" i="72"/>
  <c r="AE82" i="72"/>
  <c r="AE90" i="72"/>
  <c r="AE91" i="72"/>
  <c r="AE92" i="72"/>
  <c r="AE108" i="72" l="1"/>
  <c r="AI90" i="72"/>
  <c r="AD90" i="72"/>
  <c r="AC90" i="72"/>
  <c r="AB90" i="72"/>
  <c r="AA90" i="72"/>
  <c r="Z90" i="72"/>
  <c r="Y90" i="72"/>
  <c r="X90" i="72"/>
  <c r="W90" i="72"/>
  <c r="V90" i="72"/>
  <c r="U90" i="72"/>
  <c r="T90" i="72"/>
  <c r="S90" i="72"/>
  <c r="Q90" i="72"/>
  <c r="P90" i="72"/>
  <c r="O90" i="72"/>
  <c r="N90" i="72"/>
  <c r="M90" i="72"/>
  <c r="L90" i="72"/>
  <c r="K90" i="72"/>
  <c r="J90" i="72"/>
  <c r="I90" i="72"/>
  <c r="AH78" i="72" l="1"/>
  <c r="AH74" i="72"/>
  <c r="AH75" i="72"/>
  <c r="AH89" i="72" l="1"/>
  <c r="AH87" i="72"/>
  <c r="AG93" i="72"/>
  <c r="AG117" i="72" s="1"/>
  <c r="AF93" i="72"/>
  <c r="AF117" i="72" s="1"/>
  <c r="AF88" i="72"/>
  <c r="AF95" i="72"/>
  <c r="AH94" i="72"/>
  <c r="AH70" i="72"/>
  <c r="AH68" i="72"/>
  <c r="AH66" i="72"/>
  <c r="AH64" i="72"/>
  <c r="AH80" i="72"/>
  <c r="AH84" i="72"/>
  <c r="AH95" i="72"/>
  <c r="AH93" i="72"/>
  <c r="AH117" i="72" s="1"/>
  <c r="AF89" i="72"/>
  <c r="AH88" i="72"/>
  <c r="AF87" i="72"/>
  <c r="AF70" i="72"/>
  <c r="AH69" i="72"/>
  <c r="AF68" i="72"/>
  <c r="AH67" i="72"/>
  <c r="AF66" i="72"/>
  <c r="AH65" i="72"/>
  <c r="AF64" i="72"/>
  <c r="AH76" i="72"/>
  <c r="AF74" i="72"/>
  <c r="AH81" i="72"/>
  <c r="AF80" i="72"/>
  <c r="AH79" i="72"/>
  <c r="AF84" i="72"/>
  <c r="AH96" i="72"/>
  <c r="AF69" i="72"/>
  <c r="AF67" i="72"/>
  <c r="AF65" i="72"/>
  <c r="AF76" i="72"/>
  <c r="AG75" i="72"/>
  <c r="AF81" i="72"/>
  <c r="AF79" i="72"/>
  <c r="AG78" i="72"/>
  <c r="AF96" i="72"/>
  <c r="AF94" i="72"/>
  <c r="AG88" i="72"/>
  <c r="AG69" i="72"/>
  <c r="AG67" i="72"/>
  <c r="AG65" i="72"/>
  <c r="AG76" i="72"/>
  <c r="AG81" i="72"/>
  <c r="AG79" i="72"/>
  <c r="AG96" i="72"/>
  <c r="AG94" i="72"/>
  <c r="AG89" i="72"/>
  <c r="AG87" i="72"/>
  <c r="AG70" i="72"/>
  <c r="AG68" i="72"/>
  <c r="AG66" i="72"/>
  <c r="AG64" i="72"/>
  <c r="AF75" i="72"/>
  <c r="AG74" i="72"/>
  <c r="AG80" i="72"/>
  <c r="AF78" i="72"/>
  <c r="AG84" i="72"/>
  <c r="AG95" i="72"/>
  <c r="AE87" i="72"/>
  <c r="AE81" i="72"/>
  <c r="AE95" i="72"/>
  <c r="AE93" i="72"/>
  <c r="AE88" i="72"/>
  <c r="AE80" i="72"/>
  <c r="AE96" i="72"/>
  <c r="AE94" i="72"/>
  <c r="AE89" i="72"/>
  <c r="AE84" i="72"/>
  <c r="AH118" i="72" l="1"/>
  <c r="AH116" i="72"/>
  <c r="AF116" i="72"/>
  <c r="AG116" i="72"/>
  <c r="AG118" i="72"/>
  <c r="U66" i="72" l="1"/>
  <c r="U43" i="72" l="1"/>
  <c r="U45" i="72"/>
  <c r="AE45" i="72"/>
  <c r="U46" i="72"/>
  <c r="U51" i="72"/>
  <c r="AE51" i="72"/>
  <c r="AF51" i="72"/>
  <c r="X54" i="72"/>
  <c r="AB38" i="72"/>
  <c r="AB39" i="72"/>
  <c r="AB40" i="72"/>
  <c r="AB41" i="72"/>
  <c r="AH14" i="72"/>
  <c r="AH16" i="72"/>
  <c r="AH17" i="72"/>
  <c r="AH18" i="72"/>
  <c r="AH20" i="72"/>
  <c r="AH21" i="72"/>
  <c r="AH22" i="72"/>
  <c r="AF7" i="72"/>
  <c r="AF8" i="72"/>
  <c r="AI8" i="72"/>
  <c r="AF9" i="72"/>
  <c r="AI9" i="72"/>
  <c r="AF10" i="72"/>
  <c r="AF11" i="72"/>
  <c r="Z45" i="72" l="1"/>
  <c r="AB43" i="72"/>
  <c r="AD43" i="72"/>
  <c r="AC43" i="72"/>
  <c r="AA54" i="72"/>
  <c r="Z54" i="72"/>
  <c r="Y54" i="72"/>
  <c r="AH40" i="72"/>
  <c r="AH52" i="72"/>
  <c r="AH51" i="72"/>
  <c r="AH50" i="72"/>
  <c r="AH49" i="72"/>
  <c r="AH48" i="72"/>
  <c r="AH47" i="72"/>
  <c r="AH46" i="72"/>
  <c r="AH28" i="72"/>
  <c r="AH27" i="72"/>
  <c r="AH26" i="72"/>
  <c r="AH25" i="72"/>
  <c r="AH41" i="72"/>
  <c r="AH45" i="72"/>
  <c r="AH44" i="72"/>
  <c r="AH43" i="72"/>
  <c r="AF22" i="72"/>
  <c r="AG19" i="72"/>
  <c r="AH19" i="72"/>
  <c r="AH115" i="72" s="1"/>
  <c r="AH119" i="72" s="1"/>
  <c r="AF18" i="72"/>
  <c r="AG15" i="72"/>
  <c r="AH15" i="72"/>
  <c r="AF14" i="72"/>
  <c r="AF28" i="72"/>
  <c r="AF27" i="72"/>
  <c r="AF26" i="72"/>
  <c r="AF25" i="72"/>
  <c r="AF41" i="72"/>
  <c r="AH39" i="72"/>
  <c r="AH38" i="72"/>
  <c r="AH37" i="72"/>
  <c r="AH114" i="72" s="1"/>
  <c r="AH36" i="72"/>
  <c r="AH35" i="72"/>
  <c r="AH34" i="72"/>
  <c r="AH33" i="72"/>
  <c r="AH32" i="72"/>
  <c r="AH31" i="72"/>
  <c r="AH30" i="72"/>
  <c r="AH61" i="72"/>
  <c r="AH60" i="72"/>
  <c r="AH59" i="72"/>
  <c r="AH58" i="72"/>
  <c r="AH57" i="72"/>
  <c r="AH56" i="72"/>
  <c r="AH55" i="72"/>
  <c r="AH54" i="72"/>
  <c r="AH53" i="72"/>
  <c r="AG52" i="72"/>
  <c r="AG51" i="72"/>
  <c r="AG50" i="72"/>
  <c r="AG49" i="72"/>
  <c r="AG48" i="72"/>
  <c r="AG47" i="72"/>
  <c r="AG46" i="72"/>
  <c r="AF44" i="72"/>
  <c r="AF43" i="72"/>
  <c r="AF45" i="72"/>
  <c r="AG20" i="72"/>
  <c r="AF19" i="72"/>
  <c r="AG16" i="72"/>
  <c r="AF15" i="72"/>
  <c r="AG61" i="72"/>
  <c r="AG60" i="72"/>
  <c r="AG59" i="72"/>
  <c r="AG58" i="72"/>
  <c r="AG57" i="72"/>
  <c r="AG56" i="72"/>
  <c r="AG55" i="72"/>
  <c r="AG54" i="72"/>
  <c r="AG53" i="72"/>
  <c r="AF52" i="72"/>
  <c r="AF50" i="72"/>
  <c r="AF49" i="72"/>
  <c r="AF48" i="72"/>
  <c r="AF47" i="72"/>
  <c r="AF46" i="72"/>
  <c r="AG45" i="72"/>
  <c r="AG44" i="72"/>
  <c r="AG43" i="72"/>
  <c r="AG39" i="72"/>
  <c r="AG38" i="72"/>
  <c r="AG37" i="72"/>
  <c r="AG114" i="72" s="1"/>
  <c r="AG36" i="72"/>
  <c r="AG35" i="72"/>
  <c r="AG34" i="72"/>
  <c r="AG33" i="72"/>
  <c r="AG32" i="72"/>
  <c r="AG31" i="72"/>
  <c r="AG30" i="72"/>
  <c r="AG21" i="72"/>
  <c r="AF20" i="72"/>
  <c r="AG17" i="72"/>
  <c r="AF16" i="72"/>
  <c r="AG40" i="72"/>
  <c r="AF39" i="72"/>
  <c r="AF38" i="72"/>
  <c r="AF37" i="72"/>
  <c r="AF114" i="72" s="1"/>
  <c r="AF36" i="72"/>
  <c r="AF35" i="72"/>
  <c r="AF34" i="72"/>
  <c r="AF33" i="72"/>
  <c r="AF32" i="72"/>
  <c r="AF31" i="72"/>
  <c r="AF30" i="72"/>
  <c r="AF61" i="72"/>
  <c r="AF60" i="72"/>
  <c r="AF59" i="72"/>
  <c r="AF58" i="72"/>
  <c r="AF57" i="72"/>
  <c r="AF56" i="72"/>
  <c r="AF55" i="72"/>
  <c r="AF54" i="72"/>
  <c r="AF53" i="72"/>
  <c r="AF118" i="72"/>
  <c r="AG22" i="72"/>
  <c r="AF21" i="72"/>
  <c r="AG18" i="72"/>
  <c r="AF17" i="72"/>
  <c r="AG14" i="72"/>
  <c r="AG28" i="72"/>
  <c r="AG27" i="72"/>
  <c r="AG26" i="72"/>
  <c r="AG25" i="72"/>
  <c r="AG41" i="72"/>
  <c r="AF40" i="72"/>
  <c r="AE8" i="72"/>
  <c r="AF110" i="72" l="1"/>
  <c r="AH110" i="72"/>
  <c r="AG110" i="72"/>
  <c r="AF98" i="72"/>
  <c r="AH98" i="72"/>
  <c r="AG98" i="72"/>
  <c r="AG115" i="72"/>
  <c r="AG119" i="72" s="1"/>
  <c r="AH106" i="72"/>
  <c r="AF115" i="72"/>
  <c r="AF119" i="72" s="1"/>
  <c r="AF106" i="72"/>
  <c r="AG106" i="72"/>
  <c r="AG109" i="72"/>
  <c r="AG113" i="72"/>
  <c r="AH104" i="72"/>
  <c r="AH105" i="72"/>
  <c r="AH113" i="72"/>
  <c r="AF109" i="72"/>
  <c r="AH103" i="72"/>
  <c r="AF104" i="72"/>
  <c r="AF113" i="72"/>
  <c r="AG111" i="72"/>
  <c r="AG105" i="72"/>
  <c r="AH109" i="72"/>
  <c r="AH111" i="72"/>
  <c r="AF111" i="72"/>
  <c r="AG104" i="72"/>
  <c r="AF105" i="72"/>
  <c r="AF103" i="72"/>
  <c r="AG103" i="72"/>
  <c r="S7" i="72"/>
  <c r="T7" i="72"/>
  <c r="U7" i="72"/>
  <c r="V7" i="72"/>
  <c r="W7" i="72"/>
  <c r="X7" i="72"/>
  <c r="Y7" i="72"/>
  <c r="Z7" i="72"/>
  <c r="AA7" i="72"/>
  <c r="AB7" i="72"/>
  <c r="AC7" i="72"/>
  <c r="AD7" i="72"/>
  <c r="AE7" i="72"/>
  <c r="AI7" i="72"/>
  <c r="S8" i="72"/>
  <c r="T8" i="72"/>
  <c r="U8" i="72"/>
  <c r="V8" i="72"/>
  <c r="W8" i="72"/>
  <c r="X8" i="72"/>
  <c r="Y8" i="72"/>
  <c r="Z8" i="72"/>
  <c r="AA8" i="72"/>
  <c r="AB8" i="72"/>
  <c r="AC8" i="72"/>
  <c r="AD8" i="72"/>
  <c r="S9" i="72"/>
  <c r="T9" i="72"/>
  <c r="U9" i="72"/>
  <c r="V9" i="72"/>
  <c r="W9" i="72"/>
  <c r="X9" i="72"/>
  <c r="Y9" i="72"/>
  <c r="Z9" i="72"/>
  <c r="AA9" i="72"/>
  <c r="AB9" i="72"/>
  <c r="AC9" i="72"/>
  <c r="AD9" i="72"/>
  <c r="AE9" i="72"/>
  <c r="S10" i="72"/>
  <c r="T10" i="72"/>
  <c r="U10" i="72"/>
  <c r="V10" i="72"/>
  <c r="W10" i="72"/>
  <c r="X10" i="72"/>
  <c r="Y10" i="72"/>
  <c r="Z10" i="72"/>
  <c r="AA10" i="72"/>
  <c r="AB10" i="72"/>
  <c r="AC10" i="72"/>
  <c r="AD10" i="72"/>
  <c r="AE10" i="72"/>
  <c r="AI10" i="72"/>
  <c r="S11" i="72"/>
  <c r="T11" i="72"/>
  <c r="U11" i="72"/>
  <c r="V11" i="72"/>
  <c r="W11" i="72"/>
  <c r="X11" i="72"/>
  <c r="Y11" i="72"/>
  <c r="Z11" i="72"/>
  <c r="AA11" i="72"/>
  <c r="AB11" i="72"/>
  <c r="AC11" i="72"/>
  <c r="AD11" i="72"/>
  <c r="AE11" i="72"/>
  <c r="AI11" i="72"/>
  <c r="S14" i="72"/>
  <c r="T14" i="72"/>
  <c r="U14" i="72"/>
  <c r="V14" i="72"/>
  <c r="W14" i="72"/>
  <c r="X14" i="72"/>
  <c r="Y14" i="72"/>
  <c r="Z14" i="72"/>
  <c r="AA14" i="72"/>
  <c r="AB14" i="72"/>
  <c r="AC14" i="72"/>
  <c r="AD14" i="72"/>
  <c r="AE14" i="72"/>
  <c r="AI14" i="72"/>
  <c r="S15" i="72"/>
  <c r="T15" i="72"/>
  <c r="U15" i="72"/>
  <c r="V15" i="72"/>
  <c r="W15" i="72"/>
  <c r="X15" i="72"/>
  <c r="Y15" i="72"/>
  <c r="Z15" i="72"/>
  <c r="AA15" i="72"/>
  <c r="AB15" i="72"/>
  <c r="AC15" i="72"/>
  <c r="AD15" i="72"/>
  <c r="AE15" i="72"/>
  <c r="AI15" i="72"/>
  <c r="S16" i="72"/>
  <c r="T16" i="72"/>
  <c r="U16" i="72"/>
  <c r="V16" i="72"/>
  <c r="W16" i="72"/>
  <c r="X16" i="72"/>
  <c r="Y16" i="72"/>
  <c r="Z16" i="72"/>
  <c r="AA16" i="72"/>
  <c r="AB16" i="72"/>
  <c r="AC16" i="72"/>
  <c r="AD16" i="72"/>
  <c r="AE16" i="72"/>
  <c r="AI16" i="72"/>
  <c r="S17" i="72"/>
  <c r="T17" i="72"/>
  <c r="U17" i="72"/>
  <c r="V17" i="72"/>
  <c r="W17" i="72"/>
  <c r="X17" i="72"/>
  <c r="Y17" i="72"/>
  <c r="Z17" i="72"/>
  <c r="AA17" i="72"/>
  <c r="AB17" i="72"/>
  <c r="AC17" i="72"/>
  <c r="AD17" i="72"/>
  <c r="AE17" i="72"/>
  <c r="AI17" i="72"/>
  <c r="S18" i="72"/>
  <c r="T18" i="72"/>
  <c r="U18" i="72"/>
  <c r="V18" i="72"/>
  <c r="W18" i="72"/>
  <c r="X18" i="72"/>
  <c r="Y18" i="72"/>
  <c r="Z18" i="72"/>
  <c r="AA18" i="72"/>
  <c r="AB18" i="72"/>
  <c r="AC18" i="72"/>
  <c r="AD18" i="72"/>
  <c r="AE18" i="72"/>
  <c r="AI18" i="72"/>
  <c r="S19" i="72"/>
  <c r="T19" i="72"/>
  <c r="U19" i="72"/>
  <c r="V19" i="72"/>
  <c r="W19" i="72"/>
  <c r="X19" i="72"/>
  <c r="Y19" i="72"/>
  <c r="Z19" i="72"/>
  <c r="AA19" i="72"/>
  <c r="AB19" i="72"/>
  <c r="AC19" i="72"/>
  <c r="AD19" i="72"/>
  <c r="AE19" i="72"/>
  <c r="AI19" i="72"/>
  <c r="S20" i="72"/>
  <c r="T20" i="72"/>
  <c r="U20" i="72"/>
  <c r="V20" i="72"/>
  <c r="W20" i="72"/>
  <c r="X20" i="72"/>
  <c r="Y20" i="72"/>
  <c r="Z20" i="72"/>
  <c r="AA20" i="72"/>
  <c r="AB20" i="72"/>
  <c r="AC20" i="72"/>
  <c r="AD20" i="72"/>
  <c r="AE20" i="72"/>
  <c r="AI20" i="72"/>
  <c r="S21" i="72"/>
  <c r="T21" i="72"/>
  <c r="U21" i="72"/>
  <c r="V21" i="72"/>
  <c r="W21" i="72"/>
  <c r="X21" i="72"/>
  <c r="Y21" i="72"/>
  <c r="Z21" i="72"/>
  <c r="AA21" i="72"/>
  <c r="AB21" i="72"/>
  <c r="AC21" i="72"/>
  <c r="AD21" i="72"/>
  <c r="AE21" i="72"/>
  <c r="AI21" i="72"/>
  <c r="S22" i="72"/>
  <c r="T22" i="72"/>
  <c r="U22" i="72"/>
  <c r="V22" i="72"/>
  <c r="W22" i="72"/>
  <c r="X22" i="72"/>
  <c r="Y22" i="72"/>
  <c r="Z22" i="72"/>
  <c r="AA22" i="72"/>
  <c r="AB22" i="72"/>
  <c r="AC22" i="72"/>
  <c r="AD22" i="72"/>
  <c r="AE22" i="72"/>
  <c r="AI22" i="72"/>
  <c r="V102" i="72"/>
  <c r="X102" i="72"/>
  <c r="S24" i="72"/>
  <c r="T24" i="72"/>
  <c r="U24" i="72"/>
  <c r="V24" i="72"/>
  <c r="W24" i="72"/>
  <c r="X24" i="72"/>
  <c r="Y24" i="72"/>
  <c r="Z24" i="72"/>
  <c r="AA24" i="72"/>
  <c r="AB24" i="72"/>
  <c r="AC24" i="72"/>
  <c r="AD24" i="72"/>
  <c r="AE24" i="72"/>
  <c r="AI24" i="72"/>
  <c r="S25" i="72"/>
  <c r="T25" i="72"/>
  <c r="U25" i="72"/>
  <c r="V25" i="72"/>
  <c r="W25" i="72"/>
  <c r="X25" i="72"/>
  <c r="Y25" i="72"/>
  <c r="Z25" i="72"/>
  <c r="AA25" i="72"/>
  <c r="AB25" i="72"/>
  <c r="AC25" i="72"/>
  <c r="AD25" i="72"/>
  <c r="AE25" i="72"/>
  <c r="AI25" i="72"/>
  <c r="S26" i="72"/>
  <c r="T26" i="72"/>
  <c r="U26" i="72"/>
  <c r="V26" i="72"/>
  <c r="W26" i="72"/>
  <c r="X26" i="72"/>
  <c r="Y26" i="72"/>
  <c r="Z26" i="72"/>
  <c r="AA26" i="72"/>
  <c r="AB26" i="72"/>
  <c r="AC26" i="72"/>
  <c r="AD26" i="72"/>
  <c r="AE26" i="72"/>
  <c r="AI26" i="72"/>
  <c r="S27" i="72"/>
  <c r="T27" i="72"/>
  <c r="U27" i="72"/>
  <c r="V27" i="72"/>
  <c r="W27" i="72"/>
  <c r="X27" i="72"/>
  <c r="Y27" i="72"/>
  <c r="Z27" i="72"/>
  <c r="AA27" i="72"/>
  <c r="AB27" i="72"/>
  <c r="AC27" i="72"/>
  <c r="AD27" i="72"/>
  <c r="AE27" i="72"/>
  <c r="AI27" i="72"/>
  <c r="S28" i="72"/>
  <c r="T28" i="72"/>
  <c r="U28" i="72"/>
  <c r="V28" i="72"/>
  <c r="W28" i="72"/>
  <c r="X28" i="72"/>
  <c r="Y28" i="72"/>
  <c r="Z28" i="72"/>
  <c r="AA28" i="72"/>
  <c r="AB28" i="72"/>
  <c r="AC28" i="72"/>
  <c r="AD28" i="72"/>
  <c r="AE28" i="72"/>
  <c r="AI28" i="72"/>
  <c r="S29" i="72"/>
  <c r="T29" i="72"/>
  <c r="U29" i="72"/>
  <c r="V29" i="72"/>
  <c r="W29" i="72"/>
  <c r="X29" i="72"/>
  <c r="Y29" i="72"/>
  <c r="Z29" i="72"/>
  <c r="AB29" i="72"/>
  <c r="AC29" i="72"/>
  <c r="AD29" i="72"/>
  <c r="AE29" i="72"/>
  <c r="AI29" i="72"/>
  <c r="S30" i="72"/>
  <c r="T30" i="72"/>
  <c r="U30" i="72"/>
  <c r="V30" i="72"/>
  <c r="W30" i="72"/>
  <c r="X30" i="72"/>
  <c r="Y30" i="72"/>
  <c r="Z30" i="72"/>
  <c r="AA30" i="72"/>
  <c r="AB30" i="72"/>
  <c r="AC30" i="72"/>
  <c r="AD30" i="72"/>
  <c r="AE30" i="72"/>
  <c r="AI30" i="72"/>
  <c r="S31" i="72"/>
  <c r="T31" i="72"/>
  <c r="U31" i="72"/>
  <c r="V31" i="72"/>
  <c r="W31" i="72"/>
  <c r="X31" i="72"/>
  <c r="Y31" i="72"/>
  <c r="Z31" i="72"/>
  <c r="AA31" i="72"/>
  <c r="AB31" i="72"/>
  <c r="AC31" i="72"/>
  <c r="AD31" i="72"/>
  <c r="AE31" i="72"/>
  <c r="AI31" i="72"/>
  <c r="S32" i="72"/>
  <c r="T32" i="72"/>
  <c r="U32" i="72"/>
  <c r="V32" i="72"/>
  <c r="W32" i="72"/>
  <c r="X32" i="72"/>
  <c r="Y32" i="72"/>
  <c r="Z32" i="72"/>
  <c r="AA32" i="72"/>
  <c r="AB32" i="72"/>
  <c r="AC32" i="72"/>
  <c r="AD32" i="72"/>
  <c r="AE32" i="72"/>
  <c r="AI32" i="72"/>
  <c r="S33" i="72"/>
  <c r="T33" i="72"/>
  <c r="U33" i="72"/>
  <c r="V33" i="72"/>
  <c r="W33" i="72"/>
  <c r="X33" i="72"/>
  <c r="Y33" i="72"/>
  <c r="Z33" i="72"/>
  <c r="AA33" i="72"/>
  <c r="AB33" i="72"/>
  <c r="AC33" i="72"/>
  <c r="AD33" i="72"/>
  <c r="AE33" i="72"/>
  <c r="AI33" i="72"/>
  <c r="S34" i="72"/>
  <c r="U34" i="72"/>
  <c r="V34" i="72"/>
  <c r="W34" i="72"/>
  <c r="X34" i="72"/>
  <c r="Y34" i="72"/>
  <c r="Z34" i="72"/>
  <c r="AA34" i="72"/>
  <c r="AB34" i="72"/>
  <c r="AC34" i="72"/>
  <c r="AD34" i="72"/>
  <c r="AE34" i="72"/>
  <c r="AI34" i="72"/>
  <c r="S35" i="72"/>
  <c r="T35" i="72"/>
  <c r="U35" i="72"/>
  <c r="V35" i="72"/>
  <c r="W35" i="72"/>
  <c r="X35" i="72"/>
  <c r="Y35" i="72"/>
  <c r="Z35" i="72"/>
  <c r="AA35" i="72"/>
  <c r="AB35" i="72"/>
  <c r="AC35" i="72"/>
  <c r="AD35" i="72"/>
  <c r="AE35" i="72"/>
  <c r="AI35" i="72"/>
  <c r="S36" i="72"/>
  <c r="T36" i="72"/>
  <c r="U36" i="72"/>
  <c r="V36" i="72"/>
  <c r="W36" i="72"/>
  <c r="X36" i="72"/>
  <c r="Y36" i="72"/>
  <c r="Z36" i="72"/>
  <c r="AA36" i="72"/>
  <c r="AB36" i="72"/>
  <c r="AC36" i="72"/>
  <c r="AD36" i="72"/>
  <c r="AE36" i="72"/>
  <c r="AI36" i="72"/>
  <c r="S37" i="72"/>
  <c r="T37" i="72"/>
  <c r="U37" i="72"/>
  <c r="V37" i="72"/>
  <c r="W37" i="72"/>
  <c r="X37" i="72"/>
  <c r="Y37" i="72"/>
  <c r="Z37" i="72"/>
  <c r="AA37" i="72"/>
  <c r="AB37" i="72"/>
  <c r="AC37" i="72"/>
  <c r="AD37" i="72"/>
  <c r="AE37" i="72"/>
  <c r="AI37" i="72"/>
  <c r="S38" i="72"/>
  <c r="T38" i="72"/>
  <c r="U38" i="72"/>
  <c r="V38" i="72"/>
  <c r="W38" i="72"/>
  <c r="X38" i="72"/>
  <c r="Y38" i="72"/>
  <c r="Z38" i="72"/>
  <c r="AA38" i="72"/>
  <c r="AE38" i="72"/>
  <c r="AI38" i="72"/>
  <c r="S39" i="72"/>
  <c r="T39" i="72"/>
  <c r="U39" i="72"/>
  <c r="V39" i="72"/>
  <c r="W39" i="72"/>
  <c r="X39" i="72"/>
  <c r="Y39" i="72"/>
  <c r="Z39" i="72"/>
  <c r="AA39" i="72"/>
  <c r="AE39" i="72"/>
  <c r="AI39" i="72"/>
  <c r="T40" i="72"/>
  <c r="U40" i="72"/>
  <c r="V40" i="72"/>
  <c r="W40" i="72"/>
  <c r="X40" i="72"/>
  <c r="Y40" i="72"/>
  <c r="Z40" i="72"/>
  <c r="AA40" i="72"/>
  <c r="AE40" i="72"/>
  <c r="AI40" i="72"/>
  <c r="S41" i="72"/>
  <c r="T41" i="72"/>
  <c r="U41" i="72"/>
  <c r="V41" i="72"/>
  <c r="W41" i="72"/>
  <c r="X41" i="72"/>
  <c r="Y41" i="72"/>
  <c r="Z41" i="72"/>
  <c r="AA41" i="72"/>
  <c r="AE41" i="72"/>
  <c r="AI41" i="72"/>
  <c r="T43" i="72"/>
  <c r="V43" i="72"/>
  <c r="W43" i="72"/>
  <c r="X43" i="72"/>
  <c r="Y43" i="72"/>
  <c r="Z43" i="72"/>
  <c r="AA43" i="72"/>
  <c r="AE43" i="72"/>
  <c r="AI43" i="72"/>
  <c r="S44" i="72"/>
  <c r="T44" i="72"/>
  <c r="U44" i="72"/>
  <c r="V44" i="72"/>
  <c r="W44" i="72"/>
  <c r="X44" i="72"/>
  <c r="Y44" i="72"/>
  <c r="Z44" i="72"/>
  <c r="AA44" i="72"/>
  <c r="AB44" i="72"/>
  <c r="AC44" i="72"/>
  <c r="AD44" i="72"/>
  <c r="AE44" i="72"/>
  <c r="AI44" i="72"/>
  <c r="S45" i="72"/>
  <c r="T45" i="72"/>
  <c r="V45" i="72"/>
  <c r="W45" i="72"/>
  <c r="X45" i="72"/>
  <c r="Y45" i="72"/>
  <c r="AA45" i="72"/>
  <c r="AB45" i="72"/>
  <c r="AC45" i="72"/>
  <c r="AD45" i="72"/>
  <c r="AI45" i="72"/>
  <c r="S46" i="72"/>
  <c r="T46" i="72"/>
  <c r="V46" i="72"/>
  <c r="W46" i="72"/>
  <c r="X46" i="72"/>
  <c r="Y46" i="72"/>
  <c r="Z46" i="72"/>
  <c r="AA46" i="72"/>
  <c r="AB46" i="72"/>
  <c r="AC46" i="72"/>
  <c r="AD46" i="72"/>
  <c r="AE46" i="72"/>
  <c r="AI46" i="72"/>
  <c r="S47" i="72"/>
  <c r="T47" i="72"/>
  <c r="U47" i="72"/>
  <c r="V47" i="72"/>
  <c r="W47" i="72"/>
  <c r="X47" i="72"/>
  <c r="Y47" i="72"/>
  <c r="Z47" i="72"/>
  <c r="AA47" i="72"/>
  <c r="AB47" i="72"/>
  <c r="AC47" i="72"/>
  <c r="AD47" i="72"/>
  <c r="AE47" i="72"/>
  <c r="AI47" i="72"/>
  <c r="S48" i="72"/>
  <c r="T48" i="72"/>
  <c r="U48" i="72"/>
  <c r="V48" i="72"/>
  <c r="W48" i="72"/>
  <c r="X48" i="72"/>
  <c r="Y48" i="72"/>
  <c r="Z48" i="72"/>
  <c r="AA48" i="72"/>
  <c r="AB48" i="72"/>
  <c r="AC48" i="72"/>
  <c r="AD48" i="72"/>
  <c r="AE48" i="72"/>
  <c r="AI48" i="72"/>
  <c r="S49" i="72"/>
  <c r="T49" i="72"/>
  <c r="U49" i="72"/>
  <c r="V49" i="72"/>
  <c r="W49" i="72"/>
  <c r="X49" i="72"/>
  <c r="Y49" i="72"/>
  <c r="Z49" i="72"/>
  <c r="AA49" i="72"/>
  <c r="AB49" i="72"/>
  <c r="AC49" i="72"/>
  <c r="AD49" i="72"/>
  <c r="AE49" i="72"/>
  <c r="AI49" i="72"/>
  <c r="S50" i="72"/>
  <c r="T50" i="72"/>
  <c r="U50" i="72"/>
  <c r="V50" i="72"/>
  <c r="W50" i="72"/>
  <c r="X50" i="72"/>
  <c r="Y50" i="72"/>
  <c r="Z50" i="72"/>
  <c r="AA50" i="72"/>
  <c r="AB50" i="72"/>
  <c r="AC50" i="72"/>
  <c r="AD50" i="72"/>
  <c r="AE50" i="72"/>
  <c r="AI50" i="72"/>
  <c r="S51" i="72"/>
  <c r="T51" i="72"/>
  <c r="V51" i="72"/>
  <c r="W51" i="72"/>
  <c r="X51" i="72"/>
  <c r="Y51" i="72"/>
  <c r="Z51" i="72"/>
  <c r="AA51" i="72"/>
  <c r="AB51" i="72"/>
  <c r="AC51" i="72"/>
  <c r="AD51" i="72"/>
  <c r="AI51" i="72"/>
  <c r="S52" i="72"/>
  <c r="T52" i="72"/>
  <c r="U52" i="72"/>
  <c r="V52" i="72"/>
  <c r="W52" i="72"/>
  <c r="X52" i="72"/>
  <c r="Y52" i="72"/>
  <c r="Z52" i="72"/>
  <c r="AA52" i="72"/>
  <c r="AB52" i="72"/>
  <c r="AC52" i="72"/>
  <c r="AD52" i="72"/>
  <c r="AE52" i="72"/>
  <c r="AI52" i="72"/>
  <c r="S53" i="72"/>
  <c r="T53" i="72"/>
  <c r="U53" i="72"/>
  <c r="V53" i="72"/>
  <c r="W53" i="72"/>
  <c r="X53" i="72"/>
  <c r="Y53" i="72"/>
  <c r="Z53" i="72"/>
  <c r="AA53" i="72"/>
  <c r="AB53" i="72"/>
  <c r="AC53" i="72"/>
  <c r="AD53" i="72"/>
  <c r="AE53" i="72"/>
  <c r="AI53" i="72"/>
  <c r="S54" i="72"/>
  <c r="AB54" i="72"/>
  <c r="AC54" i="72"/>
  <c r="AD54" i="72"/>
  <c r="AE54" i="72"/>
  <c r="AI54" i="72"/>
  <c r="S55" i="72"/>
  <c r="T55" i="72"/>
  <c r="U55" i="72"/>
  <c r="V55" i="72"/>
  <c r="W55" i="72"/>
  <c r="X55" i="72"/>
  <c r="Y55" i="72"/>
  <c r="Z55" i="72"/>
  <c r="AA55" i="72"/>
  <c r="AB55" i="72"/>
  <c r="AC55" i="72"/>
  <c r="AD55" i="72"/>
  <c r="AE55" i="72"/>
  <c r="AI55" i="72"/>
  <c r="S56" i="72"/>
  <c r="T56" i="72"/>
  <c r="U56" i="72"/>
  <c r="V56" i="72"/>
  <c r="W56" i="72"/>
  <c r="X56" i="72"/>
  <c r="Y56" i="72"/>
  <c r="Z56" i="72"/>
  <c r="AA56" i="72"/>
  <c r="AB56" i="72"/>
  <c r="AC56" i="72"/>
  <c r="AD56" i="72"/>
  <c r="AE56" i="72"/>
  <c r="AI56" i="72"/>
  <c r="S57" i="72"/>
  <c r="T57" i="72"/>
  <c r="U57" i="72"/>
  <c r="V57" i="72"/>
  <c r="W57" i="72"/>
  <c r="X57" i="72"/>
  <c r="Y57" i="72"/>
  <c r="Z57" i="72"/>
  <c r="AA57" i="72"/>
  <c r="AB57" i="72"/>
  <c r="AC57" i="72"/>
  <c r="AD57" i="72"/>
  <c r="AE57" i="72"/>
  <c r="AI57" i="72"/>
  <c r="S58" i="72"/>
  <c r="T58" i="72"/>
  <c r="U58" i="72"/>
  <c r="V58" i="72"/>
  <c r="W58" i="72"/>
  <c r="X58" i="72"/>
  <c r="Y58" i="72"/>
  <c r="Z58" i="72"/>
  <c r="AA58" i="72"/>
  <c r="AB58" i="72"/>
  <c r="AC58" i="72"/>
  <c r="AD58" i="72"/>
  <c r="AE58" i="72"/>
  <c r="AI58" i="72"/>
  <c r="S59" i="72"/>
  <c r="T59" i="72"/>
  <c r="U59" i="72"/>
  <c r="V59" i="72"/>
  <c r="W59" i="72"/>
  <c r="X59" i="72"/>
  <c r="Y59" i="72"/>
  <c r="Z59" i="72"/>
  <c r="AA59" i="72"/>
  <c r="AB59" i="72"/>
  <c r="AC59" i="72"/>
  <c r="AD59" i="72"/>
  <c r="AE59" i="72"/>
  <c r="AI59" i="72"/>
  <c r="S60" i="72"/>
  <c r="T60" i="72"/>
  <c r="U60" i="72"/>
  <c r="V60" i="72"/>
  <c r="W60" i="72"/>
  <c r="X60" i="72"/>
  <c r="Y60" i="72"/>
  <c r="Z60" i="72"/>
  <c r="AA60" i="72"/>
  <c r="AB60" i="72"/>
  <c r="AC60" i="72"/>
  <c r="AD60" i="72"/>
  <c r="AE60" i="72"/>
  <c r="AI60" i="72"/>
  <c r="S61" i="72"/>
  <c r="T61" i="72"/>
  <c r="U61" i="72"/>
  <c r="V61" i="72"/>
  <c r="W61" i="72"/>
  <c r="X61" i="72"/>
  <c r="Y61" i="72"/>
  <c r="Z61" i="72"/>
  <c r="AA61" i="72"/>
  <c r="AB61" i="72"/>
  <c r="AC61" i="72"/>
  <c r="AD61" i="72"/>
  <c r="AE61" i="72"/>
  <c r="AI61" i="72"/>
  <c r="R62" i="72"/>
  <c r="S62" i="72"/>
  <c r="T62" i="72"/>
  <c r="U62" i="72"/>
  <c r="V62" i="72"/>
  <c r="W62" i="72"/>
  <c r="X62" i="72"/>
  <c r="Y62" i="72"/>
  <c r="Z62" i="72"/>
  <c r="AA62" i="72"/>
  <c r="AB62" i="72"/>
  <c r="AC62" i="72"/>
  <c r="AD62" i="72"/>
  <c r="AE62" i="72"/>
  <c r="AI62" i="72"/>
  <c r="R63" i="72"/>
  <c r="S63" i="72"/>
  <c r="T63" i="72"/>
  <c r="U63" i="72"/>
  <c r="V63" i="72"/>
  <c r="W63" i="72"/>
  <c r="X63" i="72"/>
  <c r="Y63" i="72"/>
  <c r="Z63" i="72"/>
  <c r="AA63" i="72"/>
  <c r="AB63" i="72"/>
  <c r="AC63" i="72"/>
  <c r="AD63" i="72"/>
  <c r="AE63" i="72"/>
  <c r="AI63" i="72"/>
  <c r="S64" i="72"/>
  <c r="T64" i="72"/>
  <c r="U64" i="72"/>
  <c r="V64" i="72"/>
  <c r="W64" i="72"/>
  <c r="X64" i="72"/>
  <c r="Y64" i="72"/>
  <c r="Z64" i="72"/>
  <c r="AA64" i="72"/>
  <c r="AB64" i="72"/>
  <c r="AC64" i="72"/>
  <c r="AD64" i="72"/>
  <c r="AE64" i="72"/>
  <c r="AI64" i="72"/>
  <c r="S65" i="72"/>
  <c r="T65" i="72"/>
  <c r="U65" i="72"/>
  <c r="V65" i="72"/>
  <c r="W65" i="72"/>
  <c r="X65" i="72"/>
  <c r="Y65" i="72"/>
  <c r="Z65" i="72"/>
  <c r="AA65" i="72"/>
  <c r="AB65" i="72"/>
  <c r="AC65" i="72"/>
  <c r="AD65" i="72"/>
  <c r="AE65" i="72"/>
  <c r="AI65" i="72"/>
  <c r="S66" i="72"/>
  <c r="T66" i="72"/>
  <c r="V66" i="72"/>
  <c r="W66" i="72"/>
  <c r="X66" i="72"/>
  <c r="Y66" i="72"/>
  <c r="Z66" i="72"/>
  <c r="AA66" i="72"/>
  <c r="AB66" i="72"/>
  <c r="AC66" i="72"/>
  <c r="AD66" i="72"/>
  <c r="AE66" i="72"/>
  <c r="AI66" i="72"/>
  <c r="S67" i="72"/>
  <c r="T67" i="72"/>
  <c r="U67" i="72"/>
  <c r="V67" i="72"/>
  <c r="W67" i="72"/>
  <c r="X67" i="72"/>
  <c r="Y67" i="72"/>
  <c r="Z67" i="72"/>
  <c r="AA67" i="72"/>
  <c r="AB67" i="72"/>
  <c r="AC67" i="72"/>
  <c r="AD67" i="72"/>
  <c r="AE67" i="72"/>
  <c r="AI67" i="72"/>
  <c r="S68" i="72"/>
  <c r="T68" i="72"/>
  <c r="U68" i="72"/>
  <c r="V68" i="72"/>
  <c r="W68" i="72"/>
  <c r="X68" i="72"/>
  <c r="Y68" i="72"/>
  <c r="Z68" i="72"/>
  <c r="AA68" i="72"/>
  <c r="AB68" i="72"/>
  <c r="AC68" i="72"/>
  <c r="AD68" i="72"/>
  <c r="AE68" i="72"/>
  <c r="AI68" i="72"/>
  <c r="S69" i="72"/>
  <c r="T69" i="72"/>
  <c r="U69" i="72"/>
  <c r="V69" i="72"/>
  <c r="W69" i="72"/>
  <c r="Y69" i="72"/>
  <c r="AA69" i="72"/>
  <c r="AB69" i="72"/>
  <c r="AC69" i="72"/>
  <c r="AD69" i="72"/>
  <c r="AE69" i="72"/>
  <c r="AI69" i="72"/>
  <c r="S70" i="72"/>
  <c r="T70" i="72"/>
  <c r="U70" i="72"/>
  <c r="X70" i="72"/>
  <c r="Y70" i="72"/>
  <c r="Z70" i="72"/>
  <c r="AA70" i="72"/>
  <c r="AB70" i="72"/>
  <c r="AC70" i="72"/>
  <c r="AD70" i="72"/>
  <c r="AE70" i="72"/>
  <c r="AI70" i="72"/>
  <c r="S74" i="72"/>
  <c r="T74" i="72"/>
  <c r="U74" i="72"/>
  <c r="V74" i="72"/>
  <c r="W74" i="72"/>
  <c r="X74" i="72"/>
  <c r="Y74" i="72"/>
  <c r="Z74" i="72"/>
  <c r="AA74" i="72"/>
  <c r="AB74" i="72"/>
  <c r="AC74" i="72"/>
  <c r="AD74" i="72"/>
  <c r="AE74" i="72"/>
  <c r="AI74" i="72"/>
  <c r="S75" i="72"/>
  <c r="T75" i="72"/>
  <c r="U75" i="72"/>
  <c r="V75" i="72"/>
  <c r="W75" i="72"/>
  <c r="X75" i="72"/>
  <c r="Y75" i="72"/>
  <c r="Z75" i="72"/>
  <c r="AA75" i="72"/>
  <c r="AB75" i="72"/>
  <c r="AC75" i="72"/>
  <c r="AD75" i="72"/>
  <c r="AE75" i="72"/>
  <c r="AI75" i="72"/>
  <c r="S76" i="72"/>
  <c r="U76" i="72"/>
  <c r="V76" i="72"/>
  <c r="W76" i="72"/>
  <c r="X76" i="72"/>
  <c r="Y76" i="72"/>
  <c r="Z76" i="72"/>
  <c r="AA76" i="72"/>
  <c r="AB76" i="72"/>
  <c r="AC76" i="72"/>
  <c r="AD76" i="72"/>
  <c r="AE76" i="72"/>
  <c r="AI76" i="72"/>
  <c r="S78" i="72"/>
  <c r="T78" i="72"/>
  <c r="U78" i="72"/>
  <c r="V78" i="72"/>
  <c r="W78" i="72"/>
  <c r="X78" i="72"/>
  <c r="Y78" i="72"/>
  <c r="Z78" i="72"/>
  <c r="AA78" i="72"/>
  <c r="AB78" i="72"/>
  <c r="AC78" i="72"/>
  <c r="AD78" i="72"/>
  <c r="AE78" i="72"/>
  <c r="AI78" i="72"/>
  <c r="S79" i="72"/>
  <c r="T79" i="72"/>
  <c r="U79" i="72"/>
  <c r="V79" i="72"/>
  <c r="W79" i="72"/>
  <c r="X79" i="72"/>
  <c r="Y79" i="72"/>
  <c r="Z79" i="72"/>
  <c r="AA79" i="72"/>
  <c r="AB79" i="72"/>
  <c r="AC79" i="72"/>
  <c r="AD79" i="72"/>
  <c r="AE79" i="72"/>
  <c r="AI79" i="72"/>
  <c r="S80" i="72"/>
  <c r="T80" i="72"/>
  <c r="U80" i="72"/>
  <c r="V80" i="72"/>
  <c r="W80" i="72"/>
  <c r="X80" i="72"/>
  <c r="Y80" i="72"/>
  <c r="Z80" i="72"/>
  <c r="AA80" i="72"/>
  <c r="AB80" i="72"/>
  <c r="AC80" i="72"/>
  <c r="AD80" i="72"/>
  <c r="AI80" i="72"/>
  <c r="S81" i="72"/>
  <c r="T81" i="72"/>
  <c r="U81" i="72"/>
  <c r="V81" i="72"/>
  <c r="W81" i="72"/>
  <c r="X81" i="72"/>
  <c r="Y81" i="72"/>
  <c r="Z81" i="72"/>
  <c r="AA81" i="72"/>
  <c r="AB81" i="72"/>
  <c r="AC81" i="72"/>
  <c r="AD81" i="72"/>
  <c r="AI81" i="72"/>
  <c r="R82" i="72"/>
  <c r="S82" i="72"/>
  <c r="T82" i="72"/>
  <c r="U82" i="72"/>
  <c r="V82" i="72"/>
  <c r="W82" i="72"/>
  <c r="X82" i="72"/>
  <c r="Y82" i="72"/>
  <c r="Z82" i="72"/>
  <c r="AA82" i="72"/>
  <c r="AB82" i="72"/>
  <c r="AC82" i="72"/>
  <c r="AD82" i="72"/>
  <c r="AI82" i="72"/>
  <c r="S84" i="72"/>
  <c r="T84" i="72"/>
  <c r="U84" i="72"/>
  <c r="V84" i="72"/>
  <c r="W84" i="72"/>
  <c r="X84" i="72"/>
  <c r="Y84" i="72"/>
  <c r="Z84" i="72"/>
  <c r="AA84" i="72"/>
  <c r="AB84" i="72"/>
  <c r="AC84" i="72"/>
  <c r="AD84" i="72"/>
  <c r="AI84" i="72"/>
  <c r="S87" i="72"/>
  <c r="T87" i="72"/>
  <c r="U87" i="72"/>
  <c r="V87" i="72"/>
  <c r="W87" i="72"/>
  <c r="X87" i="72"/>
  <c r="Y87" i="72"/>
  <c r="AA87" i="72"/>
  <c r="AB87" i="72"/>
  <c r="AC87" i="72"/>
  <c r="AD87" i="72"/>
  <c r="AI87" i="72"/>
  <c r="S88" i="72"/>
  <c r="T88" i="72"/>
  <c r="U88" i="72"/>
  <c r="V88" i="72"/>
  <c r="W88" i="72"/>
  <c r="X88" i="72"/>
  <c r="Y88" i="72"/>
  <c r="Z88" i="72"/>
  <c r="AA88" i="72"/>
  <c r="AB88" i="72"/>
  <c r="AC88" i="72"/>
  <c r="AD88" i="72"/>
  <c r="AI88" i="72"/>
  <c r="S89" i="72"/>
  <c r="T89" i="72"/>
  <c r="U89" i="72"/>
  <c r="V89" i="72"/>
  <c r="W89" i="72"/>
  <c r="X89" i="72"/>
  <c r="Y89" i="72"/>
  <c r="Z89" i="72"/>
  <c r="AA89" i="72"/>
  <c r="AB89" i="72"/>
  <c r="AC89" i="72"/>
  <c r="AD89" i="72"/>
  <c r="AI89" i="72"/>
  <c r="R91" i="72"/>
  <c r="S91" i="72"/>
  <c r="T91" i="72"/>
  <c r="U91" i="72"/>
  <c r="V91" i="72"/>
  <c r="W91" i="72"/>
  <c r="X91" i="72"/>
  <c r="Y91" i="72"/>
  <c r="Z91" i="72"/>
  <c r="AA91" i="72"/>
  <c r="AB91" i="72"/>
  <c r="AC91" i="72"/>
  <c r="AD91" i="72"/>
  <c r="AI91" i="72"/>
  <c r="R92" i="72"/>
  <c r="S92" i="72"/>
  <c r="T92" i="72"/>
  <c r="U92" i="72"/>
  <c r="V92" i="72"/>
  <c r="W92" i="72"/>
  <c r="X92" i="72"/>
  <c r="Y92" i="72"/>
  <c r="Z92" i="72"/>
  <c r="AA92" i="72"/>
  <c r="AB92" i="72"/>
  <c r="AC92" i="72"/>
  <c r="AD92" i="72"/>
  <c r="AI92" i="72"/>
  <c r="S93" i="72"/>
  <c r="T93" i="72"/>
  <c r="U93" i="72"/>
  <c r="V93" i="72"/>
  <c r="W93" i="72"/>
  <c r="X93" i="72"/>
  <c r="Y93" i="72"/>
  <c r="Z93" i="72"/>
  <c r="AA93" i="72"/>
  <c r="AB93" i="72"/>
  <c r="AC93" i="72"/>
  <c r="AC117" i="72" s="1"/>
  <c r="AD93" i="72"/>
  <c r="AI93" i="72"/>
  <c r="S94" i="72"/>
  <c r="T94" i="72"/>
  <c r="U94" i="72"/>
  <c r="V94" i="72"/>
  <c r="W94" i="72"/>
  <c r="X94" i="72"/>
  <c r="Y94" i="72"/>
  <c r="Z94" i="72"/>
  <c r="AA94" i="72"/>
  <c r="AB94" i="72"/>
  <c r="AC94" i="72"/>
  <c r="AD94" i="72"/>
  <c r="AI94" i="72"/>
  <c r="S95" i="72"/>
  <c r="T95" i="72"/>
  <c r="U95" i="72"/>
  <c r="V95" i="72"/>
  <c r="W95" i="72"/>
  <c r="X95" i="72"/>
  <c r="Y95" i="72"/>
  <c r="Z95" i="72"/>
  <c r="AA95" i="72"/>
  <c r="AB95" i="72"/>
  <c r="AC95" i="72"/>
  <c r="AD95" i="72"/>
  <c r="AI95" i="72"/>
  <c r="S96" i="72"/>
  <c r="T96" i="72"/>
  <c r="U96" i="72"/>
  <c r="V96" i="72"/>
  <c r="W96" i="72"/>
  <c r="X96" i="72"/>
  <c r="Y96" i="72"/>
  <c r="Z96" i="72"/>
  <c r="AA96" i="72"/>
  <c r="AB96" i="72"/>
  <c r="AC96" i="72"/>
  <c r="AD96" i="72"/>
  <c r="AI96" i="72"/>
  <c r="AC111" i="72" l="1"/>
  <c r="AH121" i="72"/>
  <c r="AH122" i="72" s="1"/>
  <c r="AE110" i="72"/>
  <c r="W110" i="72"/>
  <c r="U110" i="72"/>
  <c r="T110" i="72"/>
  <c r="V110" i="72"/>
  <c r="AD110" i="72"/>
  <c r="S110" i="72"/>
  <c r="AC110" i="72"/>
  <c r="AB110" i="72"/>
  <c r="AA110" i="72"/>
  <c r="Z110" i="72"/>
  <c r="AI110" i="72"/>
  <c r="Y110" i="72"/>
  <c r="X110" i="72"/>
  <c r="Y98" i="72"/>
  <c r="Y100" i="72" s="1"/>
  <c r="AI108" i="72"/>
  <c r="AA108" i="72"/>
  <c r="W108" i="72"/>
  <c r="S108" i="72"/>
  <c r="AD108" i="72"/>
  <c r="Z108" i="72"/>
  <c r="V108" i="72"/>
  <c r="R108" i="72"/>
  <c r="AC108" i="72"/>
  <c r="Y108" i="72"/>
  <c r="U108" i="72"/>
  <c r="AB108" i="72"/>
  <c r="X108" i="72"/>
  <c r="T108" i="72"/>
  <c r="W109" i="72"/>
  <c r="AI98" i="72"/>
  <c r="AD98" i="72"/>
  <c r="AC98" i="72"/>
  <c r="AB98" i="72"/>
  <c r="AA98" i="72"/>
  <c r="Z98" i="72"/>
  <c r="W98" i="72"/>
  <c r="V98" i="72"/>
  <c r="U98" i="72"/>
  <c r="X98" i="72"/>
  <c r="T98" i="72"/>
  <c r="AE118" i="72"/>
  <c r="AE98" i="72"/>
  <c r="AC118" i="72"/>
  <c r="V118" i="72"/>
  <c r="U118" i="72"/>
  <c r="T118" i="72"/>
  <c r="AG121" i="72"/>
  <c r="AG122" i="72" s="1"/>
  <c r="AF121" i="72"/>
  <c r="AF122" i="72" s="1"/>
  <c r="X118" i="72"/>
  <c r="S103" i="72"/>
  <c r="AI113" i="72"/>
  <c r="AI111" i="72"/>
  <c r="AD118" i="72"/>
  <c r="Z118" i="72"/>
  <c r="Y118" i="72"/>
  <c r="AB118" i="72"/>
  <c r="AI118" i="72"/>
  <c r="AA118" i="72"/>
  <c r="W118" i="72"/>
  <c r="S118" i="72"/>
  <c r="AC115" i="72"/>
  <c r="AC116" i="72"/>
  <c r="AC113" i="72"/>
  <c r="R93" i="72"/>
  <c r="R94" i="72"/>
  <c r="R95" i="72"/>
  <c r="R96" i="72"/>
  <c r="R87" i="72"/>
  <c r="R88" i="72"/>
  <c r="R89" i="72"/>
  <c r="R84" i="72"/>
  <c r="R79" i="72"/>
  <c r="R80" i="72"/>
  <c r="R81" i="72"/>
  <c r="R74" i="72"/>
  <c r="R75" i="72"/>
  <c r="R76" i="72"/>
  <c r="R64" i="72"/>
  <c r="R65" i="72"/>
  <c r="R67" i="72"/>
  <c r="R68" i="72"/>
  <c r="R69" i="72"/>
  <c r="R70" i="72"/>
  <c r="R44" i="72"/>
  <c r="R45" i="72"/>
  <c r="R47" i="72"/>
  <c r="R48" i="72"/>
  <c r="R49" i="72"/>
  <c r="R50" i="72"/>
  <c r="R52" i="72"/>
  <c r="R53" i="72"/>
  <c r="R54" i="72"/>
  <c r="R55" i="72"/>
  <c r="R56" i="72"/>
  <c r="R57" i="72"/>
  <c r="R58" i="72"/>
  <c r="R59" i="72"/>
  <c r="R60" i="72"/>
  <c r="R61" i="72"/>
  <c r="R30" i="72"/>
  <c r="R31" i="72"/>
  <c r="R32" i="72"/>
  <c r="R33" i="72"/>
  <c r="R34" i="72"/>
  <c r="R35" i="72"/>
  <c r="R36" i="72"/>
  <c r="R37" i="72"/>
  <c r="R38" i="72"/>
  <c r="R39" i="72"/>
  <c r="R40" i="72"/>
  <c r="R25" i="72"/>
  <c r="R26" i="72"/>
  <c r="R27" i="72"/>
  <c r="R14" i="72"/>
  <c r="R15" i="72"/>
  <c r="R16" i="72"/>
  <c r="R17" i="72"/>
  <c r="R18" i="72"/>
  <c r="R19" i="72"/>
  <c r="R20" i="72"/>
  <c r="R21" i="72"/>
  <c r="R7" i="72"/>
  <c r="R8" i="72"/>
  <c r="R9" i="72"/>
  <c r="R10" i="72"/>
  <c r="R11" i="72"/>
  <c r="R110" i="72" l="1"/>
  <c r="R118" i="72"/>
  <c r="AC119" i="72"/>
  <c r="P69" i="72" l="1"/>
  <c r="O7" i="72"/>
  <c r="H46" i="72" l="1"/>
  <c r="H48" i="72"/>
  <c r="H51" i="72"/>
  <c r="H52" i="72"/>
  <c r="H54" i="72"/>
  <c r="H59" i="72"/>
  <c r="H61" i="72"/>
  <c r="H65" i="72"/>
  <c r="H76" i="72"/>
  <c r="H79" i="72"/>
  <c r="G113" i="72"/>
  <c r="H87" i="72"/>
  <c r="H94" i="72"/>
  <c r="G110" i="72" l="1"/>
  <c r="H45" i="72"/>
  <c r="H69" i="72"/>
  <c r="H93" i="72"/>
  <c r="H55" i="72"/>
  <c r="H78" i="72"/>
  <c r="H64" i="72"/>
  <c r="H49" i="72"/>
  <c r="H84" i="72"/>
  <c r="H66" i="72"/>
  <c r="H58" i="72"/>
  <c r="H43" i="72"/>
  <c r="H81" i="72"/>
  <c r="H68" i="72"/>
  <c r="H53" i="72"/>
  <c r="H60" i="72"/>
  <c r="H80" i="72"/>
  <c r="H47" i="72"/>
  <c r="H44" i="72"/>
  <c r="H89" i="72"/>
  <c r="H75" i="72"/>
  <c r="H70" i="72"/>
  <c r="H57" i="72"/>
  <c r="H88" i="72"/>
  <c r="H74" i="72"/>
  <c r="H50" i="72"/>
  <c r="H67" i="72"/>
  <c r="H56" i="72"/>
  <c r="U116" i="72"/>
  <c r="U115" i="72"/>
  <c r="U113" i="72"/>
  <c r="U104" i="72"/>
  <c r="T104" i="72"/>
  <c r="L24" i="72"/>
  <c r="L29" i="72"/>
  <c r="L62" i="72"/>
  <c r="L63" i="72"/>
  <c r="L82" i="72"/>
  <c r="L91" i="72"/>
  <c r="L92" i="72"/>
  <c r="G118" i="72" l="1"/>
  <c r="H110" i="72"/>
  <c r="G114" i="72"/>
  <c r="L108" i="72"/>
  <c r="H118" i="72"/>
  <c r="U119" i="72"/>
  <c r="L45" i="72"/>
  <c r="L44" i="72"/>
  <c r="AI190" i="72"/>
  <c r="AI311" i="72"/>
  <c r="AI236" i="72"/>
  <c r="AI337" i="72"/>
  <c r="AI313" i="72" l="1"/>
  <c r="AI274" i="72"/>
  <c r="AI238" i="72"/>
  <c r="AI251" i="72" s="1"/>
  <c r="AI192" i="72"/>
  <c r="AI320" i="72"/>
  <c r="AI112" i="72"/>
  <c r="AI189" i="72"/>
  <c r="AI332" i="72"/>
  <c r="L61" i="72" l="1"/>
  <c r="L59" i="72"/>
  <c r="AI292" i="72"/>
  <c r="L60" i="72" l="1"/>
  <c r="AI117" i="72"/>
  <c r="AI291" i="72"/>
  <c r="AI295" i="72"/>
  <c r="L93" i="72" l="1"/>
  <c r="AI193" i="72"/>
  <c r="AI328" i="72"/>
  <c r="AI294" i="72"/>
  <c r="AI290" i="72"/>
  <c r="AI105" i="72"/>
  <c r="AI186" i="72"/>
  <c r="AI214" i="72"/>
  <c r="AI298" i="72" l="1"/>
  <c r="AI343" i="72" s="1"/>
  <c r="AI237" i="72"/>
  <c r="AI304" i="72"/>
  <c r="AI310" i="72"/>
  <c r="AI303" i="72"/>
  <c r="AI276" i="72"/>
  <c r="AI336" i="72"/>
  <c r="AI233" i="72"/>
  <c r="AI234" i="72"/>
  <c r="AI215" i="72"/>
  <c r="M19" i="72" l="1"/>
  <c r="AI275" i="72"/>
  <c r="AI216" i="72"/>
  <c r="AI299" i="72"/>
  <c r="AI312" i="72"/>
  <c r="AI213" i="72"/>
  <c r="AI232" i="72"/>
  <c r="AI116" i="72"/>
  <c r="AI239" i="72"/>
  <c r="AI114" i="72"/>
  <c r="AI230" i="72"/>
  <c r="AI184" i="72"/>
  <c r="AI187" i="72"/>
  <c r="AI106" i="72"/>
  <c r="AI301" i="72"/>
  <c r="AI188" i="72"/>
  <c r="AI308" i="72"/>
  <c r="AI109" i="72"/>
  <c r="AI240" i="72"/>
  <c r="AI321" i="72"/>
  <c r="AI322" i="72" s="1"/>
  <c r="AI183" i="72"/>
  <c r="AI235" i="72"/>
  <c r="AI194" i="72"/>
  <c r="AI334" i="72"/>
  <c r="AI335" i="72" s="1"/>
  <c r="AI162" i="72"/>
  <c r="AI103" i="72"/>
  <c r="AI217" i="72"/>
  <c r="AI164" i="72"/>
  <c r="AI309" i="72"/>
  <c r="AI318" i="72" s="1"/>
  <c r="AI115" i="72"/>
  <c r="AI324" i="72"/>
  <c r="AI326" i="72" s="1"/>
  <c r="AI191" i="72"/>
  <c r="AI163" i="72"/>
  <c r="AI185" i="72"/>
  <c r="AI104" i="72"/>
  <c r="AI273" i="72"/>
  <c r="AI272" i="72"/>
  <c r="AI302" i="72"/>
  <c r="L7" i="72"/>
  <c r="AI341" i="72" l="1"/>
  <c r="AI119" i="72"/>
  <c r="AI231" i="72"/>
  <c r="AI241" i="72" s="1"/>
  <c r="AI211" i="72"/>
  <c r="AI212" i="72" s="1"/>
  <c r="AI346" i="72" s="1"/>
  <c r="AI203" i="72"/>
  <c r="AI206" i="72"/>
  <c r="AI195" i="72"/>
  <c r="AI197" i="72"/>
  <c r="AI204" i="72"/>
  <c r="AI207" i="72"/>
  <c r="AI200" i="72"/>
  <c r="AI168" i="72"/>
  <c r="AI173" i="72"/>
  <c r="AI175" i="72"/>
  <c r="AI256" i="72"/>
  <c r="AI208" i="72"/>
  <c r="AI205" i="72"/>
  <c r="AI121" i="72"/>
  <c r="AI314" i="72"/>
  <c r="AI201" i="72"/>
  <c r="AI100" i="72"/>
  <c r="AI165" i="72"/>
  <c r="AI348" i="72"/>
  <c r="AI202" i="72"/>
  <c r="AI270" i="72"/>
  <c r="AI271" i="72" s="1"/>
  <c r="AI199" i="72"/>
  <c r="AI280" i="72" s="1"/>
  <c r="AI305" i="72"/>
  <c r="AI344" i="72" s="1"/>
  <c r="AI198" i="72"/>
  <c r="AI243" i="72" s="1"/>
  <c r="AI283" i="72" l="1"/>
  <c r="AI252" i="72"/>
  <c r="AI347" i="72"/>
  <c r="AI122" i="72"/>
  <c r="AI178" i="72" s="1"/>
  <c r="AI253" i="72"/>
  <c r="AI282" i="72"/>
  <c r="AI248" i="72"/>
  <c r="AI278" i="72"/>
  <c r="AI342" i="72"/>
  <c r="AI281" i="72"/>
  <c r="AI317" i="72"/>
  <c r="AI345" i="72" s="1"/>
  <c r="AI315" i="72"/>
  <c r="AI249" i="72"/>
  <c r="AI246" i="72"/>
  <c r="AI245" i="72"/>
  <c r="AI250" i="72"/>
  <c r="AI247" i="72"/>
  <c r="AI285" i="72"/>
  <c r="AI284" i="72"/>
  <c r="AI286" i="72"/>
  <c r="AI160" i="72"/>
  <c r="AI167" i="72" s="1"/>
  <c r="AI170" i="72" s="1"/>
  <c r="AI244" i="72"/>
  <c r="AI259" i="72"/>
  <c r="AI262" i="72"/>
  <c r="AI263" i="72"/>
  <c r="AI220" i="72"/>
  <c r="AI221" i="72" s="1"/>
  <c r="AI209" i="72"/>
  <c r="AI218" i="72"/>
  <c r="H96" i="72"/>
  <c r="I96" i="72"/>
  <c r="AI123" i="72" l="1"/>
  <c r="AI288" i="72"/>
  <c r="AI349" i="72"/>
  <c r="AI254" i="72"/>
  <c r="AI177" i="72"/>
  <c r="AI179" i="72" s="1"/>
  <c r="AI180" i="72" s="1"/>
  <c r="AI223" i="72"/>
  <c r="AI224" i="72"/>
  <c r="AI257" i="72" s="1"/>
  <c r="AI267" i="72" s="1"/>
  <c r="AI225" i="72"/>
  <c r="AI222" i="72"/>
  <c r="AI226" i="72"/>
  <c r="AI264" i="72"/>
  <c r="I93" i="72"/>
  <c r="M93" i="72"/>
  <c r="N93" i="72"/>
  <c r="O93" i="72"/>
  <c r="P93" i="72"/>
  <c r="Q93" i="72"/>
  <c r="J93" i="72"/>
  <c r="J117" i="72" s="1"/>
  <c r="AI133" i="72" l="1"/>
  <c r="AI127" i="72"/>
  <c r="AI135" i="72"/>
  <c r="AI130" i="72"/>
  <c r="AI330" i="72" s="1"/>
  <c r="AI339" i="72" s="1"/>
  <c r="AI134" i="72"/>
  <c r="AI140" i="72"/>
  <c r="AI126" i="72"/>
  <c r="AI131" i="72"/>
  <c r="AI128" i="72"/>
  <c r="AI129" i="72"/>
  <c r="AI139" i="72"/>
  <c r="AI138" i="72"/>
  <c r="AI136" i="72"/>
  <c r="AI137" i="72"/>
  <c r="AI132" i="72"/>
  <c r="AI227" i="72"/>
  <c r="AI260" i="72"/>
  <c r="AI266" i="72"/>
  <c r="AI268" i="72" s="1"/>
  <c r="K93" i="72"/>
  <c r="K117" i="72" s="1"/>
  <c r="AI145" i="72" l="1"/>
  <c r="AI142" i="72"/>
  <c r="AI143" i="72" s="1"/>
  <c r="AI144" i="72" s="1"/>
  <c r="L84" i="72"/>
  <c r="AI155" i="72" l="1"/>
  <c r="AI152" i="72"/>
  <c r="AI151" i="72"/>
  <c r="AI153" i="72"/>
  <c r="AI154" i="72"/>
  <c r="AI150" i="72"/>
  <c r="AG100" i="72" l="1"/>
  <c r="AG123" i="72"/>
  <c r="AF100" i="72"/>
  <c r="AF123" i="72"/>
  <c r="AF132" i="72" s="1"/>
  <c r="AH100" i="72"/>
  <c r="AH123" i="72"/>
  <c r="AI156" i="72"/>
  <c r="L74" i="72"/>
  <c r="L31" i="72" l="1"/>
  <c r="L94" i="72" l="1"/>
  <c r="M94" i="72"/>
  <c r="N94" i="72"/>
  <c r="O94" i="72"/>
  <c r="P94" i="72"/>
  <c r="Q94" i="72"/>
  <c r="L95" i="72"/>
  <c r="M95" i="72"/>
  <c r="N95" i="72"/>
  <c r="O95" i="72"/>
  <c r="P95" i="72"/>
  <c r="Q95" i="72"/>
  <c r="J96" i="72"/>
  <c r="L96" i="72"/>
  <c r="M96" i="72"/>
  <c r="N96" i="72"/>
  <c r="O96" i="72"/>
  <c r="P96" i="72"/>
  <c r="Q96" i="72"/>
  <c r="G116" i="72" l="1"/>
  <c r="G115" i="72"/>
  <c r="K96" i="72"/>
  <c r="J95" i="72"/>
  <c r="K95" i="72"/>
  <c r="K94" i="72"/>
  <c r="H95" i="72"/>
  <c r="J94" i="72"/>
  <c r="I94" i="72"/>
  <c r="I95" i="72"/>
  <c r="G119" i="72" l="1"/>
  <c r="J116" i="72"/>
  <c r="I116" i="72"/>
  <c r="K116" i="72"/>
  <c r="AE117" i="72"/>
  <c r="AE116" i="72"/>
  <c r="AA117" i="72"/>
  <c r="AA116" i="72"/>
  <c r="AB117" i="72"/>
  <c r="AB116" i="72"/>
  <c r="AD117" i="72"/>
  <c r="AD116" i="72"/>
  <c r="Z117" i="72"/>
  <c r="Z116" i="72"/>
  <c r="Y117" i="72"/>
  <c r="Y116" i="72"/>
  <c r="I91" i="72" l="1"/>
  <c r="K91" i="72"/>
  <c r="M91" i="72"/>
  <c r="O91" i="72"/>
  <c r="P91" i="72"/>
  <c r="Q91" i="72"/>
  <c r="I92" i="72"/>
  <c r="J92" i="72"/>
  <c r="J108" i="72" s="1"/>
  <c r="K92" i="72"/>
  <c r="M92" i="72"/>
  <c r="N92" i="72"/>
  <c r="N108" i="72" s="1"/>
  <c r="O92" i="72"/>
  <c r="P92" i="72"/>
  <c r="Q92" i="72"/>
  <c r="M116" i="72"/>
  <c r="O108" i="72" l="1"/>
  <c r="M108" i="72"/>
  <c r="Q108" i="72"/>
  <c r="K108" i="72"/>
  <c r="P108" i="72"/>
  <c r="I108" i="72"/>
  <c r="G117" i="72"/>
  <c r="S117" i="72"/>
  <c r="S116" i="72"/>
  <c r="R117" i="72"/>
  <c r="R116" i="72"/>
  <c r="W117" i="72"/>
  <c r="W116" i="72"/>
  <c r="N117" i="72"/>
  <c r="N116" i="72"/>
  <c r="U117" i="72"/>
  <c r="Q117" i="72"/>
  <c r="Q116" i="72"/>
  <c r="I117" i="72"/>
  <c r="O117" i="72"/>
  <c r="O116" i="72"/>
  <c r="V117" i="72"/>
  <c r="V116" i="72"/>
  <c r="X117" i="72"/>
  <c r="X116" i="72"/>
  <c r="T117" i="72"/>
  <c r="T116" i="72"/>
  <c r="P117" i="72"/>
  <c r="P116" i="72"/>
  <c r="H117" i="72"/>
  <c r="H116" i="72"/>
  <c r="M117" i="72"/>
  <c r="L117" i="72"/>
  <c r="L116" i="72"/>
  <c r="L18" i="72" l="1"/>
  <c r="L19" i="72"/>
  <c r="L88" i="72" l="1"/>
  <c r="L89" i="72"/>
  <c r="L118" i="72" l="1"/>
  <c r="AE14" i="76"/>
  <c r="AF14" i="76" s="1"/>
  <c r="AB14" i="76"/>
  <c r="AC14" i="76" s="1"/>
  <c r="Y14" i="76"/>
  <c r="Z14" i="76" s="1"/>
  <c r="AE12" i="76"/>
  <c r="AF12" i="76" s="1"/>
  <c r="AB12" i="76"/>
  <c r="AC12" i="76" s="1"/>
  <c r="Y12" i="76"/>
  <c r="Z12" i="76" s="1"/>
  <c r="AE11" i="76"/>
  <c r="AF11" i="76" s="1"/>
  <c r="AB11" i="76"/>
  <c r="AC11" i="76" s="1"/>
  <c r="Y11" i="76"/>
  <c r="Z11" i="76" s="1"/>
  <c r="AE10" i="76"/>
  <c r="AF10" i="76" s="1"/>
  <c r="AB10" i="76"/>
  <c r="AC10" i="76" s="1"/>
  <c r="Y10" i="76"/>
  <c r="Z10" i="76" s="1"/>
  <c r="AE9" i="76"/>
  <c r="AF9" i="76" s="1"/>
  <c r="AB9" i="76"/>
  <c r="AC9" i="76" s="1"/>
  <c r="Y9" i="76"/>
  <c r="Z9" i="76" s="1"/>
  <c r="AE8" i="76"/>
  <c r="AF8" i="76" s="1"/>
  <c r="AB8" i="76"/>
  <c r="AC8" i="76" s="1"/>
  <c r="Y8" i="76"/>
  <c r="Z8" i="76" s="1"/>
  <c r="AE7" i="76"/>
  <c r="AF7" i="76" s="1"/>
  <c r="AB7" i="76"/>
  <c r="AC7" i="76" s="1"/>
  <c r="Y7" i="76"/>
  <c r="Z7" i="76" s="1"/>
  <c r="AE6" i="76"/>
  <c r="AF6" i="76" s="1"/>
  <c r="AB6" i="76"/>
  <c r="AC6" i="76" s="1"/>
  <c r="Y6" i="76"/>
  <c r="Z6" i="76" s="1"/>
  <c r="AE5" i="76"/>
  <c r="AF5" i="76" s="1"/>
  <c r="AB5" i="76"/>
  <c r="AC5" i="76" s="1"/>
  <c r="Y5" i="76"/>
  <c r="Z5" i="76" s="1"/>
  <c r="AE4" i="76"/>
  <c r="AF4" i="76" s="1"/>
  <c r="AB4" i="76"/>
  <c r="AC4" i="76" s="1"/>
  <c r="Y4" i="76"/>
  <c r="Z4" i="76" s="1"/>
  <c r="AE3" i="76"/>
  <c r="AF3" i="76" s="1"/>
  <c r="AB3" i="76"/>
  <c r="AC3" i="76" s="1"/>
  <c r="Y3" i="76"/>
  <c r="Z3" i="76" s="1"/>
  <c r="BD10" i="65"/>
  <c r="BE10" i="65" s="1"/>
  <c r="BA10" i="65"/>
  <c r="BB10" i="65" s="1"/>
  <c r="AX10" i="65"/>
  <c r="AY10" i="65" s="1"/>
  <c r="BD9" i="65"/>
  <c r="BE9" i="65" s="1"/>
  <c r="BA9" i="65"/>
  <c r="BB9" i="65" s="1"/>
  <c r="AX9" i="65"/>
  <c r="AY9" i="65" s="1"/>
  <c r="BD8" i="65"/>
  <c r="BE8" i="65" s="1"/>
  <c r="BA8" i="65"/>
  <c r="BB8" i="65" s="1"/>
  <c r="AX8" i="65"/>
  <c r="AY8" i="65" s="1"/>
  <c r="BD4" i="65"/>
  <c r="BE4" i="65" s="1"/>
  <c r="BA4" i="65"/>
  <c r="BB4" i="65" s="1"/>
  <c r="AX4" i="65"/>
  <c r="AY4" i="65" s="1"/>
  <c r="BD3" i="65"/>
  <c r="BE3" i="65" s="1"/>
  <c r="BA3" i="65"/>
  <c r="BB3" i="65" s="1"/>
  <c r="AX3" i="65"/>
  <c r="AY3" i="65" s="1"/>
  <c r="BD2" i="65"/>
  <c r="BE2" i="65" s="1"/>
  <c r="BA2" i="65"/>
  <c r="BB2" i="65" s="1"/>
  <c r="AX2" i="65"/>
  <c r="AY2" i="65" s="1"/>
  <c r="AN140" i="72"/>
  <c r="AO140" i="72" s="1"/>
  <c r="AL140" i="72"/>
  <c r="AM140" i="72" s="1"/>
  <c r="Q89" i="72"/>
  <c r="P89" i="72"/>
  <c r="O89" i="72"/>
  <c r="N89" i="72"/>
  <c r="M89" i="72"/>
  <c r="K89" i="72"/>
  <c r="J89" i="72"/>
  <c r="I89" i="72"/>
  <c r="P88" i="72"/>
  <c r="O88" i="72"/>
  <c r="N88" i="72"/>
  <c r="M88" i="72"/>
  <c r="K88" i="72"/>
  <c r="J88" i="72"/>
  <c r="I88" i="72"/>
  <c r="AH236" i="72"/>
  <c r="AG236" i="72"/>
  <c r="AF236" i="72"/>
  <c r="AE236" i="72"/>
  <c r="AD236" i="72"/>
  <c r="AC236" i="72"/>
  <c r="AH311" i="72"/>
  <c r="AG311" i="72"/>
  <c r="AF311" i="72"/>
  <c r="AE311" i="72"/>
  <c r="AD311" i="72"/>
  <c r="AC311" i="72"/>
  <c r="AB311" i="72"/>
  <c r="AA311" i="72"/>
  <c r="Z311" i="72"/>
  <c r="Y311" i="72"/>
  <c r="X311" i="72"/>
  <c r="W311" i="72"/>
  <c r="V311" i="72"/>
  <c r="U311" i="72"/>
  <c r="T311" i="72"/>
  <c r="S311" i="72"/>
  <c r="R311" i="72"/>
  <c r="Q311" i="72"/>
  <c r="P311" i="72"/>
  <c r="O311" i="72"/>
  <c r="N311" i="72"/>
  <c r="M311" i="72"/>
  <c r="L311" i="72"/>
  <c r="K311" i="72"/>
  <c r="J311" i="72"/>
  <c r="I311" i="72"/>
  <c r="H311" i="72"/>
  <c r="G311" i="72"/>
  <c r="Q45" i="72"/>
  <c r="O45" i="72"/>
  <c r="N45" i="72"/>
  <c r="M45" i="72"/>
  <c r="K45" i="72"/>
  <c r="J45" i="72"/>
  <c r="I45" i="72"/>
  <c r="Q44" i="72"/>
  <c r="P44" i="72"/>
  <c r="O44" i="72"/>
  <c r="N44" i="72"/>
  <c r="M44" i="72"/>
  <c r="K44" i="72"/>
  <c r="J44" i="72"/>
  <c r="I44" i="72"/>
  <c r="AH217" i="72"/>
  <c r="AG217" i="72"/>
  <c r="AF217" i="72"/>
  <c r="AE217" i="72"/>
  <c r="AD217" i="72"/>
  <c r="AC217" i="72"/>
  <c r="AB217" i="72"/>
  <c r="AA217" i="72"/>
  <c r="Z217" i="72"/>
  <c r="Y217" i="72"/>
  <c r="X217" i="72"/>
  <c r="W217" i="72"/>
  <c r="V217" i="72"/>
  <c r="U217" i="72"/>
  <c r="T217" i="72"/>
  <c r="S217" i="72"/>
  <c r="R217" i="72"/>
  <c r="Q31" i="72"/>
  <c r="Q217" i="72" s="1"/>
  <c r="P31" i="72"/>
  <c r="P217" i="72" s="1"/>
  <c r="O31" i="72"/>
  <c r="O217" i="72" s="1"/>
  <c r="N31" i="72"/>
  <c r="N217" i="72" s="1"/>
  <c r="M31" i="72"/>
  <c r="M217" i="72" s="1"/>
  <c r="L217" i="72"/>
  <c r="K31" i="72"/>
  <c r="K217" i="72" s="1"/>
  <c r="J31" i="72"/>
  <c r="J217" i="72" s="1"/>
  <c r="I31" i="72"/>
  <c r="I217" i="72" s="1"/>
  <c r="H217" i="72"/>
  <c r="P29" i="72"/>
  <c r="O29" i="72"/>
  <c r="N29" i="72"/>
  <c r="M29" i="72"/>
  <c r="K29" i="72"/>
  <c r="J29" i="72"/>
  <c r="I29" i="72"/>
  <c r="Q24" i="72"/>
  <c r="P24" i="72"/>
  <c r="O24" i="72"/>
  <c r="M24" i="72"/>
  <c r="K24" i="72"/>
  <c r="J24" i="72"/>
  <c r="I24" i="72"/>
  <c r="AE102" i="72"/>
  <c r="AE103" i="72" s="1"/>
  <c r="AD102" i="72"/>
  <c r="AC102" i="72"/>
  <c r="AB102" i="72"/>
  <c r="AA102" i="72"/>
  <c r="Z102" i="72"/>
  <c r="Y102" i="72"/>
  <c r="U102" i="72"/>
  <c r="T102" i="72"/>
  <c r="T103" i="72" s="1"/>
  <c r="Q102" i="72"/>
  <c r="P102" i="72"/>
  <c r="O102" i="72"/>
  <c r="N102" i="72"/>
  <c r="M102" i="72"/>
  <c r="L102" i="72"/>
  <c r="I102" i="72"/>
  <c r="H102" i="72"/>
  <c r="Q19" i="72"/>
  <c r="P19" i="72"/>
  <c r="O19" i="72"/>
  <c r="N19" i="72"/>
  <c r="K19" i="72"/>
  <c r="J19" i="72"/>
  <c r="I19" i="72"/>
  <c r="Q18" i="72"/>
  <c r="P18" i="72"/>
  <c r="O18" i="72"/>
  <c r="N18" i="72"/>
  <c r="M18" i="72"/>
  <c r="K18" i="72"/>
  <c r="J18" i="72"/>
  <c r="I18" i="72"/>
  <c r="S112" i="72"/>
  <c r="AD190" i="72"/>
  <c r="Q7" i="72"/>
  <c r="P7" i="72"/>
  <c r="N7" i="72"/>
  <c r="M7" i="72"/>
  <c r="L190" i="72"/>
  <c r="K7" i="72"/>
  <c r="J7" i="72"/>
  <c r="I7" i="72"/>
  <c r="L87" i="72"/>
  <c r="AH237" i="72"/>
  <c r="AG237" i="72"/>
  <c r="AF237" i="72"/>
  <c r="AE237" i="72"/>
  <c r="AD237" i="72"/>
  <c r="AC237" i="72"/>
  <c r="G236" i="72"/>
  <c r="L81" i="72"/>
  <c r="L80" i="72"/>
  <c r="L79" i="72"/>
  <c r="L78" i="72"/>
  <c r="L76" i="72"/>
  <c r="L75" i="72"/>
  <c r="L70" i="72"/>
  <c r="L69" i="72"/>
  <c r="L68" i="72"/>
  <c r="L67" i="72"/>
  <c r="L66" i="72"/>
  <c r="L65" i="72"/>
  <c r="L64" i="72"/>
  <c r="L58" i="72"/>
  <c r="L57" i="72"/>
  <c r="L56" i="72"/>
  <c r="L55" i="72"/>
  <c r="L54" i="72"/>
  <c r="L53" i="72"/>
  <c r="L52" i="72"/>
  <c r="L51" i="72"/>
  <c r="L50" i="72"/>
  <c r="L49" i="72"/>
  <c r="L48" i="72"/>
  <c r="L47" i="72"/>
  <c r="L46" i="72"/>
  <c r="L41" i="72"/>
  <c r="L40" i="72"/>
  <c r="L39" i="72"/>
  <c r="L38" i="72"/>
  <c r="L37" i="72"/>
  <c r="L36" i="72"/>
  <c r="L35" i="72"/>
  <c r="L34" i="72"/>
  <c r="L33" i="72"/>
  <c r="L32" i="72"/>
  <c r="L30" i="72"/>
  <c r="L28" i="72"/>
  <c r="L27" i="72"/>
  <c r="L26" i="72"/>
  <c r="L25" i="72"/>
  <c r="L22" i="72"/>
  <c r="L21" i="72"/>
  <c r="L20" i="72"/>
  <c r="L17" i="72"/>
  <c r="L16" i="72"/>
  <c r="L15" i="72"/>
  <c r="L14" i="72"/>
  <c r="L11" i="72"/>
  <c r="L10" i="72"/>
  <c r="L9" i="72"/>
  <c r="L8" i="72"/>
  <c r="K118" i="72" l="1"/>
  <c r="L110" i="72"/>
  <c r="N118" i="72"/>
  <c r="I115" i="72"/>
  <c r="I119" i="72" s="1"/>
  <c r="J115" i="72"/>
  <c r="J119" i="72" s="1"/>
  <c r="L104" i="72"/>
  <c r="L105" i="72"/>
  <c r="L106" i="72"/>
  <c r="J118" i="72"/>
  <c r="K115" i="72"/>
  <c r="K119" i="72" s="1"/>
  <c r="I118" i="72"/>
  <c r="P118" i="72"/>
  <c r="O118" i="72"/>
  <c r="M118" i="72"/>
  <c r="S102" i="72"/>
  <c r="T190" i="72"/>
  <c r="T189" i="72"/>
  <c r="X189" i="72"/>
  <c r="J321" i="72"/>
  <c r="N321" i="72"/>
  <c r="G321" i="72"/>
  <c r="O321" i="72"/>
  <c r="AD189" i="72"/>
  <c r="N8" i="72"/>
  <c r="O115" i="72"/>
  <c r="O119" i="72" s="1"/>
  <c r="S115" i="72"/>
  <c r="S119" i="72" s="1"/>
  <c r="W115" i="72"/>
  <c r="W119" i="72" s="1"/>
  <c r="AA115" i="72"/>
  <c r="AA119" i="72" s="1"/>
  <c r="AE115" i="72"/>
  <c r="AE119" i="72" s="1"/>
  <c r="H115" i="72"/>
  <c r="H119" i="72" s="1"/>
  <c r="L115" i="72"/>
  <c r="L119" i="72" s="1"/>
  <c r="P115" i="72"/>
  <c r="P119" i="72" s="1"/>
  <c r="T115" i="72"/>
  <c r="T119" i="72" s="1"/>
  <c r="X115" i="72"/>
  <c r="X119" i="72" s="1"/>
  <c r="AB115" i="72"/>
  <c r="AB119" i="72" s="1"/>
  <c r="N115" i="72"/>
  <c r="N119" i="72" s="1"/>
  <c r="R115" i="72"/>
  <c r="R119" i="72" s="1"/>
  <c r="V115" i="72"/>
  <c r="V119" i="72" s="1"/>
  <c r="Z115" i="72"/>
  <c r="Z119" i="72" s="1"/>
  <c r="AD115" i="72"/>
  <c r="AD119" i="72" s="1"/>
  <c r="AH189" i="72"/>
  <c r="M115" i="72"/>
  <c r="M119" i="72" s="1"/>
  <c r="Q115" i="72"/>
  <c r="Q119" i="72" s="1"/>
  <c r="Y115" i="72"/>
  <c r="Y119" i="72" s="1"/>
  <c r="AC189" i="72"/>
  <c r="W102" i="72"/>
  <c r="Z189" i="72"/>
  <c r="Y189" i="72"/>
  <c r="U189" i="72"/>
  <c r="K274" i="72"/>
  <c r="O274" i="72"/>
  <c r="S274" i="72"/>
  <c r="W274" i="72"/>
  <c r="AA274" i="72"/>
  <c r="AE274" i="72"/>
  <c r="J274" i="72"/>
  <c r="N274" i="72"/>
  <c r="R274" i="72"/>
  <c r="V274" i="72"/>
  <c r="Z274" i="72"/>
  <c r="AH274" i="72"/>
  <c r="L274" i="72"/>
  <c r="P274" i="72"/>
  <c r="T274" i="72"/>
  <c r="X274" i="72"/>
  <c r="AB274" i="72"/>
  <c r="AG189" i="72"/>
  <c r="AF274" i="72"/>
  <c r="AD274" i="72"/>
  <c r="I274" i="72"/>
  <c r="M274" i="72"/>
  <c r="Q274" i="72"/>
  <c r="U274" i="72"/>
  <c r="Y274" i="72"/>
  <c r="AC274" i="72"/>
  <c r="AG274" i="72"/>
  <c r="H238" i="72"/>
  <c r="H251" i="72" s="1"/>
  <c r="L238" i="72"/>
  <c r="L251" i="72" s="1"/>
  <c r="P238" i="72"/>
  <c r="P251" i="72" s="1"/>
  <c r="T238" i="72"/>
  <c r="T251" i="72" s="1"/>
  <c r="X238" i="72"/>
  <c r="X251" i="72" s="1"/>
  <c r="AB238" i="72"/>
  <c r="AB251" i="72" s="1"/>
  <c r="AF238" i="72"/>
  <c r="AF251" i="72" s="1"/>
  <c r="I238" i="72"/>
  <c r="I251" i="72" s="1"/>
  <c r="Q238" i="72"/>
  <c r="Q251" i="72" s="1"/>
  <c r="AC238" i="72"/>
  <c r="AC251" i="72" s="1"/>
  <c r="J238" i="72"/>
  <c r="J251" i="72" s="1"/>
  <c r="N238" i="72"/>
  <c r="N251" i="72" s="1"/>
  <c r="R238" i="72"/>
  <c r="R251" i="72" s="1"/>
  <c r="V238" i="72"/>
  <c r="V251" i="72" s="1"/>
  <c r="Z238" i="72"/>
  <c r="Z251" i="72" s="1"/>
  <c r="AD238" i="72"/>
  <c r="AD251" i="72" s="1"/>
  <c r="AH238" i="72"/>
  <c r="AH251" i="72" s="1"/>
  <c r="M238" i="72"/>
  <c r="M251" i="72" s="1"/>
  <c r="Y238" i="72"/>
  <c r="Y251" i="72" s="1"/>
  <c r="AG238" i="72"/>
  <c r="AG251" i="72" s="1"/>
  <c r="K238" i="72"/>
  <c r="K251" i="72" s="1"/>
  <c r="O238" i="72"/>
  <c r="O251" i="72" s="1"/>
  <c r="S238" i="72"/>
  <c r="S251" i="72" s="1"/>
  <c r="W238" i="72"/>
  <c r="W251" i="72" s="1"/>
  <c r="AA238" i="72"/>
  <c r="AA251" i="72" s="1"/>
  <c r="AE238" i="72"/>
  <c r="AE251" i="72" s="1"/>
  <c r="U238" i="72"/>
  <c r="U251" i="72" s="1"/>
  <c r="G238" i="72"/>
  <c r="G251" i="72" s="1"/>
  <c r="H191" i="72"/>
  <c r="L191" i="72"/>
  <c r="P191" i="72"/>
  <c r="T191" i="72"/>
  <c r="X191" i="72"/>
  <c r="AB191" i="72"/>
  <c r="AF191" i="72"/>
  <c r="G192" i="72"/>
  <c r="H192" i="72"/>
  <c r="I192" i="72"/>
  <c r="G189" i="72"/>
  <c r="H189" i="72"/>
  <c r="I191" i="72"/>
  <c r="M191" i="72"/>
  <c r="Q191" i="72"/>
  <c r="U191" i="72"/>
  <c r="Y191" i="72"/>
  <c r="AC191" i="72"/>
  <c r="AG191" i="72"/>
  <c r="G217" i="72"/>
  <c r="G320" i="72"/>
  <c r="G190" i="72"/>
  <c r="K190" i="72"/>
  <c r="O320" i="72"/>
  <c r="O190" i="72"/>
  <c r="S320" i="72"/>
  <c r="S190" i="72"/>
  <c r="W320" i="72"/>
  <c r="W190" i="72"/>
  <c r="AA320" i="72"/>
  <c r="AA190" i="72"/>
  <c r="AE320" i="72"/>
  <c r="AE190" i="72"/>
  <c r="I189" i="72"/>
  <c r="AB332" i="72"/>
  <c r="AB189" i="72"/>
  <c r="AF332" i="72"/>
  <c r="AF189" i="72"/>
  <c r="J191" i="72"/>
  <c r="N191" i="72"/>
  <c r="R191" i="72"/>
  <c r="V191" i="72"/>
  <c r="Z191" i="72"/>
  <c r="AD191" i="72"/>
  <c r="AH191" i="72"/>
  <c r="J192" i="72"/>
  <c r="N192" i="72"/>
  <c r="R192" i="72"/>
  <c r="V192" i="72"/>
  <c r="Z192" i="72"/>
  <c r="AD192" i="72"/>
  <c r="AH192" i="72"/>
  <c r="H190" i="72"/>
  <c r="P190" i="72"/>
  <c r="X190" i="72"/>
  <c r="AB320" i="72"/>
  <c r="AB190" i="72"/>
  <c r="AF320" i="72"/>
  <c r="AF190" i="72"/>
  <c r="J189" i="72"/>
  <c r="G191" i="72"/>
  <c r="K191" i="72"/>
  <c r="O191" i="72"/>
  <c r="S191" i="72"/>
  <c r="W191" i="72"/>
  <c r="AA191" i="72"/>
  <c r="AE191" i="72"/>
  <c r="K192" i="72"/>
  <c r="O192" i="72"/>
  <c r="S192" i="72"/>
  <c r="W192" i="72"/>
  <c r="AA192" i="72"/>
  <c r="AE192" i="72"/>
  <c r="N320" i="72"/>
  <c r="N190" i="72"/>
  <c r="V320" i="72"/>
  <c r="V190" i="72"/>
  <c r="AH190" i="72"/>
  <c r="S332" i="72"/>
  <c r="S189" i="72"/>
  <c r="AA332" i="72"/>
  <c r="AA189" i="72"/>
  <c r="AE332" i="72"/>
  <c r="AE189" i="72"/>
  <c r="Q192" i="72"/>
  <c r="Y192" i="72"/>
  <c r="AG192" i="72"/>
  <c r="I320" i="72"/>
  <c r="I190" i="72"/>
  <c r="M320" i="72"/>
  <c r="M190" i="72"/>
  <c r="Q320" i="72"/>
  <c r="Q190" i="72"/>
  <c r="U320" i="72"/>
  <c r="U190" i="72"/>
  <c r="Y190" i="72"/>
  <c r="AC190" i="72"/>
  <c r="AG190" i="72"/>
  <c r="R332" i="72"/>
  <c r="R189" i="72"/>
  <c r="V112" i="72"/>
  <c r="V189" i="72"/>
  <c r="L192" i="72"/>
  <c r="P192" i="72"/>
  <c r="T192" i="72"/>
  <c r="X192" i="72"/>
  <c r="AB192" i="72"/>
  <c r="AF192" i="72"/>
  <c r="J320" i="72"/>
  <c r="J190" i="72"/>
  <c r="R320" i="72"/>
  <c r="R190" i="72"/>
  <c r="Z320" i="72"/>
  <c r="Z190" i="72"/>
  <c r="W332" i="72"/>
  <c r="W189" i="72"/>
  <c r="M192" i="72"/>
  <c r="U192" i="72"/>
  <c r="AC192" i="72"/>
  <c r="G337" i="72"/>
  <c r="S337" i="72"/>
  <c r="H337" i="72"/>
  <c r="L337" i="72"/>
  <c r="P337" i="72"/>
  <c r="T337" i="72"/>
  <c r="X337" i="72"/>
  <c r="AB337" i="72"/>
  <c r="AF337" i="72"/>
  <c r="K337" i="72"/>
  <c r="W337" i="72"/>
  <c r="AE337" i="72"/>
  <c r="I337" i="72"/>
  <c r="M337" i="72"/>
  <c r="Q337" i="72"/>
  <c r="U337" i="72"/>
  <c r="AC337" i="72"/>
  <c r="AG337" i="72"/>
  <c r="O337" i="72"/>
  <c r="AA337" i="72"/>
  <c r="J337" i="72"/>
  <c r="N337" i="72"/>
  <c r="R337" i="72"/>
  <c r="V337" i="72"/>
  <c r="Z337" i="72"/>
  <c r="AD337" i="72"/>
  <c r="AH337" i="72"/>
  <c r="R321" i="72"/>
  <c r="AH276" i="72"/>
  <c r="AG233" i="72"/>
  <c r="AH234" i="72"/>
  <c r="AH291" i="72"/>
  <c r="AG295" i="72"/>
  <c r="AH193" i="72"/>
  <c r="AH214" i="72"/>
  <c r="AH233" i="72"/>
  <c r="AH310" i="72"/>
  <c r="AH295" i="72"/>
  <c r="AG193" i="72"/>
  <c r="AG214" i="72"/>
  <c r="AH336" i="72"/>
  <c r="AH215" i="72"/>
  <c r="AH239" i="72"/>
  <c r="AH304" i="72"/>
  <c r="AG276" i="72"/>
  <c r="AF215" i="72"/>
  <c r="AF304" i="72"/>
  <c r="AG310" i="72"/>
  <c r="AG215" i="72"/>
  <c r="AG239" i="72"/>
  <c r="AG304" i="72"/>
  <c r="AF276" i="72"/>
  <c r="AG336" i="72"/>
  <c r="AG234" i="72"/>
  <c r="AG291" i="72"/>
  <c r="AF336" i="72"/>
  <c r="AF234" i="72"/>
  <c r="AF291" i="72"/>
  <c r="AF232" i="72"/>
  <c r="AF193" i="72"/>
  <c r="AF214" i="72"/>
  <c r="AF233" i="72"/>
  <c r="AF310" i="72"/>
  <c r="AF295" i="72"/>
  <c r="AF239" i="72"/>
  <c r="AE234" i="72"/>
  <c r="AE291" i="72"/>
  <c r="AE336" i="72"/>
  <c r="AE215" i="72"/>
  <c r="AE239" i="72"/>
  <c r="AE304" i="72"/>
  <c r="AG332" i="72"/>
  <c r="AE193" i="72"/>
  <c r="AD215" i="72"/>
  <c r="AE214" i="72"/>
  <c r="AD239" i="72"/>
  <c r="AE233" i="72"/>
  <c r="AD304" i="72"/>
  <c r="AE310" i="72"/>
  <c r="AE295" i="72"/>
  <c r="AE276" i="72"/>
  <c r="AD276" i="72"/>
  <c r="AC233" i="72"/>
  <c r="AD193" i="72"/>
  <c r="AD214" i="72"/>
  <c r="AD233" i="72"/>
  <c r="AD310" i="72"/>
  <c r="AC214" i="72"/>
  <c r="AD336" i="72"/>
  <c r="AD234" i="72"/>
  <c r="AC310" i="72"/>
  <c r="AD291" i="72"/>
  <c r="AC295" i="72"/>
  <c r="AD232" i="72"/>
  <c r="AC215" i="72"/>
  <c r="AC239" i="72"/>
  <c r="AC304" i="72"/>
  <c r="AC276" i="72"/>
  <c r="AC336" i="72"/>
  <c r="AC234" i="72"/>
  <c r="AC291" i="72"/>
  <c r="AC312" i="72"/>
  <c r="Z332" i="72"/>
  <c r="U332" i="72"/>
  <c r="M321" i="72"/>
  <c r="I321" i="72"/>
  <c r="V321" i="72"/>
  <c r="AH321" i="72"/>
  <c r="AB215" i="72"/>
  <c r="AB214" i="72"/>
  <c r="AB336" i="72"/>
  <c r="AB239" i="72"/>
  <c r="AB233" i="72"/>
  <c r="AB234" i="72"/>
  <c r="AA304" i="72"/>
  <c r="AB276" i="72"/>
  <c r="AB193" i="72"/>
  <c r="AA310" i="72"/>
  <c r="AA291" i="72"/>
  <c r="AD321" i="72"/>
  <c r="AB237" i="72"/>
  <c r="AB304" i="72"/>
  <c r="AB310" i="72"/>
  <c r="AB291" i="72"/>
  <c r="AB295" i="72"/>
  <c r="AB272" i="72"/>
  <c r="AC332" i="72"/>
  <c r="G237" i="72"/>
  <c r="K84" i="72"/>
  <c r="K237" i="72" s="1"/>
  <c r="O84" i="72"/>
  <c r="O237" i="72" s="1"/>
  <c r="S237" i="72"/>
  <c r="W237" i="72"/>
  <c r="AA237" i="72"/>
  <c r="K87" i="72"/>
  <c r="O87" i="72"/>
  <c r="AA215" i="72"/>
  <c r="AA214" i="72"/>
  <c r="AA336" i="72"/>
  <c r="AA239" i="72"/>
  <c r="AA233" i="72"/>
  <c r="AA234" i="72"/>
  <c r="AA276" i="72"/>
  <c r="G112" i="72"/>
  <c r="AH3" i="76"/>
  <c r="AH7" i="76"/>
  <c r="AH11" i="76"/>
  <c r="I324" i="72"/>
  <c r="I326" i="72" s="1"/>
  <c r="M324" i="72"/>
  <c r="M326" i="72" s="1"/>
  <c r="Q324" i="72"/>
  <c r="Q326" i="72" s="1"/>
  <c r="U324" i="72"/>
  <c r="U326" i="72" s="1"/>
  <c r="AC324" i="72"/>
  <c r="AC326" i="72" s="1"/>
  <c r="AG324" i="72"/>
  <c r="AG326" i="72" s="1"/>
  <c r="H313" i="72"/>
  <c r="L313" i="72"/>
  <c r="T313" i="72"/>
  <c r="X313" i="72"/>
  <c r="T321" i="72"/>
  <c r="Z193" i="72"/>
  <c r="Z215" i="72"/>
  <c r="Z214" i="72"/>
  <c r="Z336" i="72"/>
  <c r="Z239" i="72"/>
  <c r="Z233" i="72"/>
  <c r="Z234" i="72"/>
  <c r="Z237" i="72"/>
  <c r="Z304" i="72"/>
  <c r="Z310" i="72"/>
  <c r="Z291" i="72"/>
  <c r="Z295" i="72"/>
  <c r="Z276" i="72"/>
  <c r="J10" i="72"/>
  <c r="N10" i="72"/>
  <c r="J11" i="72"/>
  <c r="N11" i="72"/>
  <c r="J14" i="72"/>
  <c r="N14" i="72"/>
  <c r="J15" i="72"/>
  <c r="N15" i="72"/>
  <c r="J16" i="72"/>
  <c r="N16" i="72"/>
  <c r="J17" i="72"/>
  <c r="N17" i="72"/>
  <c r="J20" i="72"/>
  <c r="N20" i="72"/>
  <c r="J21" i="72"/>
  <c r="N21" i="72"/>
  <c r="J22" i="72"/>
  <c r="N22" i="72"/>
  <c r="V193" i="72"/>
  <c r="J25" i="72"/>
  <c r="N25" i="72"/>
  <c r="J26" i="72"/>
  <c r="N26" i="72"/>
  <c r="R98" i="72"/>
  <c r="R100" i="72" s="1"/>
  <c r="J27" i="72"/>
  <c r="J215" i="72" s="1"/>
  <c r="N27" i="72"/>
  <c r="N215" i="72" s="1"/>
  <c r="R215" i="72"/>
  <c r="V215" i="72"/>
  <c r="J28" i="72"/>
  <c r="J214" i="72" s="1"/>
  <c r="N28" i="72"/>
  <c r="N214" i="72" s="1"/>
  <c r="R214" i="72"/>
  <c r="V214" i="72"/>
  <c r="J30" i="72"/>
  <c r="J336" i="72" s="1"/>
  <c r="N30" i="72"/>
  <c r="N336" i="72" s="1"/>
  <c r="R336" i="72"/>
  <c r="V336" i="72"/>
  <c r="J32" i="72"/>
  <c r="N32" i="72"/>
  <c r="J33" i="72"/>
  <c r="N33" i="72"/>
  <c r="J34" i="72"/>
  <c r="N34" i="72"/>
  <c r="J35" i="72"/>
  <c r="N35" i="72"/>
  <c r="J36" i="72"/>
  <c r="N36" i="72"/>
  <c r="J37" i="72"/>
  <c r="N37" i="72"/>
  <c r="N239" i="72" s="1"/>
  <c r="R239" i="72"/>
  <c r="V239" i="72"/>
  <c r="J38" i="72"/>
  <c r="J233" i="72" s="1"/>
  <c r="N38" i="72"/>
  <c r="N233" i="72" s="1"/>
  <c r="R233" i="72"/>
  <c r="V233" i="72"/>
  <c r="J39" i="72"/>
  <c r="J234" i="72" s="1"/>
  <c r="N39" i="72"/>
  <c r="N234" i="72" s="1"/>
  <c r="R234" i="72"/>
  <c r="V234" i="72"/>
  <c r="J40" i="72"/>
  <c r="N40" i="72"/>
  <c r="J8" i="72"/>
  <c r="N9" i="72"/>
  <c r="J9" i="72"/>
  <c r="I11" i="72"/>
  <c r="Q11" i="72"/>
  <c r="I14" i="72"/>
  <c r="M14" i="72"/>
  <c r="Q14" i="72"/>
  <c r="I15" i="72"/>
  <c r="M15" i="72"/>
  <c r="Q15" i="72"/>
  <c r="I16" i="72"/>
  <c r="M16" i="72"/>
  <c r="Q16" i="72"/>
  <c r="I17" i="72"/>
  <c r="M17" i="72"/>
  <c r="Q17" i="72"/>
  <c r="I20" i="72"/>
  <c r="M20" i="72"/>
  <c r="Q20" i="72"/>
  <c r="I21" i="72"/>
  <c r="M21" i="72"/>
  <c r="Q21" i="72"/>
  <c r="I22" i="72"/>
  <c r="M22" i="72"/>
  <c r="Q22" i="72"/>
  <c r="U193" i="72"/>
  <c r="Y193" i="72"/>
  <c r="I25" i="72"/>
  <c r="M25" i="72"/>
  <c r="Q25" i="72"/>
  <c r="I26" i="72"/>
  <c r="M26" i="72"/>
  <c r="Q26" i="72"/>
  <c r="I27" i="72"/>
  <c r="I215" i="72" s="1"/>
  <c r="M27" i="72"/>
  <c r="M215" i="72" s="1"/>
  <c r="Q27" i="72"/>
  <c r="Q215" i="72" s="1"/>
  <c r="U215" i="72"/>
  <c r="Y215" i="72"/>
  <c r="I28" i="72"/>
  <c r="I214" i="72" s="1"/>
  <c r="M28" i="72"/>
  <c r="M214" i="72" s="1"/>
  <c r="Q28" i="72"/>
  <c r="Q214" i="72" s="1"/>
  <c r="U214" i="72"/>
  <c r="Y214" i="72"/>
  <c r="I30" i="72"/>
  <c r="M30" i="72"/>
  <c r="M336" i="72" s="1"/>
  <c r="Q30" i="72"/>
  <c r="Q336" i="72" s="1"/>
  <c r="U336" i="72"/>
  <c r="Y336" i="72"/>
  <c r="I32" i="72"/>
  <c r="M32" i="72"/>
  <c r="Q32" i="72"/>
  <c r="I33" i="72"/>
  <c r="M33" i="72"/>
  <c r="Q33" i="72"/>
  <c r="I34" i="72"/>
  <c r="M34" i="72"/>
  <c r="Q34" i="72"/>
  <c r="I35" i="72"/>
  <c r="M35" i="72"/>
  <c r="Q35" i="72"/>
  <c r="I36" i="72"/>
  <c r="M36" i="72"/>
  <c r="Q36" i="72"/>
  <c r="I37" i="72"/>
  <c r="M37" i="72"/>
  <c r="M239" i="72" s="1"/>
  <c r="Q37" i="72"/>
  <c r="Q239" i="72" s="1"/>
  <c r="U239" i="72"/>
  <c r="Y239" i="72"/>
  <c r="I38" i="72"/>
  <c r="I233" i="72" s="1"/>
  <c r="M38" i="72"/>
  <c r="M233" i="72" s="1"/>
  <c r="Q38" i="72"/>
  <c r="Q233" i="72" s="1"/>
  <c r="U233" i="72"/>
  <c r="Y233" i="72"/>
  <c r="I39" i="72"/>
  <c r="I234" i="72" s="1"/>
  <c r="M39" i="72"/>
  <c r="M234" i="72" s="1"/>
  <c r="Q39" i="72"/>
  <c r="Q234" i="72" s="1"/>
  <c r="U234" i="72"/>
  <c r="Y234" i="72"/>
  <c r="J41" i="72"/>
  <c r="N41" i="72"/>
  <c r="J43" i="72"/>
  <c r="N43" i="72"/>
  <c r="I46" i="72"/>
  <c r="M46" i="72"/>
  <c r="Q46" i="72"/>
  <c r="I47" i="72"/>
  <c r="I304" i="72" s="1"/>
  <c r="M47" i="72"/>
  <c r="M304" i="72" s="1"/>
  <c r="Q47" i="72"/>
  <c r="Q304" i="72" s="1"/>
  <c r="U304" i="72"/>
  <c r="Y304" i="72"/>
  <c r="I48" i="72"/>
  <c r="I310" i="72" s="1"/>
  <c r="M48" i="72"/>
  <c r="M310" i="72" s="1"/>
  <c r="Q48" i="72"/>
  <c r="Q310" i="72" s="1"/>
  <c r="U310" i="72"/>
  <c r="Y310" i="72"/>
  <c r="I49" i="72"/>
  <c r="I291" i="72" s="1"/>
  <c r="M49" i="72"/>
  <c r="M291" i="72" s="1"/>
  <c r="Q49" i="72"/>
  <c r="Q291" i="72" s="1"/>
  <c r="U291" i="72"/>
  <c r="Y291" i="72"/>
  <c r="I50" i="72"/>
  <c r="M50" i="72"/>
  <c r="Q50" i="72"/>
  <c r="I51" i="72"/>
  <c r="M51" i="72"/>
  <c r="Q51" i="72"/>
  <c r="I52" i="72"/>
  <c r="M52" i="72"/>
  <c r="M295" i="72" s="1"/>
  <c r="Q52" i="72"/>
  <c r="Q295" i="72" s="1"/>
  <c r="U295" i="72"/>
  <c r="Y295" i="72"/>
  <c r="I53" i="72"/>
  <c r="M53" i="72"/>
  <c r="Q53" i="72"/>
  <c r="I54" i="72"/>
  <c r="M54" i="72"/>
  <c r="Q54" i="72"/>
  <c r="I55" i="72"/>
  <c r="M55" i="72"/>
  <c r="Q55" i="72"/>
  <c r="I56" i="72"/>
  <c r="M56" i="72"/>
  <c r="Q56" i="72"/>
  <c r="I57" i="72"/>
  <c r="I276" i="72" s="1"/>
  <c r="M57" i="72"/>
  <c r="M276" i="72" s="1"/>
  <c r="Q57" i="72"/>
  <c r="Q276" i="72" s="1"/>
  <c r="U276" i="72"/>
  <c r="Y276" i="72"/>
  <c r="I58" i="72"/>
  <c r="M58" i="72"/>
  <c r="Q58" i="72"/>
  <c r="I59" i="72"/>
  <c r="M59" i="72"/>
  <c r="Q59" i="72"/>
  <c r="I60" i="72"/>
  <c r="M60" i="72"/>
  <c r="Q60" i="72"/>
  <c r="I61" i="72"/>
  <c r="M61" i="72"/>
  <c r="U321" i="72"/>
  <c r="Y321" i="72"/>
  <c r="AC321" i="72"/>
  <c r="AG321" i="72"/>
  <c r="W321" i="72"/>
  <c r="H320" i="72"/>
  <c r="Q61" i="72"/>
  <c r="I64" i="72"/>
  <c r="M64" i="72"/>
  <c r="Q64" i="72"/>
  <c r="I65" i="72"/>
  <c r="M65" i="72"/>
  <c r="Q65" i="72"/>
  <c r="I66" i="72"/>
  <c r="M66" i="72"/>
  <c r="Q66" i="72"/>
  <c r="I67" i="72"/>
  <c r="M67" i="72"/>
  <c r="Q67" i="72"/>
  <c r="I68" i="72"/>
  <c r="M68" i="72"/>
  <c r="Q68" i="72"/>
  <c r="I69" i="72"/>
  <c r="Q69" i="72"/>
  <c r="I70" i="72"/>
  <c r="M70" i="72"/>
  <c r="Q70" i="72"/>
  <c r="I74" i="72"/>
  <c r="M74" i="72"/>
  <c r="Q74" i="72"/>
  <c r="I75" i="72"/>
  <c r="M75" i="72"/>
  <c r="Q75" i="72"/>
  <c r="I76" i="72"/>
  <c r="M76" i="72"/>
  <c r="Q76" i="72"/>
  <c r="I78" i="72"/>
  <c r="M78" i="72"/>
  <c r="Q78" i="72"/>
  <c r="I79" i="72"/>
  <c r="M79" i="72"/>
  <c r="Q79" i="72"/>
  <c r="I80" i="72"/>
  <c r="M80" i="72"/>
  <c r="Q80" i="72"/>
  <c r="I81" i="72"/>
  <c r="M81" i="72"/>
  <c r="Q81" i="72"/>
  <c r="H237" i="72"/>
  <c r="L237" i="72"/>
  <c r="P84" i="72"/>
  <c r="P237" i="72" s="1"/>
  <c r="T237" i="72"/>
  <c r="X237" i="72"/>
  <c r="P320" i="72"/>
  <c r="H112" i="72"/>
  <c r="G324" i="72"/>
  <c r="G326" i="72" s="1"/>
  <c r="K324" i="72"/>
  <c r="K326" i="72" s="1"/>
  <c r="S324" i="72"/>
  <c r="S326" i="72" s="1"/>
  <c r="K321" i="72"/>
  <c r="P8" i="72"/>
  <c r="P9" i="72"/>
  <c r="P10" i="72"/>
  <c r="P11" i="72"/>
  <c r="L321" i="72"/>
  <c r="J332" i="72"/>
  <c r="O324" i="72"/>
  <c r="O326" i="72" s="1"/>
  <c r="I313" i="72"/>
  <c r="M313" i="72"/>
  <c r="Q313" i="72"/>
  <c r="U313" i="72"/>
  <c r="AC313" i="72"/>
  <c r="AG313" i="72"/>
  <c r="S321" i="72"/>
  <c r="V332" i="72"/>
  <c r="P87" i="72"/>
  <c r="AB324" i="72"/>
  <c r="AB326" i="72" s="1"/>
  <c r="AF324" i="72"/>
  <c r="AF326" i="72" s="1"/>
  <c r="AD324" i="72"/>
  <c r="AD326" i="72" s="1"/>
  <c r="J313" i="72"/>
  <c r="N313" i="72"/>
  <c r="R313" i="72"/>
  <c r="V313" i="72"/>
  <c r="Z313" i="72"/>
  <c r="AD313" i="72"/>
  <c r="AH313" i="72"/>
  <c r="P313" i="72"/>
  <c r="AB112" i="72"/>
  <c r="AH10" i="76"/>
  <c r="K14" i="72"/>
  <c r="O14" i="72"/>
  <c r="K15" i="72"/>
  <c r="O15" i="72"/>
  <c r="K16" i="72"/>
  <c r="O16" i="72"/>
  <c r="K20" i="72"/>
  <c r="O20" i="72"/>
  <c r="K21" i="72"/>
  <c r="O21" i="72"/>
  <c r="K25" i="72"/>
  <c r="O25" i="72"/>
  <c r="K34" i="72"/>
  <c r="O34" i="72"/>
  <c r="O35" i="72"/>
  <c r="O36" i="72"/>
  <c r="K38" i="72"/>
  <c r="K233" i="72" s="1"/>
  <c r="O38" i="72"/>
  <c r="O233" i="72" s="1"/>
  <c r="S233" i="72"/>
  <c r="W233" i="72"/>
  <c r="G234" i="72"/>
  <c r="K39" i="72"/>
  <c r="K234" i="72" s="1"/>
  <c r="O39" i="72"/>
  <c r="O234" i="72" s="1"/>
  <c r="S234" i="72"/>
  <c r="W234" i="72"/>
  <c r="K41" i="72"/>
  <c r="O41" i="72"/>
  <c r="J46" i="72"/>
  <c r="N46" i="72"/>
  <c r="J48" i="72"/>
  <c r="J310" i="72" s="1"/>
  <c r="N48" i="72"/>
  <c r="N310" i="72" s="1"/>
  <c r="R310" i="72"/>
  <c r="V310" i="72"/>
  <c r="J51" i="72"/>
  <c r="N51" i="72"/>
  <c r="J52" i="72"/>
  <c r="N52" i="72"/>
  <c r="N295" i="72" s="1"/>
  <c r="R295" i="72"/>
  <c r="V295" i="72"/>
  <c r="J53" i="72"/>
  <c r="N53" i="72"/>
  <c r="J54" i="72"/>
  <c r="N54" i="72"/>
  <c r="J55" i="72"/>
  <c r="N55" i="72"/>
  <c r="J57" i="72"/>
  <c r="J276" i="72" s="1"/>
  <c r="R276" i="72"/>
  <c r="K17" i="72"/>
  <c r="O17" i="72"/>
  <c r="K22" i="72"/>
  <c r="O22" i="72"/>
  <c r="G194" i="72"/>
  <c r="K26" i="72"/>
  <c r="O26" i="72"/>
  <c r="S98" i="72"/>
  <c r="G215" i="72"/>
  <c r="K27" i="72"/>
  <c r="K215" i="72" s="1"/>
  <c r="O27" i="72"/>
  <c r="O215" i="72" s="1"/>
  <c r="S215" i="72"/>
  <c r="W215" i="72"/>
  <c r="K28" i="72"/>
  <c r="K214" i="72" s="1"/>
  <c r="O28" i="72"/>
  <c r="O214" i="72" s="1"/>
  <c r="S214" i="72"/>
  <c r="W214" i="72"/>
  <c r="G336" i="72"/>
  <c r="K30" i="72"/>
  <c r="K336" i="72" s="1"/>
  <c r="O30" i="72"/>
  <c r="O336" i="72" s="1"/>
  <c r="S336" i="72"/>
  <c r="W336" i="72"/>
  <c r="K32" i="72"/>
  <c r="O32" i="72"/>
  <c r="K33" i="72"/>
  <c r="O33" i="72"/>
  <c r="K35" i="72"/>
  <c r="K36" i="72"/>
  <c r="G239" i="72"/>
  <c r="K37" i="72"/>
  <c r="O37" i="72"/>
  <c r="O239" i="72" s="1"/>
  <c r="S239" i="72"/>
  <c r="W239" i="72"/>
  <c r="G233" i="72"/>
  <c r="K40" i="72"/>
  <c r="O40" i="72"/>
  <c r="K43" i="72"/>
  <c r="O43" i="72"/>
  <c r="J47" i="72"/>
  <c r="J304" i="72" s="1"/>
  <c r="N47" i="72"/>
  <c r="N304" i="72" s="1"/>
  <c r="R304" i="72"/>
  <c r="V304" i="72"/>
  <c r="J49" i="72"/>
  <c r="J291" i="72" s="1"/>
  <c r="N49" i="72"/>
  <c r="N291" i="72" s="1"/>
  <c r="R291" i="72"/>
  <c r="V291" i="72"/>
  <c r="J50" i="72"/>
  <c r="N50" i="72"/>
  <c r="J56" i="72"/>
  <c r="N56" i="72"/>
  <c r="N57" i="72"/>
  <c r="N276" i="72" s="1"/>
  <c r="V276" i="72"/>
  <c r="Y332" i="72"/>
  <c r="H324" i="72"/>
  <c r="H326" i="72" s="1"/>
  <c r="P324" i="72"/>
  <c r="P326" i="72" s="1"/>
  <c r="X324" i="72"/>
  <c r="X326" i="72" s="1"/>
  <c r="Q88" i="72"/>
  <c r="Q321" i="72" s="1"/>
  <c r="U112" i="72"/>
  <c r="AC320" i="72"/>
  <c r="AH8" i="76"/>
  <c r="J58" i="72"/>
  <c r="N61" i="72"/>
  <c r="J67" i="72"/>
  <c r="N70" i="72"/>
  <c r="N79" i="72"/>
  <c r="J80" i="72"/>
  <c r="N81" i="72"/>
  <c r="Y237" i="72"/>
  <c r="AD320" i="72"/>
  <c r="AD332" i="72"/>
  <c r="AD112" i="72"/>
  <c r="AH332" i="72"/>
  <c r="AC112" i="72"/>
  <c r="AG320" i="72"/>
  <c r="T324" i="72"/>
  <c r="T326" i="72" s="1"/>
  <c r="G332" i="72"/>
  <c r="AH4" i="76"/>
  <c r="N58" i="72"/>
  <c r="J59" i="72"/>
  <c r="N59" i="72"/>
  <c r="J60" i="72"/>
  <c r="J64" i="72"/>
  <c r="J65" i="72"/>
  <c r="N66" i="72"/>
  <c r="N67" i="72"/>
  <c r="N68" i="72"/>
  <c r="J69" i="72"/>
  <c r="J74" i="72"/>
  <c r="J75" i="72"/>
  <c r="J76" i="72"/>
  <c r="N76" i="72"/>
  <c r="N78" i="72"/>
  <c r="K8" i="72"/>
  <c r="O8" i="72"/>
  <c r="K9" i="72"/>
  <c r="O9" i="72"/>
  <c r="K10" i="72"/>
  <c r="O10" i="72"/>
  <c r="K11" i="72"/>
  <c r="O11" i="72"/>
  <c r="P14" i="72"/>
  <c r="P22" i="72"/>
  <c r="X193" i="72"/>
  <c r="P26" i="72"/>
  <c r="H336" i="72"/>
  <c r="L336" i="72"/>
  <c r="P30" i="72"/>
  <c r="P336" i="72" s="1"/>
  <c r="X336" i="72"/>
  <c r="H332" i="72"/>
  <c r="J324" i="72"/>
  <c r="J326" i="72" s="1"/>
  <c r="N324" i="72"/>
  <c r="N326" i="72" s="1"/>
  <c r="R324" i="72"/>
  <c r="R326" i="72" s="1"/>
  <c r="V324" i="72"/>
  <c r="V326" i="72" s="1"/>
  <c r="AH324" i="72"/>
  <c r="AH326" i="72" s="1"/>
  <c r="G313" i="72"/>
  <c r="K313" i="72"/>
  <c r="O313" i="72"/>
  <c r="S313" i="72"/>
  <c r="W313" i="72"/>
  <c r="AA313" i="72"/>
  <c r="AE313" i="72"/>
  <c r="AA321" i="72"/>
  <c r="AE321" i="72"/>
  <c r="R112" i="72"/>
  <c r="W112" i="72"/>
  <c r="AE112" i="72"/>
  <c r="K320" i="72"/>
  <c r="AH320" i="72"/>
  <c r="L324" i="72"/>
  <c r="L326" i="72" s="1"/>
  <c r="W324" i="72"/>
  <c r="W326" i="72" s="1"/>
  <c r="AH6" i="76"/>
  <c r="N60" i="72"/>
  <c r="J61" i="72"/>
  <c r="N64" i="72"/>
  <c r="N65" i="72"/>
  <c r="J66" i="72"/>
  <c r="J68" i="72"/>
  <c r="N69" i="72"/>
  <c r="J70" i="72"/>
  <c r="N74" i="72"/>
  <c r="N75" i="72"/>
  <c r="J78" i="72"/>
  <c r="J79" i="72"/>
  <c r="N80" i="72"/>
  <c r="J81" i="72"/>
  <c r="L320" i="72"/>
  <c r="T320" i="72"/>
  <c r="I332" i="72"/>
  <c r="T332" i="72"/>
  <c r="T112" i="72"/>
  <c r="X332" i="72"/>
  <c r="X112" i="72"/>
  <c r="AA324" i="72"/>
  <c r="AA326" i="72" s="1"/>
  <c r="AE324" i="72"/>
  <c r="AE326" i="72" s="1"/>
  <c r="AB313" i="72"/>
  <c r="AF313" i="72"/>
  <c r="H321" i="72"/>
  <c r="P321" i="72"/>
  <c r="X321" i="72"/>
  <c r="AB321" i="72"/>
  <c r="AF321" i="72"/>
  <c r="AA112" i="72"/>
  <c r="X320" i="72"/>
  <c r="AH12" i="76"/>
  <c r="AH5" i="76"/>
  <c r="AH9" i="76"/>
  <c r="AH14" i="76"/>
  <c r="Z321" i="72"/>
  <c r="Y112" i="72"/>
  <c r="Z112" i="72"/>
  <c r="Y320" i="72"/>
  <c r="Y313" i="72"/>
  <c r="Y324" i="72"/>
  <c r="Y326" i="72" s="1"/>
  <c r="Z324" i="72"/>
  <c r="Z326" i="72" s="1"/>
  <c r="Y337" i="72"/>
  <c r="M11" i="72"/>
  <c r="T193" i="72"/>
  <c r="T336" i="72"/>
  <c r="P37" i="72"/>
  <c r="P239" i="72" s="1"/>
  <c r="I8" i="72"/>
  <c r="M8" i="72"/>
  <c r="Q8" i="72"/>
  <c r="I9" i="72"/>
  <c r="M9" i="72"/>
  <c r="Q9" i="72"/>
  <c r="I10" i="72"/>
  <c r="M10" i="72"/>
  <c r="Q10" i="72"/>
  <c r="Q189" i="72"/>
  <c r="P15" i="72"/>
  <c r="P16" i="72"/>
  <c r="P17" i="72"/>
  <c r="P20" i="72"/>
  <c r="P21" i="72"/>
  <c r="H188" i="72"/>
  <c r="L188" i="72"/>
  <c r="P25" i="72"/>
  <c r="P188" i="72" s="1"/>
  <c r="T188" i="72"/>
  <c r="X188" i="72"/>
  <c r="H215" i="72"/>
  <c r="L215" i="72"/>
  <c r="P27" i="72"/>
  <c r="P215" i="72" s="1"/>
  <c r="T215" i="72"/>
  <c r="X215" i="72"/>
  <c r="H214" i="72"/>
  <c r="L214" i="72"/>
  <c r="P28" i="72"/>
  <c r="P214" i="72" s="1"/>
  <c r="T214" i="72"/>
  <c r="X214" i="72"/>
  <c r="P32" i="72"/>
  <c r="P33" i="72"/>
  <c r="P35" i="72"/>
  <c r="P36" i="72"/>
  <c r="H239" i="72"/>
  <c r="L239" i="72"/>
  <c r="T239" i="72"/>
  <c r="X239" i="72"/>
  <c r="H233" i="72"/>
  <c r="L233" i="72"/>
  <c r="P38" i="72"/>
  <c r="P233" i="72" s="1"/>
  <c r="T233" i="72"/>
  <c r="X233" i="72"/>
  <c r="H234" i="72"/>
  <c r="L234" i="72"/>
  <c r="P39" i="72"/>
  <c r="P234" i="72" s="1"/>
  <c r="T234" i="72"/>
  <c r="X234" i="72"/>
  <c r="P40" i="72"/>
  <c r="K46" i="72"/>
  <c r="O46" i="72"/>
  <c r="K47" i="72"/>
  <c r="K304" i="72" s="1"/>
  <c r="O47" i="72"/>
  <c r="O304" i="72" s="1"/>
  <c r="S304" i="72"/>
  <c r="W304" i="72"/>
  <c r="K48" i="72"/>
  <c r="K310" i="72" s="1"/>
  <c r="O48" i="72"/>
  <c r="O310" i="72" s="1"/>
  <c r="S310" i="72"/>
  <c r="W310" i="72"/>
  <c r="G291" i="72"/>
  <c r="K49" i="72"/>
  <c r="K291" i="72" s="1"/>
  <c r="O49" i="72"/>
  <c r="O291" i="72" s="1"/>
  <c r="S291" i="72"/>
  <c r="W291" i="72"/>
  <c r="K50" i="72"/>
  <c r="O50" i="72"/>
  <c r="K51" i="72"/>
  <c r="O51" i="72"/>
  <c r="K52" i="72"/>
  <c r="K295" i="72" s="1"/>
  <c r="O52" i="72"/>
  <c r="O295" i="72" s="1"/>
  <c r="K53" i="72"/>
  <c r="O53" i="72"/>
  <c r="K54" i="72"/>
  <c r="O54" i="72"/>
  <c r="K55" i="72"/>
  <c r="O55" i="72"/>
  <c r="K56" i="72"/>
  <c r="O56" i="72"/>
  <c r="K57" i="72"/>
  <c r="K276" i="72" s="1"/>
  <c r="O57" i="72"/>
  <c r="O276" i="72" s="1"/>
  <c r="S276" i="72"/>
  <c r="W276" i="72"/>
  <c r="K58" i="72"/>
  <c r="O58" i="72"/>
  <c r="K59" i="72"/>
  <c r="O59" i="72"/>
  <c r="O60" i="72"/>
  <c r="K61" i="72"/>
  <c r="O61" i="72"/>
  <c r="K64" i="72"/>
  <c r="O64" i="72"/>
  <c r="K65" i="72"/>
  <c r="O65" i="72"/>
  <c r="K66" i="72"/>
  <c r="O66" i="72"/>
  <c r="K67" i="72"/>
  <c r="O67" i="72"/>
  <c r="K68" i="72"/>
  <c r="O68" i="72"/>
  <c r="K69" i="72"/>
  <c r="O69" i="72"/>
  <c r="K70" i="72"/>
  <c r="O70" i="72"/>
  <c r="K74" i="72"/>
  <c r="O74" i="72"/>
  <c r="K75" i="72"/>
  <c r="O75" i="72"/>
  <c r="K76" i="72"/>
  <c r="O76" i="72"/>
  <c r="K78" i="72"/>
  <c r="O78" i="72"/>
  <c r="K79" i="72"/>
  <c r="O79" i="72"/>
  <c r="K80" i="72"/>
  <c r="O80" i="72"/>
  <c r="K81" i="72"/>
  <c r="O81" i="72"/>
  <c r="I84" i="72"/>
  <c r="I237" i="72" s="1"/>
  <c r="M84" i="72"/>
  <c r="M237" i="72" s="1"/>
  <c r="Q84" i="72"/>
  <c r="Q237" i="72" s="1"/>
  <c r="U237" i="72"/>
  <c r="I87" i="72"/>
  <c r="M87" i="72"/>
  <c r="Q87" i="72"/>
  <c r="I40" i="72"/>
  <c r="M40" i="72"/>
  <c r="Q40" i="72"/>
  <c r="I41" i="72"/>
  <c r="M41" i="72"/>
  <c r="Q41" i="72"/>
  <c r="I43" i="72"/>
  <c r="M43" i="72"/>
  <c r="Q43" i="72"/>
  <c r="P46" i="72"/>
  <c r="H304" i="72"/>
  <c r="L304" i="72"/>
  <c r="P47" i="72"/>
  <c r="P304" i="72" s="1"/>
  <c r="T304" i="72"/>
  <c r="X304" i="72"/>
  <c r="H310" i="72"/>
  <c r="L310" i="72"/>
  <c r="P48" i="72"/>
  <c r="P310" i="72" s="1"/>
  <c r="T310" i="72"/>
  <c r="X310" i="72"/>
  <c r="H291" i="72"/>
  <c r="L291" i="72"/>
  <c r="P49" i="72"/>
  <c r="P291" i="72" s="1"/>
  <c r="T291" i="72"/>
  <c r="X291" i="72"/>
  <c r="P51" i="72"/>
  <c r="L295" i="72"/>
  <c r="P52" i="72"/>
  <c r="P295" i="72" s="1"/>
  <c r="P53" i="72"/>
  <c r="P54" i="72"/>
  <c r="P55" i="72"/>
  <c r="P56" i="72"/>
  <c r="H276" i="72"/>
  <c r="L276" i="72"/>
  <c r="P57" i="72"/>
  <c r="P276" i="72" s="1"/>
  <c r="T276" i="72"/>
  <c r="X276" i="72"/>
  <c r="P58" i="72"/>
  <c r="P59" i="72"/>
  <c r="P60" i="72"/>
  <c r="P61" i="72"/>
  <c r="P64" i="72"/>
  <c r="P65" i="72"/>
  <c r="P66" i="72"/>
  <c r="P67" i="72"/>
  <c r="P68" i="72"/>
  <c r="P70" i="72"/>
  <c r="P74" i="72"/>
  <c r="P75" i="72"/>
  <c r="P76" i="72"/>
  <c r="P78" i="72"/>
  <c r="P232" i="72" s="1"/>
  <c r="P79" i="72"/>
  <c r="P80" i="72"/>
  <c r="J84" i="72"/>
  <c r="J237" i="72" s="1"/>
  <c r="N84" i="72"/>
  <c r="N237" i="72" s="1"/>
  <c r="R237" i="72"/>
  <c r="V237" i="72"/>
  <c r="J87" i="72"/>
  <c r="N87" i="72"/>
  <c r="H274" i="72"/>
  <c r="N98" i="72" l="1"/>
  <c r="N100" i="72" s="1"/>
  <c r="I103" i="72"/>
  <c r="M110" i="72"/>
  <c r="P110" i="72"/>
  <c r="N110" i="72"/>
  <c r="O110" i="72"/>
  <c r="J110" i="72"/>
  <c r="K110" i="72"/>
  <c r="Q110" i="72"/>
  <c r="I110" i="72"/>
  <c r="I336" i="72"/>
  <c r="O103" i="72"/>
  <c r="P104" i="72"/>
  <c r="I113" i="72"/>
  <c r="J104" i="72"/>
  <c r="I109" i="72"/>
  <c r="J106" i="72"/>
  <c r="I106" i="72"/>
  <c r="J109" i="72"/>
  <c r="K106" i="72"/>
  <c r="K104" i="72"/>
  <c r="J114" i="72"/>
  <c r="J113" i="72"/>
  <c r="I239" i="72"/>
  <c r="I114" i="72"/>
  <c r="I104" i="72"/>
  <c r="G98" i="72"/>
  <c r="G100" i="72" s="1"/>
  <c r="K98" i="72"/>
  <c r="K100" i="72" s="1"/>
  <c r="J98" i="72"/>
  <c r="J100" i="72" s="1"/>
  <c r="K239" i="72"/>
  <c r="K114" i="72"/>
  <c r="J239" i="72"/>
  <c r="K113" i="72"/>
  <c r="J103" i="72"/>
  <c r="K103" i="72"/>
  <c r="K109" i="72"/>
  <c r="M103" i="72"/>
  <c r="Q118" i="72"/>
  <c r="G104" i="72"/>
  <c r="W104" i="72"/>
  <c r="T100" i="72"/>
  <c r="AA193" i="72"/>
  <c r="AA103" i="72"/>
  <c r="G322" i="72"/>
  <c r="AG312" i="72"/>
  <c r="J322" i="72"/>
  <c r="G294" i="72"/>
  <c r="O322" i="72"/>
  <c r="N322" i="72"/>
  <c r="G105" i="72"/>
  <c r="AH309" i="72"/>
  <c r="AH318" i="72" s="1"/>
  <c r="AC193" i="72"/>
  <c r="AC103" i="72"/>
  <c r="W103" i="72"/>
  <c r="AC240" i="72"/>
  <c r="AE273" i="72"/>
  <c r="X275" i="72"/>
  <c r="H275" i="72"/>
  <c r="M230" i="72"/>
  <c r="AE272" i="72"/>
  <c r="X272" i="72"/>
  <c r="H272" i="72"/>
  <c r="T275" i="72"/>
  <c r="S272" i="72"/>
  <c r="W275" i="72"/>
  <c r="T273" i="72"/>
  <c r="O273" i="72"/>
  <c r="V272" i="72"/>
  <c r="M272" i="72"/>
  <c r="Q275" i="72"/>
  <c r="N273" i="72"/>
  <c r="Z275" i="72"/>
  <c r="AA272" i="72"/>
  <c r="AC272" i="72"/>
  <c r="AG273" i="72"/>
  <c r="S275" i="72"/>
  <c r="S273" i="72"/>
  <c r="U273" i="72"/>
  <c r="V275" i="72"/>
  <c r="T272" i="72"/>
  <c r="P275" i="72"/>
  <c r="Q273" i="72"/>
  <c r="O272" i="72"/>
  <c r="P273" i="72"/>
  <c r="K273" i="72"/>
  <c r="R272" i="72"/>
  <c r="R275" i="72"/>
  <c r="Y272" i="72"/>
  <c r="I272" i="72"/>
  <c r="M275" i="72"/>
  <c r="Y273" i="72"/>
  <c r="J273" i="72"/>
  <c r="Z273" i="72"/>
  <c r="AA273" i="72"/>
  <c r="AB273" i="72"/>
  <c r="AC275" i="72"/>
  <c r="AE275" i="72"/>
  <c r="AD272" i="72"/>
  <c r="AF275" i="72"/>
  <c r="AH275" i="72"/>
  <c r="P272" i="72"/>
  <c r="L275" i="72"/>
  <c r="M273" i="72"/>
  <c r="K272" i="72"/>
  <c r="O275" i="72"/>
  <c r="L273" i="72"/>
  <c r="W273" i="72"/>
  <c r="N272" i="72"/>
  <c r="N275" i="72"/>
  <c r="U272" i="72"/>
  <c r="Y275" i="72"/>
  <c r="I275" i="72"/>
  <c r="V273" i="72"/>
  <c r="AC273" i="72"/>
  <c r="AD275" i="72"/>
  <c r="AG275" i="72"/>
  <c r="AG272" i="72"/>
  <c r="L272" i="72"/>
  <c r="I273" i="72"/>
  <c r="W272" i="72"/>
  <c r="K275" i="72"/>
  <c r="X273" i="72"/>
  <c r="H273" i="72"/>
  <c r="J272" i="72"/>
  <c r="J275" i="72"/>
  <c r="Q272" i="72"/>
  <c r="U275" i="72"/>
  <c r="R273" i="72"/>
  <c r="Z272" i="72"/>
  <c r="AB275" i="72"/>
  <c r="AA275" i="72"/>
  <c r="AD273" i="72"/>
  <c r="AF273" i="72"/>
  <c r="AH272" i="72"/>
  <c r="AF272" i="72"/>
  <c r="AH273" i="72"/>
  <c r="G273" i="72"/>
  <c r="T303" i="72"/>
  <c r="Y303" i="72"/>
  <c r="P303" i="72"/>
  <c r="K303" i="72"/>
  <c r="R303" i="72"/>
  <c r="U303" i="72"/>
  <c r="AC303" i="72"/>
  <c r="AE303" i="72"/>
  <c r="O303" i="72"/>
  <c r="L303" i="72"/>
  <c r="W303" i="72"/>
  <c r="N303" i="72"/>
  <c r="Q303" i="72"/>
  <c r="Z303" i="72"/>
  <c r="AB303" i="72"/>
  <c r="AC309" i="72"/>
  <c r="AC318" i="72" s="1"/>
  <c r="AG303" i="72"/>
  <c r="V303" i="72"/>
  <c r="I303" i="72"/>
  <c r="AA303" i="72"/>
  <c r="AD303" i="72"/>
  <c r="X303" i="72"/>
  <c r="H303" i="72"/>
  <c r="S303" i="72"/>
  <c r="J303" i="72"/>
  <c r="M303" i="72"/>
  <c r="AF303" i="72"/>
  <c r="AH303" i="72"/>
  <c r="G272" i="72"/>
  <c r="G256" i="72"/>
  <c r="G263" i="72" s="1"/>
  <c r="AB322" i="72"/>
  <c r="AD240" i="72"/>
  <c r="AH230" i="72"/>
  <c r="Q232" i="72"/>
  <c r="L232" i="72"/>
  <c r="W232" i="72"/>
  <c r="R232" i="72"/>
  <c r="V232" i="72"/>
  <c r="M240" i="72"/>
  <c r="I230" i="72"/>
  <c r="AF322" i="72"/>
  <c r="W230" i="72"/>
  <c r="L230" i="72"/>
  <c r="G193" i="72"/>
  <c r="Q230" i="72"/>
  <c r="J240" i="72"/>
  <c r="K230" i="72"/>
  <c r="P230" i="72"/>
  <c r="N232" i="72"/>
  <c r="W235" i="72"/>
  <c r="W348" i="72" s="1"/>
  <c r="M213" i="72"/>
  <c r="Q235" i="72"/>
  <c r="Q348" i="72" s="1"/>
  <c r="AA232" i="72"/>
  <c r="AB240" i="72"/>
  <c r="AB213" i="72"/>
  <c r="AC232" i="72"/>
  <c r="AE240" i="72"/>
  <c r="AD235" i="72"/>
  <c r="AD348" i="72" s="1"/>
  <c r="AF240" i="72"/>
  <c r="AG235" i="72"/>
  <c r="AG348" i="72" s="1"/>
  <c r="AH240" i="72"/>
  <c r="H232" i="72"/>
  <c r="S232" i="72"/>
  <c r="AB232" i="72"/>
  <c r="AE213" i="72"/>
  <c r="M232" i="72"/>
  <c r="Q216" i="72"/>
  <c r="T232" i="72"/>
  <c r="Y232" i="72"/>
  <c r="Y230" i="72"/>
  <c r="K232" i="72"/>
  <c r="Q240" i="72"/>
  <c r="U232" i="72"/>
  <c r="Z232" i="72"/>
  <c r="AG232" i="72"/>
  <c r="X240" i="72"/>
  <c r="X232" i="72"/>
  <c r="X216" i="72"/>
  <c r="J232" i="72"/>
  <c r="AB230" i="72"/>
  <c r="AC213" i="72"/>
  <c r="AE232" i="72"/>
  <c r="AF216" i="72"/>
  <c r="H240" i="72"/>
  <c r="S240" i="72"/>
  <c r="T240" i="72"/>
  <c r="O240" i="72"/>
  <c r="H216" i="72"/>
  <c r="V213" i="72"/>
  <c r="Y213" i="72"/>
  <c r="I213" i="72"/>
  <c r="M235" i="72"/>
  <c r="P213" i="72"/>
  <c r="O232" i="72"/>
  <c r="K213" i="72"/>
  <c r="I232" i="72"/>
  <c r="AD216" i="72"/>
  <c r="AE216" i="72"/>
  <c r="AH232" i="72"/>
  <c r="V230" i="72"/>
  <c r="K240" i="72"/>
  <c r="P235" i="72"/>
  <c r="P348" i="72" s="1"/>
  <c r="S230" i="72"/>
  <c r="S235" i="72"/>
  <c r="S348" i="72" s="1"/>
  <c r="H230" i="72"/>
  <c r="I240" i="72"/>
  <c r="R235" i="72"/>
  <c r="R348" i="72" s="1"/>
  <c r="R230" i="72"/>
  <c r="Z230" i="72"/>
  <c r="AA230" i="72"/>
  <c r="AC230" i="72"/>
  <c r="AE235" i="72"/>
  <c r="T235" i="72"/>
  <c r="T348" i="72" s="1"/>
  <c r="R240" i="72"/>
  <c r="X230" i="72"/>
  <c r="Y240" i="72"/>
  <c r="L240" i="72"/>
  <c r="L213" i="72"/>
  <c r="W240" i="72"/>
  <c r="W213" i="72"/>
  <c r="L235" i="72"/>
  <c r="L348" i="72" s="1"/>
  <c r="T216" i="72"/>
  <c r="U230" i="72"/>
  <c r="V240" i="72"/>
  <c r="O230" i="72"/>
  <c r="O235" i="72"/>
  <c r="O348" i="72" s="1"/>
  <c r="T230" i="72"/>
  <c r="U240" i="72"/>
  <c r="Y235" i="72"/>
  <c r="Y348" i="72" s="1"/>
  <c r="I235" i="72"/>
  <c r="I348" i="72" s="1"/>
  <c r="N235" i="72"/>
  <c r="N348" i="72" s="1"/>
  <c r="N230" i="72"/>
  <c r="Z235" i="72"/>
  <c r="Z348" i="72" s="1"/>
  <c r="AA235" i="72"/>
  <c r="AA348" i="72" s="1"/>
  <c r="AA240" i="72"/>
  <c r="Z240" i="72"/>
  <c r="AB235" i="72"/>
  <c r="AD213" i="72"/>
  <c r="AF230" i="72"/>
  <c r="AF235" i="72"/>
  <c r="AF348" i="72" s="1"/>
  <c r="V235" i="72"/>
  <c r="V348" i="72" s="1"/>
  <c r="P240" i="72"/>
  <c r="X235" i="72"/>
  <c r="X348" i="72" s="1"/>
  <c r="H235" i="72"/>
  <c r="H348" i="72" s="1"/>
  <c r="N240" i="72"/>
  <c r="K235" i="72"/>
  <c r="K348" i="72" s="1"/>
  <c r="U235" i="72"/>
  <c r="U348" i="72" s="1"/>
  <c r="J235" i="72"/>
  <c r="J348" i="72" s="1"/>
  <c r="J230" i="72"/>
  <c r="AC235" i="72"/>
  <c r="AC348" i="72" s="1"/>
  <c r="AD230" i="72"/>
  <c r="AE230" i="72"/>
  <c r="AG240" i="72"/>
  <c r="AH235" i="72"/>
  <c r="AH348" i="72" s="1"/>
  <c r="AG230" i="72"/>
  <c r="W216" i="72"/>
  <c r="R216" i="72"/>
  <c r="J213" i="72"/>
  <c r="R213" i="72"/>
  <c r="S216" i="72"/>
  <c r="U213" i="72"/>
  <c r="M216" i="72"/>
  <c r="N216" i="72"/>
  <c r="AA213" i="72"/>
  <c r="Z213" i="72"/>
  <c r="AC216" i="72"/>
  <c r="AF213" i="72"/>
  <c r="AG213" i="72"/>
  <c r="AH216" i="72"/>
  <c r="AH213" i="72"/>
  <c r="X213" i="72"/>
  <c r="H213" i="72"/>
  <c r="S213" i="72"/>
  <c r="P216" i="72"/>
  <c r="N213" i="72"/>
  <c r="O216" i="72"/>
  <c r="G214" i="72"/>
  <c r="Q213" i="72"/>
  <c r="Y216" i="72"/>
  <c r="I216" i="72"/>
  <c r="J216" i="72"/>
  <c r="Z216" i="72"/>
  <c r="AA216" i="72"/>
  <c r="AB216" i="72"/>
  <c r="T213" i="72"/>
  <c r="O213" i="72"/>
  <c r="L216" i="72"/>
  <c r="G235" i="72"/>
  <c r="G348" i="72" s="1"/>
  <c r="K216" i="72"/>
  <c r="U216" i="72"/>
  <c r="V216" i="72"/>
  <c r="AG216" i="72"/>
  <c r="O301" i="72"/>
  <c r="AA186" i="72"/>
  <c r="AA185" i="72"/>
  <c r="AA270" i="72" s="1"/>
  <c r="AA183" i="72"/>
  <c r="AA211" i="72" s="1"/>
  <c r="AB187" i="72"/>
  <c r="AB183" i="72"/>
  <c r="AB211" i="72" s="1"/>
  <c r="Z322" i="72"/>
  <c r="AA322" i="72"/>
  <c r="S322" i="72"/>
  <c r="I322" i="72"/>
  <c r="Q322" i="72"/>
  <c r="R322" i="72"/>
  <c r="G232" i="72"/>
  <c r="AE322" i="72"/>
  <c r="W322" i="72"/>
  <c r="U322" i="72"/>
  <c r="G240" i="72"/>
  <c r="M184" i="72"/>
  <c r="G111" i="72"/>
  <c r="G185" i="72"/>
  <c r="G270" i="72" s="1"/>
  <c r="U184" i="72"/>
  <c r="O184" i="72"/>
  <c r="W183" i="72"/>
  <c r="W211" i="72" s="1"/>
  <c r="G183" i="72"/>
  <c r="G211" i="72" s="1"/>
  <c r="AD185" i="72"/>
  <c r="AD270" i="72" s="1"/>
  <c r="I184" i="72"/>
  <c r="Q184" i="72"/>
  <c r="AH183" i="72"/>
  <c r="AH211" i="72" s="1"/>
  <c r="AC185" i="72"/>
  <c r="AC270" i="72" s="1"/>
  <c r="N294" i="72"/>
  <c r="AE294" i="72"/>
  <c r="J295" i="72"/>
  <c r="I295" i="72"/>
  <c r="G295" i="72"/>
  <c r="AD295" i="72"/>
  <c r="X185" i="72"/>
  <c r="X270" i="72" s="1"/>
  <c r="K184" i="72"/>
  <c r="S183" i="72"/>
  <c r="S211" i="72" s="1"/>
  <c r="S185" i="72"/>
  <c r="S270" i="72" s="1"/>
  <c r="K185" i="72"/>
  <c r="K270" i="72" s="1"/>
  <c r="T184" i="72"/>
  <c r="L183" i="72"/>
  <c r="L211" i="72" s="1"/>
  <c r="Q186" i="72"/>
  <c r="Y187" i="72"/>
  <c r="I187" i="72"/>
  <c r="Q185" i="72"/>
  <c r="Q270" i="72" s="1"/>
  <c r="R186" i="72"/>
  <c r="Z187" i="72"/>
  <c r="Z184" i="72"/>
  <c r="AC184" i="72"/>
  <c r="AE183" i="72"/>
  <c r="AE211" i="72" s="1"/>
  <c r="G213" i="72"/>
  <c r="X186" i="72"/>
  <c r="H186" i="72"/>
  <c r="X187" i="72"/>
  <c r="H187" i="72"/>
  <c r="P185" i="72"/>
  <c r="P270" i="72" s="1"/>
  <c r="V183" i="72"/>
  <c r="V211" i="72" s="1"/>
  <c r="R183" i="72"/>
  <c r="R211" i="72" s="1"/>
  <c r="N187" i="72"/>
  <c r="AB184" i="72"/>
  <c r="AG185" i="72"/>
  <c r="AG270" i="72" s="1"/>
  <c r="T186" i="72"/>
  <c r="T187" i="72"/>
  <c r="T185" i="72"/>
  <c r="T270" i="72" s="1"/>
  <c r="G216" i="72"/>
  <c r="U183" i="72"/>
  <c r="U211" i="72" s="1"/>
  <c r="O334" i="72"/>
  <c r="O335" i="72" s="1"/>
  <c r="O194" i="72"/>
  <c r="O256" i="72" s="1"/>
  <c r="O262" i="72" s="1"/>
  <c r="W308" i="72"/>
  <c r="W188" i="72"/>
  <c r="O187" i="72"/>
  <c r="U308" i="72"/>
  <c r="U188" i="72"/>
  <c r="I328" i="72"/>
  <c r="I193" i="72"/>
  <c r="R308" i="72"/>
  <c r="R188" i="72"/>
  <c r="R187" i="72"/>
  <c r="R185" i="72"/>
  <c r="R270" i="72" s="1"/>
  <c r="R184" i="72"/>
  <c r="AH185" i="72"/>
  <c r="AH270" i="72" s="1"/>
  <c r="Q183" i="72"/>
  <c r="P328" i="72"/>
  <c r="P193" i="72"/>
  <c r="G184" i="72"/>
  <c r="O183" i="72"/>
  <c r="O211" i="72" s="1"/>
  <c r="G186" i="72"/>
  <c r="S308" i="72"/>
  <c r="S188" i="72"/>
  <c r="W186" i="72"/>
  <c r="K187" i="72"/>
  <c r="H183" i="72"/>
  <c r="H211" i="72" s="1"/>
  <c r="M334" i="72"/>
  <c r="M335" i="72" s="1"/>
  <c r="M194" i="72"/>
  <c r="M256" i="72" s="1"/>
  <c r="M259" i="72" s="1"/>
  <c r="M185" i="72"/>
  <c r="M270" i="72" s="1"/>
  <c r="N308" i="72"/>
  <c r="N188" i="72"/>
  <c r="N184" i="72"/>
  <c r="AA184" i="72"/>
  <c r="AB186" i="72"/>
  <c r="AE187" i="72"/>
  <c r="AG308" i="72"/>
  <c r="AG188" i="72"/>
  <c r="P186" i="72"/>
  <c r="P187" i="72"/>
  <c r="M183" i="72"/>
  <c r="M211" i="72" s="1"/>
  <c r="P334" i="72"/>
  <c r="P335" i="72" s="1"/>
  <c r="P194" i="72"/>
  <c r="P256" i="72" s="1"/>
  <c r="P263" i="72" s="1"/>
  <c r="L328" i="72"/>
  <c r="L193" i="72"/>
  <c r="L185" i="72"/>
  <c r="L270" i="72" s="1"/>
  <c r="S184" i="72"/>
  <c r="K183" i="72"/>
  <c r="W334" i="72"/>
  <c r="W335" i="72" s="1"/>
  <c r="W194" i="72"/>
  <c r="W256" i="72" s="1"/>
  <c r="W262" i="72" s="1"/>
  <c r="G334" i="72"/>
  <c r="G335" i="72" s="1"/>
  <c r="O328" i="72"/>
  <c r="O193" i="72"/>
  <c r="G187" i="72"/>
  <c r="O308" i="72"/>
  <c r="O188" i="72"/>
  <c r="S186" i="72"/>
  <c r="W187" i="72"/>
  <c r="K189" i="72"/>
  <c r="L184" i="72"/>
  <c r="T183" i="72"/>
  <c r="T211" i="72" s="1"/>
  <c r="Y334" i="72"/>
  <c r="Y335" i="72" s="1"/>
  <c r="Y194" i="72"/>
  <c r="Y256" i="72" s="1"/>
  <c r="Y262" i="72" s="1"/>
  <c r="I334" i="72"/>
  <c r="I194" i="72"/>
  <c r="I256" i="72" s="1"/>
  <c r="I263" i="72" s="1"/>
  <c r="M308" i="72"/>
  <c r="M188" i="72"/>
  <c r="Q328" i="72"/>
  <c r="Q193" i="72"/>
  <c r="Y186" i="72"/>
  <c r="I186" i="72"/>
  <c r="Q187" i="72"/>
  <c r="Y185" i="72"/>
  <c r="Y270" i="72" s="1"/>
  <c r="I185" i="72"/>
  <c r="I270" i="72" s="1"/>
  <c r="N183" i="72"/>
  <c r="N211" i="72" s="1"/>
  <c r="J183" i="72"/>
  <c r="J211" i="72" s="1"/>
  <c r="J334" i="72"/>
  <c r="J335" i="72" s="1"/>
  <c r="J194" i="72"/>
  <c r="J256" i="72" s="1"/>
  <c r="J262" i="72" s="1"/>
  <c r="J308" i="72"/>
  <c r="J188" i="72"/>
  <c r="J328" i="72"/>
  <c r="J193" i="72"/>
  <c r="J186" i="72"/>
  <c r="J187" i="72"/>
  <c r="J185" i="72"/>
  <c r="J270" i="72" s="1"/>
  <c r="J184" i="72"/>
  <c r="Z334" i="72"/>
  <c r="Z335" i="72" s="1"/>
  <c r="Z194" i="72"/>
  <c r="Z256" i="72" s="1"/>
  <c r="Z263" i="72" s="1"/>
  <c r="Z186" i="72"/>
  <c r="Z185" i="72"/>
  <c r="Z270" i="72" s="1"/>
  <c r="Z183" i="72"/>
  <c r="Z211" i="72" s="1"/>
  <c r="AB185" i="72"/>
  <c r="AB270" i="72" s="1"/>
  <c r="V322" i="72"/>
  <c r="M322" i="72"/>
  <c r="AC334" i="72"/>
  <c r="AC335" i="72" s="1"/>
  <c r="AC194" i="72"/>
  <c r="AC256" i="72" s="1"/>
  <c r="AC263" i="72" s="1"/>
  <c r="AD308" i="72"/>
  <c r="AD188" i="72"/>
  <c r="AD334" i="72"/>
  <c r="AD335" i="72" s="1"/>
  <c r="AD194" i="72"/>
  <c r="AD256" i="72" s="1"/>
  <c r="AD262" i="72" s="1"/>
  <c r="AD184" i="72"/>
  <c r="AC187" i="72"/>
  <c r="AE334" i="72"/>
  <c r="AE335" i="72" s="1"/>
  <c r="AE194" i="72"/>
  <c r="AE256" i="72" s="1"/>
  <c r="AE263" i="72" s="1"/>
  <c r="AF184" i="72"/>
  <c r="AF308" i="72"/>
  <c r="AF188" i="72"/>
  <c r="AG186" i="72"/>
  <c r="AH187" i="72"/>
  <c r="AG187" i="72"/>
  <c r="AH186" i="72"/>
  <c r="X334" i="72"/>
  <c r="X335" i="72" s="1"/>
  <c r="X194" i="72"/>
  <c r="X256" i="72" s="1"/>
  <c r="X263" i="72" s="1"/>
  <c r="W328" i="72"/>
  <c r="W193" i="72"/>
  <c r="K186" i="72"/>
  <c r="Q334" i="72"/>
  <c r="Q335" i="72" s="1"/>
  <c r="Q194" i="72"/>
  <c r="Q256" i="72" s="1"/>
  <c r="Q262" i="72" s="1"/>
  <c r="R334" i="72"/>
  <c r="R335" i="72" s="1"/>
  <c r="R194" i="72"/>
  <c r="R256" i="72" s="1"/>
  <c r="R263" i="72" s="1"/>
  <c r="R328" i="72"/>
  <c r="R193" i="72"/>
  <c r="AA308" i="72"/>
  <c r="AA188" i="72"/>
  <c r="AB308" i="72"/>
  <c r="AB188" i="72"/>
  <c r="AE185" i="72"/>
  <c r="AE270" i="72" s="1"/>
  <c r="AH334" i="72"/>
  <c r="AH335" i="72" s="1"/>
  <c r="AH194" i="72"/>
  <c r="AH256" i="72" s="1"/>
  <c r="AH263" i="72" s="1"/>
  <c r="T334" i="72"/>
  <c r="T335" i="72" s="1"/>
  <c r="T194" i="72"/>
  <c r="T256" i="72" s="1"/>
  <c r="T263" i="72" s="1"/>
  <c r="W184" i="72"/>
  <c r="K334" i="72"/>
  <c r="K335" i="72" s="1"/>
  <c r="K194" i="72"/>
  <c r="K256" i="72" s="1"/>
  <c r="K262" i="72" s="1"/>
  <c r="S328" i="72"/>
  <c r="S193" i="72"/>
  <c r="P184" i="72"/>
  <c r="X183" i="72"/>
  <c r="X211" i="72" s="1"/>
  <c r="Q308" i="72"/>
  <c r="Q188" i="72"/>
  <c r="M186" i="72"/>
  <c r="U187" i="72"/>
  <c r="Y183" i="72"/>
  <c r="N334" i="72"/>
  <c r="N335" i="72" s="1"/>
  <c r="N194" i="72"/>
  <c r="N256" i="72" s="1"/>
  <c r="N262" i="72" s="1"/>
  <c r="N328" i="72"/>
  <c r="N193" i="72"/>
  <c r="N186" i="72"/>
  <c r="N185" i="72"/>
  <c r="N270" i="72" s="1"/>
  <c r="AA187" i="72"/>
  <c r="AC308" i="72"/>
  <c r="AC188" i="72"/>
  <c r="AD301" i="72"/>
  <c r="AD187" i="72"/>
  <c r="AE308" i="72"/>
  <c r="AE188" i="72"/>
  <c r="AF186" i="72"/>
  <c r="L186" i="72"/>
  <c r="L187" i="72"/>
  <c r="I183" i="72"/>
  <c r="L334" i="72"/>
  <c r="L335" i="72" s="1"/>
  <c r="L194" i="72"/>
  <c r="L256" i="72" s="1"/>
  <c r="L259" i="72" s="1"/>
  <c r="H334" i="72"/>
  <c r="H335" i="72" s="1"/>
  <c r="H194" i="72"/>
  <c r="H256" i="72" s="1"/>
  <c r="H263" i="72" s="1"/>
  <c r="H328" i="72"/>
  <c r="H193" i="72"/>
  <c r="H185" i="72"/>
  <c r="H270" i="72" s="1"/>
  <c r="S334" i="72"/>
  <c r="S335" i="72" s="1"/>
  <c r="S194" i="72"/>
  <c r="S256" i="72" s="1"/>
  <c r="S259" i="72" s="1"/>
  <c r="G308" i="72"/>
  <c r="G188" i="72"/>
  <c r="K328" i="72"/>
  <c r="K193" i="72"/>
  <c r="K308" i="72"/>
  <c r="K188" i="72"/>
  <c r="O186" i="72"/>
  <c r="S187" i="72"/>
  <c r="W185" i="72"/>
  <c r="W270" i="72" s="1"/>
  <c r="O185" i="72"/>
  <c r="O270" i="72" s="1"/>
  <c r="X184" i="72"/>
  <c r="H184" i="72"/>
  <c r="P183" i="72"/>
  <c r="P211" i="72" s="1"/>
  <c r="U334" i="72"/>
  <c r="U335" i="72" s="1"/>
  <c r="U194" i="72"/>
  <c r="U256" i="72" s="1"/>
  <c r="U263" i="72" s="1"/>
  <c r="Y308" i="72"/>
  <c r="Y188" i="72"/>
  <c r="I308" i="72"/>
  <c r="I188" i="72"/>
  <c r="M328" i="72"/>
  <c r="M193" i="72"/>
  <c r="U186" i="72"/>
  <c r="M187" i="72"/>
  <c r="U185" i="72"/>
  <c r="U270" i="72" s="1"/>
  <c r="Y184" i="72"/>
  <c r="V334" i="72"/>
  <c r="V335" i="72" s="1"/>
  <c r="V194" i="72"/>
  <c r="V256" i="72" s="1"/>
  <c r="V263" i="72" s="1"/>
  <c r="V308" i="72"/>
  <c r="V188" i="72"/>
  <c r="V186" i="72"/>
  <c r="V187" i="72"/>
  <c r="V185" i="72"/>
  <c r="V270" i="72" s="1"/>
  <c r="V184" i="72"/>
  <c r="Z308" i="72"/>
  <c r="Z188" i="72"/>
  <c r="AA334" i="72"/>
  <c r="AA335" i="72" s="1"/>
  <c r="AA194" i="72"/>
  <c r="AA256" i="72" s="1"/>
  <c r="AA262" i="72" s="1"/>
  <c r="AB334" i="72"/>
  <c r="AB335" i="72" s="1"/>
  <c r="AB194" i="72"/>
  <c r="AB256" i="72" s="1"/>
  <c r="AB259" i="72" s="1"/>
  <c r="AC186" i="72"/>
  <c r="AD186" i="72"/>
  <c r="AD183" i="72"/>
  <c r="AD211" i="72" s="1"/>
  <c r="AC183" i="72"/>
  <c r="AE290" i="72"/>
  <c r="AE186" i="72"/>
  <c r="AE184" i="72"/>
  <c r="AF183" i="72"/>
  <c r="AF187" i="72"/>
  <c r="AF334" i="72"/>
  <c r="AF335" i="72" s="1"/>
  <c r="AF194" i="72"/>
  <c r="AF256" i="72" s="1"/>
  <c r="AF262" i="72" s="1"/>
  <c r="AF185" i="72"/>
  <c r="AF270" i="72" s="1"/>
  <c r="AG183" i="72"/>
  <c r="AG211" i="72" s="1"/>
  <c r="AG334" i="72"/>
  <c r="AG335" i="72" s="1"/>
  <c r="AG194" i="72"/>
  <c r="AG256" i="72" s="1"/>
  <c r="AG263" i="72" s="1"/>
  <c r="AH308" i="72"/>
  <c r="AH188" i="72"/>
  <c r="AH184" i="72"/>
  <c r="AG184" i="72"/>
  <c r="G162" i="72"/>
  <c r="G163" i="72"/>
  <c r="G173" i="72" s="1"/>
  <c r="V103" i="72"/>
  <c r="U328" i="72"/>
  <c r="U103" i="72"/>
  <c r="AA328" i="72"/>
  <c r="AB328" i="72"/>
  <c r="AB103" i="72"/>
  <c r="AD328" i="72"/>
  <c r="AD103" i="72"/>
  <c r="AG328" i="72"/>
  <c r="AF328" i="72"/>
  <c r="AH328" i="72"/>
  <c r="X328" i="72"/>
  <c r="X103" i="72"/>
  <c r="Y328" i="72"/>
  <c r="Y103" i="72"/>
  <c r="Z328" i="72"/>
  <c r="Z103" i="72"/>
  <c r="AC328" i="72"/>
  <c r="AE328" i="72"/>
  <c r="AC302" i="72"/>
  <c r="AC294" i="72"/>
  <c r="AH290" i="72"/>
  <c r="AG301" i="72"/>
  <c r="AH164" i="72"/>
  <c r="AC301" i="72"/>
  <c r="AD113" i="72"/>
  <c r="AE309" i="72"/>
  <c r="AE318" i="72" s="1"/>
  <c r="AG290" i="72"/>
  <c r="AH294" i="72"/>
  <c r="AF290" i="72"/>
  <c r="AH302" i="72"/>
  <c r="AG164" i="72"/>
  <c r="AE301" i="72"/>
  <c r="AF294" i="72"/>
  <c r="AE114" i="72"/>
  <c r="AD302" i="72"/>
  <c r="AF301" i="72"/>
  <c r="AH312" i="72"/>
  <c r="AH162" i="72"/>
  <c r="AH292" i="72"/>
  <c r="AE113" i="72"/>
  <c r="AG302" i="72"/>
  <c r="AG309" i="72"/>
  <c r="AH163" i="72"/>
  <c r="AF292" i="72"/>
  <c r="AC164" i="72"/>
  <c r="AE109" i="72"/>
  <c r="AE302" i="72"/>
  <c r="AF312" i="72"/>
  <c r="AG292" i="72"/>
  <c r="AH301" i="72"/>
  <c r="AF162" i="72"/>
  <c r="AE105" i="72"/>
  <c r="AF164" i="72"/>
  <c r="AD309" i="72"/>
  <c r="AD318" i="72" s="1"/>
  <c r="AF309" i="72"/>
  <c r="AF318" i="72" s="1"/>
  <c r="AG294" i="72"/>
  <c r="AD292" i="72"/>
  <c r="AE292" i="72"/>
  <c r="AE162" i="72"/>
  <c r="AE312" i="72"/>
  <c r="AD290" i="72"/>
  <c r="AG162" i="72"/>
  <c r="AD106" i="72"/>
  <c r="AF302" i="72"/>
  <c r="AC114" i="72"/>
  <c r="AG163" i="72"/>
  <c r="AG175" i="72" s="1"/>
  <c r="AE164" i="72"/>
  <c r="AF163" i="72"/>
  <c r="AD164" i="72"/>
  <c r="AD104" i="72"/>
  <c r="AC163" i="72"/>
  <c r="AC175" i="72" s="1"/>
  <c r="AC105" i="72"/>
  <c r="AD105" i="72"/>
  <c r="AE111" i="72"/>
  <c r="AD162" i="72"/>
  <c r="AE163" i="72"/>
  <c r="AE106" i="72"/>
  <c r="AD294" i="72"/>
  <c r="AD312" i="72"/>
  <c r="AC292" i="72"/>
  <c r="AD111" i="72"/>
  <c r="AE104" i="72"/>
  <c r="AD163" i="72"/>
  <c r="AD114" i="72"/>
  <c r="AD109" i="72"/>
  <c r="AC106" i="72"/>
  <c r="AC104" i="72"/>
  <c r="AC162" i="72"/>
  <c r="AC290" i="72"/>
  <c r="AD322" i="72"/>
  <c r="AC109" i="72"/>
  <c r="G328" i="72"/>
  <c r="AA164" i="72"/>
  <c r="AA295" i="72"/>
  <c r="AA114" i="72"/>
  <c r="J301" i="72"/>
  <c r="AB114" i="72"/>
  <c r="Q114" i="72"/>
  <c r="K290" i="72"/>
  <c r="G292" i="72"/>
  <c r="G301" i="72"/>
  <c r="L322" i="72"/>
  <c r="U109" i="72"/>
  <c r="Q290" i="72"/>
  <c r="Y301" i="72"/>
  <c r="I301" i="72"/>
  <c r="K322" i="72"/>
  <c r="R104" i="72"/>
  <c r="AB290" i="72"/>
  <c r="AB164" i="72"/>
  <c r="R162" i="72"/>
  <c r="Q301" i="72"/>
  <c r="AA290" i="72"/>
  <c r="W113" i="72"/>
  <c r="R164" i="72"/>
  <c r="R294" i="72"/>
  <c r="S301" i="72"/>
  <c r="AB312" i="72"/>
  <c r="AB301" i="72"/>
  <c r="Z309" i="72"/>
  <c r="Z318" i="72" s="1"/>
  <c r="AA294" i="72"/>
  <c r="AH322" i="72"/>
  <c r="S290" i="72"/>
  <c r="AB113" i="72"/>
  <c r="Y162" i="72"/>
  <c r="Z106" i="72"/>
  <c r="AB294" i="72"/>
  <c r="AB162" i="72"/>
  <c r="Y290" i="72"/>
  <c r="I290" i="72"/>
  <c r="AB302" i="72"/>
  <c r="AG322" i="72"/>
  <c r="J290" i="72"/>
  <c r="AA104" i="72"/>
  <c r="AB309" i="72"/>
  <c r="AB318" i="72" s="1"/>
  <c r="Z312" i="72"/>
  <c r="Z114" i="72"/>
  <c r="AA162" i="72"/>
  <c r="AA109" i="72"/>
  <c r="R109" i="72"/>
  <c r="N114" i="72"/>
  <c r="K301" i="72"/>
  <c r="Z302" i="72"/>
  <c r="V106" i="72"/>
  <c r="AB104" i="72"/>
  <c r="Y322" i="72"/>
  <c r="V164" i="72"/>
  <c r="J164" i="72"/>
  <c r="W290" i="72"/>
  <c r="AB109" i="72"/>
  <c r="AB106" i="72"/>
  <c r="AA113" i="72"/>
  <c r="U312" i="72"/>
  <c r="M309" i="72"/>
  <c r="M318" i="72" s="1"/>
  <c r="AA301" i="72"/>
  <c r="AA309" i="72"/>
  <c r="AA318" i="72" s="1"/>
  <c r="J162" i="72"/>
  <c r="K332" i="72"/>
  <c r="U164" i="72"/>
  <c r="U290" i="72"/>
  <c r="M301" i="72"/>
  <c r="N290" i="72"/>
  <c r="N301" i="72"/>
  <c r="Z290" i="72"/>
  <c r="AA302" i="72"/>
  <c r="N162" i="72"/>
  <c r="U114" i="72"/>
  <c r="M113" i="72"/>
  <c r="Q106" i="72"/>
  <c r="K164" i="72"/>
  <c r="N106" i="72"/>
  <c r="N312" i="72"/>
  <c r="R114" i="72"/>
  <c r="AC322" i="72"/>
  <c r="W301" i="72"/>
  <c r="G230" i="72"/>
  <c r="S106" i="72"/>
  <c r="AA106" i="72"/>
  <c r="S113" i="72"/>
  <c r="P322" i="72"/>
  <c r="N109" i="72"/>
  <c r="C103" i="72"/>
  <c r="G290" i="72"/>
  <c r="O290" i="72"/>
  <c r="V114" i="72"/>
  <c r="V113" i="72"/>
  <c r="V109" i="72"/>
  <c r="V162" i="72"/>
  <c r="V290" i="72"/>
  <c r="V301" i="72"/>
  <c r="Z104" i="72"/>
  <c r="Z164" i="72"/>
  <c r="Z113" i="72"/>
  <c r="Z301" i="72"/>
  <c r="W114" i="72"/>
  <c r="H322" i="72"/>
  <c r="T322" i="72"/>
  <c r="J294" i="72"/>
  <c r="Y302" i="72"/>
  <c r="Q113" i="72"/>
  <c r="Y113" i="72"/>
  <c r="Q109" i="72"/>
  <c r="M290" i="72"/>
  <c r="U301" i="72"/>
  <c r="Y104" i="72"/>
  <c r="R103" i="72"/>
  <c r="R290" i="72"/>
  <c r="R301" i="72"/>
  <c r="AA312" i="72"/>
  <c r="Y114" i="72"/>
  <c r="M109" i="72"/>
  <c r="U106" i="72"/>
  <c r="M106" i="72"/>
  <c r="S162" i="72"/>
  <c r="Z162" i="72"/>
  <c r="V328" i="72"/>
  <c r="N103" i="72"/>
  <c r="V104" i="72"/>
  <c r="N104" i="72"/>
  <c r="E122" i="72"/>
  <c r="W162" i="72"/>
  <c r="W106" i="72"/>
  <c r="O113" i="72"/>
  <c r="R106" i="72"/>
  <c r="N309" i="72"/>
  <c r="N318" i="72" s="1"/>
  <c r="Z294" i="72"/>
  <c r="Y164" i="72"/>
  <c r="I164" i="72"/>
  <c r="Z109" i="72"/>
  <c r="N113" i="72"/>
  <c r="M114" i="72"/>
  <c r="Y109" i="72"/>
  <c r="Y106" i="72"/>
  <c r="R309" i="72"/>
  <c r="R318" i="72" s="1"/>
  <c r="V294" i="72"/>
  <c r="I302" i="72"/>
  <c r="Y312" i="72"/>
  <c r="I312" i="72"/>
  <c r="Q309" i="72"/>
  <c r="Q318" i="72" s="1"/>
  <c r="M302" i="72"/>
  <c r="U294" i="72"/>
  <c r="X294" i="72"/>
  <c r="H294" i="72"/>
  <c r="Q294" i="72"/>
  <c r="Q312" i="72"/>
  <c r="Y309" i="72"/>
  <c r="Y318" i="72" s="1"/>
  <c r="I309" i="72"/>
  <c r="I318" i="72" s="1"/>
  <c r="U302" i="72"/>
  <c r="M294" i="72"/>
  <c r="M312" i="72"/>
  <c r="U309" i="72"/>
  <c r="U318" i="72" s="1"/>
  <c r="Q302" i="72"/>
  <c r="Y294" i="72"/>
  <c r="I294" i="72"/>
  <c r="R113" i="72"/>
  <c r="M104" i="72"/>
  <c r="N302" i="72"/>
  <c r="I162" i="72"/>
  <c r="L312" i="72"/>
  <c r="T294" i="72"/>
  <c r="M162" i="72"/>
  <c r="G109" i="72"/>
  <c r="K312" i="72"/>
  <c r="K302" i="72"/>
  <c r="S104" i="72"/>
  <c r="K294" i="72"/>
  <c r="X162" i="72"/>
  <c r="H104" i="72"/>
  <c r="X100" i="72"/>
  <c r="X322" i="72"/>
  <c r="R312" i="72"/>
  <c r="V302" i="72"/>
  <c r="J309" i="72"/>
  <c r="J318" i="72" s="1"/>
  <c r="J312" i="72"/>
  <c r="J302" i="72"/>
  <c r="V312" i="72"/>
  <c r="R302" i="72"/>
  <c r="X312" i="72"/>
  <c r="H312" i="72"/>
  <c r="X302" i="72"/>
  <c r="H302" i="72"/>
  <c r="O312" i="72"/>
  <c r="O294" i="72"/>
  <c r="O106" i="72"/>
  <c r="V309" i="72"/>
  <c r="V318" i="72" s="1"/>
  <c r="L309" i="72"/>
  <c r="L318" i="72" s="1"/>
  <c r="H236" i="72"/>
  <c r="O309" i="72"/>
  <c r="O318" i="72" s="1"/>
  <c r="G276" i="72"/>
  <c r="S295" i="72"/>
  <c r="S164" i="72"/>
  <c r="G304" i="72"/>
  <c r="L114" i="72"/>
  <c r="P113" i="72"/>
  <c r="L308" i="72"/>
  <c r="L109" i="72"/>
  <c r="L290" i="72"/>
  <c r="L301" i="72"/>
  <c r="I98" i="72"/>
  <c r="O162" i="72"/>
  <c r="H103" i="72"/>
  <c r="G274" i="72"/>
  <c r="T312" i="72"/>
  <c r="X309" i="72"/>
  <c r="X318" i="72" s="1"/>
  <c r="H309" i="72"/>
  <c r="H318" i="72" s="1"/>
  <c r="T302" i="72"/>
  <c r="X295" i="72"/>
  <c r="X164" i="72"/>
  <c r="H295" i="72"/>
  <c r="H164" i="72"/>
  <c r="P294" i="72"/>
  <c r="W312" i="72"/>
  <c r="G312" i="72"/>
  <c r="K309" i="72"/>
  <c r="K318" i="72" s="1"/>
  <c r="W302" i="72"/>
  <c r="G302" i="72"/>
  <c r="W294" i="72"/>
  <c r="G275" i="72"/>
  <c r="H114" i="72"/>
  <c r="L113" i="72"/>
  <c r="X308" i="72"/>
  <c r="X109" i="72"/>
  <c r="H308" i="72"/>
  <c r="H109" i="72"/>
  <c r="X290" i="72"/>
  <c r="H290" i="72"/>
  <c r="X301" i="72"/>
  <c r="X106" i="72"/>
  <c r="H301" i="72"/>
  <c r="H106" i="72"/>
  <c r="Q332" i="72"/>
  <c r="Q164" i="72"/>
  <c r="Q112" i="72"/>
  <c r="P114" i="72"/>
  <c r="T162" i="72"/>
  <c r="T328" i="72"/>
  <c r="S109" i="72"/>
  <c r="P103" i="72"/>
  <c r="H162" i="72"/>
  <c r="L103" i="72"/>
  <c r="K162" i="72"/>
  <c r="O104" i="72"/>
  <c r="P312" i="72"/>
  <c r="T309" i="72"/>
  <c r="T318" i="72" s="1"/>
  <c r="P302" i="72"/>
  <c r="T295" i="72"/>
  <c r="T164" i="72"/>
  <c r="L294" i="72"/>
  <c r="Q162" i="72"/>
  <c r="S312" i="72"/>
  <c r="W309" i="72"/>
  <c r="W318" i="72" s="1"/>
  <c r="G309" i="72"/>
  <c r="S302" i="72"/>
  <c r="S294" i="72"/>
  <c r="X114" i="72"/>
  <c r="X113" i="72"/>
  <c r="H113" i="72"/>
  <c r="T308" i="72"/>
  <c r="T109" i="72"/>
  <c r="T290" i="72"/>
  <c r="T301" i="72"/>
  <c r="T106" i="72"/>
  <c r="Q98" i="72"/>
  <c r="Q100" i="72" s="1"/>
  <c r="O114" i="72"/>
  <c r="P162" i="72"/>
  <c r="L162" i="72"/>
  <c r="X104" i="72"/>
  <c r="P309" i="72"/>
  <c r="P318" i="72" s="1"/>
  <c r="L302" i="72"/>
  <c r="U162" i="72"/>
  <c r="Q103" i="72"/>
  <c r="Q104" i="72"/>
  <c r="S114" i="72"/>
  <c r="G106" i="72"/>
  <c r="S309" i="72"/>
  <c r="S318" i="72" s="1"/>
  <c r="O302" i="72"/>
  <c r="G303" i="72"/>
  <c r="W295" i="72"/>
  <c r="W164" i="72"/>
  <c r="G164" i="72"/>
  <c r="G310" i="72"/>
  <c r="T114" i="72"/>
  <c r="T113" i="72"/>
  <c r="P308" i="72"/>
  <c r="P109" i="72"/>
  <c r="P290" i="72"/>
  <c r="P301" i="72"/>
  <c r="P106" i="72"/>
  <c r="O109" i="72"/>
  <c r="G121" i="72" l="1"/>
  <c r="G122" i="72" s="1"/>
  <c r="G123" i="72" s="1"/>
  <c r="Z341" i="72"/>
  <c r="U341" i="72"/>
  <c r="N341" i="72"/>
  <c r="AA341" i="72"/>
  <c r="M341" i="72"/>
  <c r="Y341" i="72"/>
  <c r="O341" i="72"/>
  <c r="G341" i="72"/>
  <c r="V341" i="72"/>
  <c r="S341" i="72"/>
  <c r="J341" i="72"/>
  <c r="T341" i="72"/>
  <c r="P341" i="72"/>
  <c r="X341" i="72"/>
  <c r="AF341" i="72"/>
  <c r="K341" i="72"/>
  <c r="W341" i="72"/>
  <c r="AB341" i="72"/>
  <c r="AH341" i="72"/>
  <c r="H341" i="72"/>
  <c r="AC341" i="72"/>
  <c r="L341" i="72"/>
  <c r="Q341" i="72"/>
  <c r="AG341" i="72"/>
  <c r="R341" i="72"/>
  <c r="AE341" i="72"/>
  <c r="AD341" i="72"/>
  <c r="I335" i="72"/>
  <c r="I341" i="72" s="1"/>
  <c r="AD121" i="72"/>
  <c r="AC121" i="72"/>
  <c r="AF126" i="72"/>
  <c r="E123" i="72"/>
  <c r="E124" i="72" s="1"/>
  <c r="AH314" i="72"/>
  <c r="AH317" i="72" s="1"/>
  <c r="AH345" i="72" s="1"/>
  <c r="I211" i="72"/>
  <c r="I212" i="72" s="1"/>
  <c r="I346" i="72" s="1"/>
  <c r="I195" i="72"/>
  <c r="AE121" i="72"/>
  <c r="AE271" i="72"/>
  <c r="AE278" i="72" s="1"/>
  <c r="Z271" i="72"/>
  <c r="Z278" i="72" s="1"/>
  <c r="S271" i="72"/>
  <c r="S278" i="72" s="1"/>
  <c r="AC314" i="72"/>
  <c r="AC317" i="72" s="1"/>
  <c r="AC345" i="72" s="1"/>
  <c r="AB271" i="72"/>
  <c r="AB278" i="72" s="1"/>
  <c r="O271" i="72"/>
  <c r="O278" i="72" s="1"/>
  <c r="M271" i="72"/>
  <c r="M278" i="72" s="1"/>
  <c r="X271" i="72"/>
  <c r="X278" i="72" s="1"/>
  <c r="L271" i="72"/>
  <c r="L278" i="72" s="1"/>
  <c r="AH271" i="72"/>
  <c r="AC271" i="72"/>
  <c r="AD271" i="72"/>
  <c r="AD278" i="72" s="1"/>
  <c r="AF271" i="72"/>
  <c r="AF278" i="72" s="1"/>
  <c r="J271" i="72"/>
  <c r="AG271" i="72"/>
  <c r="AG278" i="72" s="1"/>
  <c r="H271" i="72"/>
  <c r="H278" i="72" s="1"/>
  <c r="AA271" i="72"/>
  <c r="T271" i="72"/>
  <c r="T278" i="72" s="1"/>
  <c r="K271" i="72"/>
  <c r="U271" i="72"/>
  <c r="R271" i="72"/>
  <c r="W271" i="72"/>
  <c r="P271" i="72"/>
  <c r="P278" i="72" s="1"/>
  <c r="N271" i="72"/>
  <c r="V271" i="72"/>
  <c r="Y271" i="72"/>
  <c r="Q271" i="72"/>
  <c r="I271" i="72"/>
  <c r="G271" i="72"/>
  <c r="G278" i="72" s="1"/>
  <c r="AG262" i="72"/>
  <c r="AG264" i="72" s="1"/>
  <c r="AC262" i="72"/>
  <c r="AC264" i="72" s="1"/>
  <c r="N263" i="72"/>
  <c r="N264" i="72" s="1"/>
  <c r="W263" i="72"/>
  <c r="W264" i="72" s="1"/>
  <c r="L262" i="72"/>
  <c r="AE259" i="72"/>
  <c r="AB262" i="72"/>
  <c r="AA263" i="72"/>
  <c r="AA264" i="72" s="1"/>
  <c r="R259" i="72"/>
  <c r="I262" i="72"/>
  <c r="I264" i="72" s="1"/>
  <c r="Y263" i="72"/>
  <c r="Y264" i="72" s="1"/>
  <c r="P259" i="72"/>
  <c r="W259" i="72"/>
  <c r="AF259" i="72"/>
  <c r="V259" i="72"/>
  <c r="M262" i="72"/>
  <c r="S262" i="72"/>
  <c r="AH259" i="72"/>
  <c r="J259" i="72"/>
  <c r="Q263" i="72"/>
  <c r="Q264" i="72" s="1"/>
  <c r="J263" i="72"/>
  <c r="J264" i="72" s="1"/>
  <c r="AF263" i="72"/>
  <c r="AF264" i="72" s="1"/>
  <c r="AB263" i="72"/>
  <c r="U259" i="72"/>
  <c r="K259" i="72"/>
  <c r="L263" i="72"/>
  <c r="AE262" i="72"/>
  <c r="AE264" i="72" s="1"/>
  <c r="Z259" i="72"/>
  <c r="R262" i="72"/>
  <c r="R264" i="72" s="1"/>
  <c r="Y259" i="72"/>
  <c r="K263" i="72"/>
  <c r="K264" i="72" s="1"/>
  <c r="P262" i="72"/>
  <c r="P264" i="72" s="1"/>
  <c r="V262" i="72"/>
  <c r="V264" i="72" s="1"/>
  <c r="M263" i="72"/>
  <c r="T259" i="72"/>
  <c r="AH262" i="72"/>
  <c r="AH264" i="72" s="1"/>
  <c r="H262" i="72"/>
  <c r="H264" i="72" s="1"/>
  <c r="X262" i="72"/>
  <c r="X264" i="72" s="1"/>
  <c r="AD263" i="72"/>
  <c r="AD264" i="72" s="1"/>
  <c r="N259" i="72"/>
  <c r="U262" i="72"/>
  <c r="U264" i="72" s="1"/>
  <c r="AA259" i="72"/>
  <c r="Z262" i="72"/>
  <c r="Z264" i="72" s="1"/>
  <c r="O259" i="72"/>
  <c r="AD259" i="72"/>
  <c r="O263" i="72"/>
  <c r="O264" i="72" s="1"/>
  <c r="T262" i="72"/>
  <c r="T264" i="72" s="1"/>
  <c r="Q259" i="72"/>
  <c r="H259" i="72"/>
  <c r="X259" i="72"/>
  <c r="AG259" i="72"/>
  <c r="AC259" i="72"/>
  <c r="I259" i="72"/>
  <c r="S263" i="72"/>
  <c r="AH195" i="72"/>
  <c r="G262" i="72"/>
  <c r="G264" i="72" s="1"/>
  <c r="G259" i="72"/>
  <c r="AD231" i="72"/>
  <c r="AD241" i="72" s="1"/>
  <c r="AG212" i="72"/>
  <c r="C314" i="72"/>
  <c r="AE231" i="72"/>
  <c r="AE241" i="72" s="1"/>
  <c r="G231" i="72"/>
  <c r="G347" i="72" s="1"/>
  <c r="H212" i="72"/>
  <c r="V212" i="72"/>
  <c r="M212" i="72"/>
  <c r="M346" i="72" s="1"/>
  <c r="AH212" i="72"/>
  <c r="AH346" i="72" s="1"/>
  <c r="AB212" i="72"/>
  <c r="AG231" i="72"/>
  <c r="AG241" i="72" s="1"/>
  <c r="AD212" i="72"/>
  <c r="X212" i="72"/>
  <c r="AC231" i="72"/>
  <c r="AC241" i="72" s="1"/>
  <c r="N212" i="72"/>
  <c r="T212" i="72"/>
  <c r="U212" i="72"/>
  <c r="U346" i="72" s="1"/>
  <c r="AE212" i="72"/>
  <c r="AE346" i="72" s="1"/>
  <c r="AH231" i="72"/>
  <c r="AH241" i="72" s="1"/>
  <c r="J212" i="72"/>
  <c r="L212" i="72"/>
  <c r="AG195" i="72"/>
  <c r="P212" i="72"/>
  <c r="Z212" i="72"/>
  <c r="R212" i="72"/>
  <c r="H231" i="72"/>
  <c r="H241" i="72" s="1"/>
  <c r="G195" i="72"/>
  <c r="AF231" i="72"/>
  <c r="AF241" i="72" s="1"/>
  <c r="G212" i="72"/>
  <c r="G346" i="72" s="1"/>
  <c r="O212" i="72"/>
  <c r="O346" i="72" s="1"/>
  <c r="S212" i="72"/>
  <c r="O305" i="72"/>
  <c r="O344" i="72" s="1"/>
  <c r="AA212" i="72"/>
  <c r="AA346" i="72" s="1"/>
  <c r="W212" i="72"/>
  <c r="W346" i="72" s="1"/>
  <c r="AD195" i="72"/>
  <c r="AE195" i="72"/>
  <c r="AB348" i="72"/>
  <c r="X206" i="72"/>
  <c r="H111" i="72"/>
  <c r="M348" i="72"/>
  <c r="AE348" i="72"/>
  <c r="AH165" i="72"/>
  <c r="AH160" i="72" s="1"/>
  <c r="Q203" i="72"/>
  <c r="AE298" i="72"/>
  <c r="AE343" i="72" s="1"/>
  <c r="G207" i="72"/>
  <c r="T206" i="72"/>
  <c r="AA200" i="72"/>
  <c r="Z201" i="72"/>
  <c r="J203" i="72"/>
  <c r="AA203" i="72"/>
  <c r="G205" i="72"/>
  <c r="Q199" i="72"/>
  <c r="Q280" i="72" s="1"/>
  <c r="AE203" i="72"/>
  <c r="Q198" i="72"/>
  <c r="Q243" i="72" s="1"/>
  <c r="Q211" i="72"/>
  <c r="Q212" i="72" s="1"/>
  <c r="Q346" i="72" s="1"/>
  <c r="AF195" i="72"/>
  <c r="AF211" i="72"/>
  <c r="AF212" i="72" s="1"/>
  <c r="AF346" i="72" s="1"/>
  <c r="AC204" i="72"/>
  <c r="AC211" i="72"/>
  <c r="AC212" i="72" s="1"/>
  <c r="AC346" i="72" s="1"/>
  <c r="W204" i="72"/>
  <c r="R204" i="72"/>
  <c r="Y201" i="72"/>
  <c r="Y211" i="72"/>
  <c r="Y212" i="72" s="1"/>
  <c r="Y346" i="72" s="1"/>
  <c r="K206" i="72"/>
  <c r="K211" i="72"/>
  <c r="T201" i="72"/>
  <c r="S199" i="72"/>
  <c r="S280" i="72" s="1"/>
  <c r="Y200" i="72"/>
  <c r="T207" i="72"/>
  <c r="AA207" i="72"/>
  <c r="AA204" i="72"/>
  <c r="AG314" i="72"/>
  <c r="AG317" i="72" s="1"/>
  <c r="AG345" i="72" s="1"/>
  <c r="AD305" i="72"/>
  <c r="AD344" i="72" s="1"/>
  <c r="AH202" i="72"/>
  <c r="AE197" i="72"/>
  <c r="AE220" i="72" s="1"/>
  <c r="AD206" i="72"/>
  <c r="W197" i="72"/>
  <c r="W220" i="72" s="1"/>
  <c r="G204" i="72"/>
  <c r="Q204" i="72"/>
  <c r="W200" i="72"/>
  <c r="Q206" i="72"/>
  <c r="AE200" i="72"/>
  <c r="AD200" i="72"/>
  <c r="I202" i="72"/>
  <c r="S197" i="72"/>
  <c r="S220" i="72" s="1"/>
  <c r="K207" i="72"/>
  <c r="Q202" i="72"/>
  <c r="J205" i="72"/>
  <c r="AG201" i="72"/>
  <c r="AC195" i="72"/>
  <c r="AF201" i="72"/>
  <c r="AC207" i="72"/>
  <c r="Y206" i="72"/>
  <c r="W203" i="72"/>
  <c r="AA206" i="72"/>
  <c r="AB208" i="72"/>
  <c r="AB204" i="72"/>
  <c r="AB197" i="72"/>
  <c r="AB220" i="72" s="1"/>
  <c r="AB206" i="72"/>
  <c r="R201" i="72"/>
  <c r="R206" i="72"/>
  <c r="R205" i="72"/>
  <c r="R203" i="72"/>
  <c r="R200" i="72"/>
  <c r="R197" i="72"/>
  <c r="R220" i="72" s="1"/>
  <c r="X197" i="72"/>
  <c r="X220" i="72" s="1"/>
  <c r="X203" i="72"/>
  <c r="X205" i="72"/>
  <c r="X200" i="72"/>
  <c r="X207" i="72"/>
  <c r="X202" i="72"/>
  <c r="X204" i="72"/>
  <c r="X201" i="72"/>
  <c r="X199" i="72"/>
  <c r="X280" i="72" s="1"/>
  <c r="AE199" i="72"/>
  <c r="AE280" i="72" s="1"/>
  <c r="AE207" i="72"/>
  <c r="AE206" i="72"/>
  <c r="Z207" i="72"/>
  <c r="AH207" i="72"/>
  <c r="AE201" i="72"/>
  <c r="AG207" i="72"/>
  <c r="H163" i="72"/>
  <c r="H173" i="72" s="1"/>
  <c r="L332" i="72"/>
  <c r="L189" i="72"/>
  <c r="L200" i="72" s="1"/>
  <c r="AG204" i="72"/>
  <c r="AB201" i="72"/>
  <c r="V208" i="72"/>
  <c r="U208" i="72"/>
  <c r="H198" i="72"/>
  <c r="H243" i="72" s="1"/>
  <c r="H200" i="72"/>
  <c r="H204" i="72"/>
  <c r="S201" i="72"/>
  <c r="S203" i="72"/>
  <c r="S206" i="72"/>
  <c r="S204" i="72"/>
  <c r="S205" i="72"/>
  <c r="S208" i="72"/>
  <c r="I201" i="72"/>
  <c r="AD201" i="72"/>
  <c r="AB198" i="72"/>
  <c r="AB243" i="72" s="1"/>
  <c r="K200" i="72"/>
  <c r="AD208" i="72"/>
  <c r="Z199" i="72"/>
  <c r="Z280" i="72" s="1"/>
  <c r="Z198" i="72"/>
  <c r="Z243" i="72" s="1"/>
  <c r="Z204" i="72"/>
  <c r="Z205" i="72"/>
  <c r="J198" i="72"/>
  <c r="J243" i="72" s="1"/>
  <c r="J206" i="72"/>
  <c r="J204" i="72"/>
  <c r="J207" i="72"/>
  <c r="J208" i="72"/>
  <c r="I199" i="72"/>
  <c r="I280" i="72" s="1"/>
  <c r="I198" i="72"/>
  <c r="I243" i="72" s="1"/>
  <c r="I203" i="72"/>
  <c r="K203" i="72"/>
  <c r="G208" i="72"/>
  <c r="G197" i="72"/>
  <c r="K197" i="72"/>
  <c r="K220" i="72" s="1"/>
  <c r="K204" i="72"/>
  <c r="K199" i="72"/>
  <c r="K280" i="72" s="1"/>
  <c r="K198" i="72"/>
  <c r="K243" i="72" s="1"/>
  <c r="K205" i="72"/>
  <c r="U204" i="72"/>
  <c r="U202" i="72"/>
  <c r="U197" i="72"/>
  <c r="U220" i="72" s="1"/>
  <c r="U203" i="72"/>
  <c r="U205" i="72"/>
  <c r="U207" i="72"/>
  <c r="U198" i="72"/>
  <c r="U243" i="72" s="1"/>
  <c r="U206" i="72"/>
  <c r="AB203" i="72"/>
  <c r="AH204" i="72"/>
  <c r="AF199" i="72"/>
  <c r="AF280" i="72" s="1"/>
  <c r="V200" i="72"/>
  <c r="AG199" i="72"/>
  <c r="AG280" i="72" s="1"/>
  <c r="AF207" i="72"/>
  <c r="R207" i="72"/>
  <c r="Z206" i="72"/>
  <c r="AF202" i="72"/>
  <c r="H202" i="72"/>
  <c r="AG208" i="72"/>
  <c r="AF208" i="72"/>
  <c r="AF197" i="72"/>
  <c r="AF220" i="72" s="1"/>
  <c r="AF205" i="72"/>
  <c r="AA208" i="72"/>
  <c r="V198" i="72"/>
  <c r="V243" i="72" s="1"/>
  <c r="V207" i="72"/>
  <c r="U200" i="72"/>
  <c r="X198" i="72"/>
  <c r="X243" i="72" s="1"/>
  <c r="H208" i="72"/>
  <c r="AE202" i="72"/>
  <c r="K208" i="72"/>
  <c r="T208" i="72"/>
  <c r="T200" i="72"/>
  <c r="V206" i="72"/>
  <c r="AE205" i="72"/>
  <c r="AA202" i="72"/>
  <c r="Q200" i="72"/>
  <c r="AH206" i="72"/>
  <c r="W205" i="72"/>
  <c r="Y204" i="72"/>
  <c r="AH201" i="72"/>
  <c r="AD199" i="72"/>
  <c r="AD280" i="72" s="1"/>
  <c r="Z200" i="72"/>
  <c r="J199" i="72"/>
  <c r="J280" i="72" s="1"/>
  <c r="Y199" i="72"/>
  <c r="Y280" i="72" s="1"/>
  <c r="Q207" i="72"/>
  <c r="I208" i="72"/>
  <c r="W201" i="72"/>
  <c r="G201" i="72"/>
  <c r="S198" i="72"/>
  <c r="S243" i="72" s="1"/>
  <c r="AB200" i="72"/>
  <c r="V197" i="72"/>
  <c r="V220" i="72" s="1"/>
  <c r="S202" i="72"/>
  <c r="AH205" i="72"/>
  <c r="AH203" i="72"/>
  <c r="V205" i="72"/>
  <c r="AG206" i="72"/>
  <c r="AG198" i="72"/>
  <c r="AG243" i="72" s="1"/>
  <c r="AH197" i="72"/>
  <c r="AH220" i="72" s="1"/>
  <c r="AE198" i="72"/>
  <c r="AE243" i="72" s="1"/>
  <c r="AC197" i="72"/>
  <c r="AC220" i="72" s="1"/>
  <c r="AC203" i="72"/>
  <c r="AC205" i="72"/>
  <c r="AC200" i="72"/>
  <c r="AA197" i="72"/>
  <c r="AA220" i="72" s="1"/>
  <c r="V199" i="72"/>
  <c r="V280" i="72" s="1"/>
  <c r="V202" i="72"/>
  <c r="Y198" i="72"/>
  <c r="Y243" i="72" s="1"/>
  <c r="Y202" i="72"/>
  <c r="K202" i="72"/>
  <c r="G202" i="72"/>
  <c r="H199" i="72"/>
  <c r="H280" i="72" s="1"/>
  <c r="I197" i="72"/>
  <c r="I220" i="72" s="1"/>
  <c r="I205" i="72"/>
  <c r="I206" i="72"/>
  <c r="AC202" i="72"/>
  <c r="AA201" i="72"/>
  <c r="Y197" i="72"/>
  <c r="Y220" i="72" s="1"/>
  <c r="Y205" i="72"/>
  <c r="Y203" i="72"/>
  <c r="G199" i="72"/>
  <c r="G280" i="72" s="1"/>
  <c r="T202" i="72"/>
  <c r="AC206" i="72"/>
  <c r="AD207" i="72"/>
  <c r="R208" i="72"/>
  <c r="Y207" i="72"/>
  <c r="W207" i="72"/>
  <c r="X208" i="72"/>
  <c r="AH200" i="72"/>
  <c r="AG200" i="72"/>
  <c r="AF198" i="72"/>
  <c r="AF243" i="72" s="1"/>
  <c r="AC201" i="72"/>
  <c r="AD202" i="72"/>
  <c r="AC208" i="72"/>
  <c r="AB199" i="72"/>
  <c r="AB280" i="72" s="1"/>
  <c r="AB205" i="72"/>
  <c r="Z208" i="72"/>
  <c r="J201" i="72"/>
  <c r="J202" i="72"/>
  <c r="J197" i="72"/>
  <c r="J220" i="72" s="1"/>
  <c r="Q201" i="72"/>
  <c r="T197" i="72"/>
  <c r="T220" i="72" s="1"/>
  <c r="T204" i="72"/>
  <c r="T203" i="72"/>
  <c r="T205" i="72"/>
  <c r="S200" i="72"/>
  <c r="W208" i="72"/>
  <c r="AF203" i="72"/>
  <c r="AG202" i="72"/>
  <c r="AB207" i="72"/>
  <c r="H197" i="72"/>
  <c r="H220" i="72" s="1"/>
  <c r="H206" i="72"/>
  <c r="H203" i="72"/>
  <c r="H205" i="72"/>
  <c r="G198" i="72"/>
  <c r="G243" i="72" s="1"/>
  <c r="G203" i="72"/>
  <c r="T199" i="72"/>
  <c r="T280" i="72" s="1"/>
  <c r="V204" i="72"/>
  <c r="AC198" i="72"/>
  <c r="AC243" i="72" s="1"/>
  <c r="R198" i="72"/>
  <c r="R243" i="72" s="1"/>
  <c r="R202" i="72"/>
  <c r="I207" i="72"/>
  <c r="W202" i="72"/>
  <c r="H201" i="72"/>
  <c r="G206" i="72"/>
  <c r="AH198" i="72"/>
  <c r="AH243" i="72" s="1"/>
  <c r="AG197" i="72"/>
  <c r="AG220" i="72" s="1"/>
  <c r="AG203" i="72"/>
  <c r="AG205" i="72"/>
  <c r="AD197" i="72"/>
  <c r="AD220" i="72" s="1"/>
  <c r="AD204" i="72"/>
  <c r="AD203" i="72"/>
  <c r="AA199" i="72"/>
  <c r="AA280" i="72" s="1"/>
  <c r="Z202" i="72"/>
  <c r="V201" i="72"/>
  <c r="U199" i="72"/>
  <c r="U280" i="72" s="1"/>
  <c r="W199" i="72"/>
  <c r="W280" i="72" s="1"/>
  <c r="H207" i="72"/>
  <c r="AD205" i="72"/>
  <c r="V203" i="72"/>
  <c r="AF200" i="72"/>
  <c r="U201" i="72"/>
  <c r="S207" i="72"/>
  <c r="W198" i="72"/>
  <c r="W243" i="72" s="1"/>
  <c r="AH208" i="72"/>
  <c r="AB202" i="72"/>
  <c r="Q208" i="72"/>
  <c r="AE204" i="72"/>
  <c r="AF204" i="72"/>
  <c r="W206" i="72"/>
  <c r="I204" i="72"/>
  <c r="AE208" i="72"/>
  <c r="AD198" i="72"/>
  <c r="AD243" i="72" s="1"/>
  <c r="Z197" i="72"/>
  <c r="Z220" i="72" s="1"/>
  <c r="Z203" i="72"/>
  <c r="J200" i="72"/>
  <c r="I200" i="72"/>
  <c r="Y208" i="72"/>
  <c r="AA205" i="72"/>
  <c r="AF206" i="72"/>
  <c r="AA198" i="72"/>
  <c r="AA243" i="72" s="1"/>
  <c r="K201" i="72"/>
  <c r="G200" i="72"/>
  <c r="Q197" i="72"/>
  <c r="Q220" i="72" s="1"/>
  <c r="Q205" i="72"/>
  <c r="AH199" i="72"/>
  <c r="AH280" i="72" s="1"/>
  <c r="AC199" i="72"/>
  <c r="AC280" i="72" s="1"/>
  <c r="R199" i="72"/>
  <c r="R280" i="72" s="1"/>
  <c r="T198" i="72"/>
  <c r="T243" i="72" s="1"/>
  <c r="W100" i="72"/>
  <c r="Z100" i="72"/>
  <c r="V100" i="72"/>
  <c r="AD100" i="72"/>
  <c r="AB100" i="72"/>
  <c r="AE100" i="72"/>
  <c r="S100" i="72"/>
  <c r="AC100" i="72"/>
  <c r="AA100" i="72"/>
  <c r="G165" i="72"/>
  <c r="G160" i="72" s="1"/>
  <c r="AD165" i="72"/>
  <c r="AD160" i="72" s="1"/>
  <c r="AG305" i="72"/>
  <c r="AG344" i="72" s="1"/>
  <c r="AC298" i="72"/>
  <c r="AC343" i="72" s="1"/>
  <c r="AG318" i="72"/>
  <c r="AF314" i="72"/>
  <c r="AF317" i="72" s="1"/>
  <c r="AF345" i="72" s="1"/>
  <c r="AH298" i="72"/>
  <c r="AH343" i="72" s="1"/>
  <c r="AC305" i="72"/>
  <c r="AC344" i="72" s="1"/>
  <c r="AF165" i="72"/>
  <c r="AF160" i="72" s="1"/>
  <c r="AH305" i="72"/>
  <c r="AH344" i="72" s="1"/>
  <c r="AF305" i="72"/>
  <c r="AF344" i="72" s="1"/>
  <c r="AG298" i="72"/>
  <c r="AG343" i="72" s="1"/>
  <c r="AE314" i="72"/>
  <c r="AE315" i="72" s="1"/>
  <c r="AD314" i="72"/>
  <c r="AD315" i="72" s="1"/>
  <c r="AF298" i="72"/>
  <c r="AF343" i="72" s="1"/>
  <c r="AC168" i="72"/>
  <c r="AE305" i="72"/>
  <c r="AE344" i="72" s="1"/>
  <c r="AD175" i="72"/>
  <c r="AH168" i="72"/>
  <c r="AG168" i="72"/>
  <c r="AH175" i="72"/>
  <c r="AE165" i="72"/>
  <c r="AE160" i="72" s="1"/>
  <c r="AG173" i="72"/>
  <c r="AH173" i="72"/>
  <c r="AF168" i="72"/>
  <c r="AC173" i="72"/>
  <c r="AD168" i="72"/>
  <c r="AF173" i="72"/>
  <c r="AD173" i="72"/>
  <c r="AD298" i="72"/>
  <c r="AD343" i="72" s="1"/>
  <c r="AF175" i="72"/>
  <c r="AE168" i="72"/>
  <c r="AE175" i="72"/>
  <c r="S305" i="72"/>
  <c r="S344" i="72" s="1"/>
  <c r="AC165" i="72"/>
  <c r="AC160" i="72" s="1"/>
  <c r="AG165" i="72"/>
  <c r="AG160" i="72" s="1"/>
  <c r="AE173" i="72"/>
  <c r="Z314" i="72"/>
  <c r="Z315" i="72" s="1"/>
  <c r="L98" i="72"/>
  <c r="J305" i="72"/>
  <c r="J344" i="72" s="1"/>
  <c r="K314" i="72"/>
  <c r="K317" i="72" s="1"/>
  <c r="K345" i="72" s="1"/>
  <c r="Q305" i="72"/>
  <c r="Q344" i="72" s="1"/>
  <c r="I305" i="72"/>
  <c r="I344" i="72" s="1"/>
  <c r="Y305" i="72"/>
  <c r="Y344" i="72" s="1"/>
  <c r="N305" i="72"/>
  <c r="N306" i="72" s="1"/>
  <c r="AB314" i="72"/>
  <c r="AB317" i="72" s="1"/>
  <c r="AB345" i="72" s="1"/>
  <c r="AB305" i="72"/>
  <c r="AB344" i="72" s="1"/>
  <c r="Z305" i="72"/>
  <c r="Z344" i="72" s="1"/>
  <c r="L112" i="72"/>
  <c r="G298" i="72"/>
  <c r="G299" i="72" s="1"/>
  <c r="X305" i="72"/>
  <c r="X344" i="72" s="1"/>
  <c r="P305" i="72"/>
  <c r="P344" i="72" s="1"/>
  <c r="R305" i="72"/>
  <c r="R344" i="72" s="1"/>
  <c r="K305" i="72"/>
  <c r="K344" i="72" s="1"/>
  <c r="H305" i="72"/>
  <c r="H344" i="72" s="1"/>
  <c r="X314" i="72"/>
  <c r="X315" i="72" s="1"/>
  <c r="Y314" i="72"/>
  <c r="Y315" i="72" s="1"/>
  <c r="U305" i="72"/>
  <c r="U344" i="72" s="1"/>
  <c r="G318" i="72"/>
  <c r="W305" i="72"/>
  <c r="W344" i="72" s="1"/>
  <c r="AA314" i="72"/>
  <c r="AA315" i="72" s="1"/>
  <c r="V305" i="72"/>
  <c r="V344" i="72" s="1"/>
  <c r="M314" i="72"/>
  <c r="M317" i="72" s="1"/>
  <c r="M345" i="72" s="1"/>
  <c r="J314" i="72"/>
  <c r="M305" i="72"/>
  <c r="M344" i="72" s="1"/>
  <c r="G168" i="72"/>
  <c r="G175" i="72"/>
  <c r="L164" i="72"/>
  <c r="AA305" i="72"/>
  <c r="AA344" i="72" s="1"/>
  <c r="T305" i="72"/>
  <c r="T344" i="72" s="1"/>
  <c r="P314" i="72"/>
  <c r="P315" i="72" s="1"/>
  <c r="N314" i="72"/>
  <c r="L314" i="72"/>
  <c r="L317" i="72" s="1"/>
  <c r="L345" i="72" s="1"/>
  <c r="H314" i="72"/>
  <c r="H317" i="72" s="1"/>
  <c r="H345" i="72" s="1"/>
  <c r="R314" i="72"/>
  <c r="U314" i="72"/>
  <c r="O314" i="72"/>
  <c r="O315" i="72" s="1"/>
  <c r="I314" i="72"/>
  <c r="I63" i="72"/>
  <c r="Q314" i="72"/>
  <c r="M189" i="72"/>
  <c r="M206" i="72" s="1"/>
  <c r="G305" i="72"/>
  <c r="G344" i="72" s="1"/>
  <c r="V314" i="72"/>
  <c r="I62" i="72"/>
  <c r="G314" i="72"/>
  <c r="H105" i="72"/>
  <c r="I100" i="72"/>
  <c r="S314" i="72"/>
  <c r="U100" i="72"/>
  <c r="H292" i="72"/>
  <c r="H298" i="72" s="1"/>
  <c r="H343" i="72" s="1"/>
  <c r="T314" i="72"/>
  <c r="H100" i="72"/>
  <c r="W314" i="72"/>
  <c r="L305" i="72"/>
  <c r="L344" i="72" s="1"/>
  <c r="I82" i="72"/>
  <c r="I111" i="72" s="1"/>
  <c r="L218" i="72" l="1"/>
  <c r="L346" i="72"/>
  <c r="J218" i="72"/>
  <c r="J346" i="72"/>
  <c r="S218" i="72"/>
  <c r="S346" i="72"/>
  <c r="V218" i="72"/>
  <c r="V346" i="72"/>
  <c r="H218" i="72"/>
  <c r="H346" i="72"/>
  <c r="T218" i="72"/>
  <c r="T346" i="72"/>
  <c r="AG218" i="72"/>
  <c r="AG346" i="72"/>
  <c r="R218" i="72"/>
  <c r="R346" i="72"/>
  <c r="X218" i="72"/>
  <c r="X346" i="72"/>
  <c r="N218" i="72"/>
  <c r="N346" i="72"/>
  <c r="Z218" i="72"/>
  <c r="Z346" i="72"/>
  <c r="AD218" i="72"/>
  <c r="AD346" i="72"/>
  <c r="P218" i="72"/>
  <c r="P346" i="72"/>
  <c r="AB218" i="72"/>
  <c r="AB346" i="72"/>
  <c r="I105" i="72"/>
  <c r="I121" i="72" s="1"/>
  <c r="I236" i="72"/>
  <c r="I231" i="72" s="1"/>
  <c r="I241" i="72" s="1"/>
  <c r="AC122" i="72"/>
  <c r="AC123" i="72" s="1"/>
  <c r="AD122" i="72"/>
  <c r="AD123" i="72" s="1"/>
  <c r="AH315" i="72"/>
  <c r="L201" i="72"/>
  <c r="AH299" i="72"/>
  <c r="AC315" i="72"/>
  <c r="AH347" i="72"/>
  <c r="AH282" i="72"/>
  <c r="AE122" i="72"/>
  <c r="AH177" i="72"/>
  <c r="AG178" i="72"/>
  <c r="AF178" i="72"/>
  <c r="G286" i="72"/>
  <c r="K285" i="72"/>
  <c r="S281" i="72"/>
  <c r="U285" i="72"/>
  <c r="W285" i="72"/>
  <c r="Y282" i="72"/>
  <c r="T283" i="72"/>
  <c r="AA283" i="72"/>
  <c r="V285" i="72"/>
  <c r="I282" i="72"/>
  <c r="AD221" i="72"/>
  <c r="AB285" i="72"/>
  <c r="H282" i="72"/>
  <c r="J285" i="72"/>
  <c r="G342" i="72"/>
  <c r="AF299" i="72"/>
  <c r="AC299" i="72"/>
  <c r="AE299" i="72"/>
  <c r="AC283" i="72"/>
  <c r="R284" i="72"/>
  <c r="R286" i="72"/>
  <c r="Z284" i="72"/>
  <c r="Z286" i="72"/>
  <c r="Y278" i="72"/>
  <c r="Y281" i="72"/>
  <c r="W278" i="72"/>
  <c r="W281" i="72"/>
  <c r="J278" i="72"/>
  <c r="J281" i="72"/>
  <c r="AH285" i="72"/>
  <c r="I283" i="72"/>
  <c r="J282" i="72"/>
  <c r="U283" i="72"/>
  <c r="Y283" i="72"/>
  <c r="Y285" i="72"/>
  <c r="AC286" i="72"/>
  <c r="AC284" i="72"/>
  <c r="AB281" i="72"/>
  <c r="AB282" i="72"/>
  <c r="AB284" i="72"/>
  <c r="AB286" i="72"/>
  <c r="H281" i="72"/>
  <c r="H286" i="72"/>
  <c r="H285" i="72"/>
  <c r="H284" i="72"/>
  <c r="X281" i="72"/>
  <c r="X285" i="72"/>
  <c r="X284" i="72"/>
  <c r="X286" i="72"/>
  <c r="S282" i="72"/>
  <c r="S284" i="72"/>
  <c r="S286" i="72"/>
  <c r="Q286" i="72"/>
  <c r="Q284" i="72"/>
  <c r="V278" i="72"/>
  <c r="V281" i="72"/>
  <c r="R278" i="72"/>
  <c r="R281" i="72"/>
  <c r="AA278" i="72"/>
  <c r="AA281" i="72"/>
  <c r="AH278" i="72"/>
  <c r="AH281" i="72"/>
  <c r="H283" i="72"/>
  <c r="Q285" i="72"/>
  <c r="K283" i="72"/>
  <c r="R283" i="72"/>
  <c r="Q283" i="72"/>
  <c r="T285" i="72"/>
  <c r="S285" i="72"/>
  <c r="AB283" i="72"/>
  <c r="AH284" i="72"/>
  <c r="AH286" i="72"/>
  <c r="W282" i="72"/>
  <c r="W284" i="72"/>
  <c r="W286" i="72"/>
  <c r="AA282" i="72"/>
  <c r="AA284" i="72"/>
  <c r="AA286" i="72"/>
  <c r="Y286" i="72"/>
  <c r="Y284" i="72"/>
  <c r="I278" i="72"/>
  <c r="I281" i="72"/>
  <c r="N278" i="72"/>
  <c r="U278" i="72"/>
  <c r="U281" i="72"/>
  <c r="J283" i="72"/>
  <c r="Z281" i="72"/>
  <c r="AC282" i="72"/>
  <c r="AH283" i="72"/>
  <c r="V282" i="72"/>
  <c r="R282" i="72"/>
  <c r="X283" i="72"/>
  <c r="U284" i="72"/>
  <c r="U286" i="72"/>
  <c r="T281" i="72"/>
  <c r="T284" i="72"/>
  <c r="T286" i="72"/>
  <c r="V284" i="72"/>
  <c r="V286" i="72"/>
  <c r="J284" i="72"/>
  <c r="J286" i="72"/>
  <c r="K282" i="72"/>
  <c r="K284" i="72"/>
  <c r="K286" i="72"/>
  <c r="I286" i="72"/>
  <c r="I284" i="72"/>
  <c r="Q278" i="72"/>
  <c r="Q281" i="72"/>
  <c r="K278" i="72"/>
  <c r="K281" i="72"/>
  <c r="AC278" i="72"/>
  <c r="AC281" i="72"/>
  <c r="T282" i="72"/>
  <c r="AC285" i="72"/>
  <c r="I285" i="72"/>
  <c r="AA285" i="72"/>
  <c r="X282" i="72"/>
  <c r="S283" i="72"/>
  <c r="Z283" i="72"/>
  <c r="V283" i="72"/>
  <c r="U282" i="72"/>
  <c r="Z282" i="72"/>
  <c r="Z285" i="72"/>
  <c r="R285" i="72"/>
  <c r="W283" i="72"/>
  <c r="Q282" i="72"/>
  <c r="AG284" i="72"/>
  <c r="AG281" i="72"/>
  <c r="AG286" i="72"/>
  <c r="AG283" i="72"/>
  <c r="AG282" i="72"/>
  <c r="AG285" i="72"/>
  <c r="AF281" i="72"/>
  <c r="AF284" i="72"/>
  <c r="AF283" i="72"/>
  <c r="AF286" i="72"/>
  <c r="AF285" i="72"/>
  <c r="AF282" i="72"/>
  <c r="AE282" i="72"/>
  <c r="AE285" i="72"/>
  <c r="AE284" i="72"/>
  <c r="AE281" i="72"/>
  <c r="AE283" i="72"/>
  <c r="AE286" i="72"/>
  <c r="AD285" i="72"/>
  <c r="AD286" i="72"/>
  <c r="AD284" i="72"/>
  <c r="AD281" i="72"/>
  <c r="AD282" i="72"/>
  <c r="AD283" i="72"/>
  <c r="G282" i="72"/>
  <c r="G284" i="72"/>
  <c r="G285" i="72"/>
  <c r="AF347" i="72"/>
  <c r="V342" i="72"/>
  <c r="Y342" i="72"/>
  <c r="O342" i="72"/>
  <c r="X342" i="72"/>
  <c r="T342" i="72"/>
  <c r="K342" i="72"/>
  <c r="S342" i="72"/>
  <c r="Z342" i="72"/>
  <c r="AF342" i="72"/>
  <c r="Q342" i="72"/>
  <c r="L342" i="72"/>
  <c r="AD342" i="72"/>
  <c r="I342" i="72"/>
  <c r="N342" i="72"/>
  <c r="H342" i="72"/>
  <c r="AB342" i="72"/>
  <c r="AA342" i="72"/>
  <c r="AG342" i="72"/>
  <c r="AE342" i="72"/>
  <c r="P342" i="72"/>
  <c r="W342" i="72"/>
  <c r="AC342" i="72"/>
  <c r="J342" i="72"/>
  <c r="U342" i="72"/>
  <c r="M342" i="72"/>
  <c r="AH342" i="72"/>
  <c r="G281" i="72"/>
  <c r="G283" i="72"/>
  <c r="J222" i="72"/>
  <c r="G241" i="72"/>
  <c r="G244" i="72"/>
  <c r="AE347" i="72"/>
  <c r="AD347" i="72"/>
  <c r="AD248" i="72"/>
  <c r="M264" i="72"/>
  <c r="AB264" i="72"/>
  <c r="S264" i="72"/>
  <c r="L264" i="72"/>
  <c r="Y225" i="72"/>
  <c r="AG253" i="72"/>
  <c r="AG347" i="72"/>
  <c r="AE209" i="72"/>
  <c r="Z225" i="72"/>
  <c r="T225" i="72"/>
  <c r="AH221" i="72"/>
  <c r="AC248" i="72"/>
  <c r="AA225" i="72"/>
  <c r="AC347" i="72"/>
  <c r="L199" i="72"/>
  <c r="L280" i="72" s="1"/>
  <c r="AE221" i="72"/>
  <c r="AD222" i="72"/>
  <c r="AE218" i="72"/>
  <c r="W222" i="72"/>
  <c r="V226" i="72"/>
  <c r="V223" i="72"/>
  <c r="V224" i="72"/>
  <c r="V257" i="72" s="1"/>
  <c r="V222" i="72"/>
  <c r="U221" i="72"/>
  <c r="U226" i="72"/>
  <c r="U223" i="72"/>
  <c r="U224" i="72"/>
  <c r="U257" i="72" s="1"/>
  <c r="R226" i="72"/>
  <c r="R223" i="72"/>
  <c r="R224" i="72"/>
  <c r="R257" i="72" s="1"/>
  <c r="S223" i="72"/>
  <c r="S226" i="72"/>
  <c r="S224" i="72"/>
  <c r="S257" i="72" s="1"/>
  <c r="R221" i="72"/>
  <c r="AH225" i="72"/>
  <c r="AH222" i="72"/>
  <c r="V221" i="72"/>
  <c r="Q221" i="72"/>
  <c r="Q226" i="72"/>
  <c r="Q225" i="72"/>
  <c r="Q224" i="72"/>
  <c r="Q257" i="72" s="1"/>
  <c r="Q223" i="72"/>
  <c r="AG221" i="72"/>
  <c r="AG226" i="72"/>
  <c r="AG224" i="72"/>
  <c r="AG257" i="72" s="1"/>
  <c r="AG223" i="72"/>
  <c r="Y221" i="72"/>
  <c r="Y226" i="72"/>
  <c r="Y223" i="72"/>
  <c r="Y222" i="72"/>
  <c r="Y224" i="72"/>
  <c r="Y257" i="72" s="1"/>
  <c r="AF222" i="72"/>
  <c r="AF226" i="72"/>
  <c r="AF225" i="72"/>
  <c r="AF224" i="72"/>
  <c r="AF257" i="72" s="1"/>
  <c r="AF223" i="72"/>
  <c r="W223" i="72"/>
  <c r="W226" i="72"/>
  <c r="W224" i="72"/>
  <c r="W257" i="72" s="1"/>
  <c r="AF221" i="72"/>
  <c r="H347" i="72"/>
  <c r="AA218" i="72"/>
  <c r="AA221" i="72"/>
  <c r="O218" i="72"/>
  <c r="Z222" i="72"/>
  <c r="Q222" i="72"/>
  <c r="W225" i="72"/>
  <c r="U225" i="72"/>
  <c r="S225" i="72"/>
  <c r="S222" i="72"/>
  <c r="V225" i="72"/>
  <c r="T222" i="72"/>
  <c r="T226" i="72"/>
  <c r="T224" i="72"/>
  <c r="T257" i="72" s="1"/>
  <c r="T223" i="72"/>
  <c r="W218" i="72"/>
  <c r="W221" i="72"/>
  <c r="S221" i="72"/>
  <c r="U222" i="72"/>
  <c r="R225" i="72"/>
  <c r="AD226" i="72"/>
  <c r="AD225" i="72"/>
  <c r="AD223" i="72"/>
  <c r="AD224" i="72"/>
  <c r="AD257" i="72" s="1"/>
  <c r="H222" i="72"/>
  <c r="H226" i="72"/>
  <c r="H224" i="72"/>
  <c r="H257" i="72" s="1"/>
  <c r="H225" i="72"/>
  <c r="H223" i="72"/>
  <c r="J226" i="72"/>
  <c r="J223" i="72"/>
  <c r="J224" i="72"/>
  <c r="J257" i="72" s="1"/>
  <c r="I221" i="72"/>
  <c r="I226" i="72"/>
  <c r="I222" i="72"/>
  <c r="I223" i="72"/>
  <c r="I224" i="72"/>
  <c r="I257" i="72" s="1"/>
  <c r="AA223" i="72"/>
  <c r="AA226" i="72"/>
  <c r="AA224" i="72"/>
  <c r="AA257" i="72" s="1"/>
  <c r="AC221" i="72"/>
  <c r="AC226" i="72"/>
  <c r="AC223" i="72"/>
  <c r="AC222" i="72"/>
  <c r="AC224" i="72"/>
  <c r="AC257" i="72" s="1"/>
  <c r="G218" i="72"/>
  <c r="AC225" i="72"/>
  <c r="J225" i="72"/>
  <c r="R222" i="72"/>
  <c r="I225" i="72"/>
  <c r="J221" i="72"/>
  <c r="AA222" i="72"/>
  <c r="AH226" i="72"/>
  <c r="AH224" i="72"/>
  <c r="AH257" i="72" s="1"/>
  <c r="AH223" i="72"/>
  <c r="Z226" i="72"/>
  <c r="Z223" i="72"/>
  <c r="Z224" i="72"/>
  <c r="Z257" i="72" s="1"/>
  <c r="X222" i="72"/>
  <c r="X226" i="72"/>
  <c r="X224" i="72"/>
  <c r="X257" i="72" s="1"/>
  <c r="X223" i="72"/>
  <c r="X225" i="72"/>
  <c r="AB222" i="72"/>
  <c r="AB226" i="72"/>
  <c r="AB224" i="72"/>
  <c r="AB257" i="72" s="1"/>
  <c r="AB223" i="72"/>
  <c r="AE223" i="72"/>
  <c r="AE226" i="72"/>
  <c r="AE222" i="72"/>
  <c r="AE225" i="72"/>
  <c r="AE224" i="72"/>
  <c r="AE257" i="72" s="1"/>
  <c r="H221" i="72"/>
  <c r="AG225" i="72"/>
  <c r="Z221" i="72"/>
  <c r="AB225" i="72"/>
  <c r="X221" i="72"/>
  <c r="AG222" i="72"/>
  <c r="T221" i="72"/>
  <c r="AB221" i="72"/>
  <c r="AF244" i="72"/>
  <c r="K212" i="72"/>
  <c r="L205" i="72"/>
  <c r="L207" i="72"/>
  <c r="L197" i="72"/>
  <c r="L220" i="72" s="1"/>
  <c r="L221" i="72" s="1"/>
  <c r="L198" i="72"/>
  <c r="L243" i="72" s="1"/>
  <c r="L202" i="72"/>
  <c r="AE246" i="72"/>
  <c r="AE250" i="72"/>
  <c r="AE249" i="72"/>
  <c r="AE247" i="72"/>
  <c r="AE245" i="72"/>
  <c r="AE252" i="72"/>
  <c r="AD244" i="72"/>
  <c r="AE253" i="72"/>
  <c r="H249" i="72"/>
  <c r="AH249" i="72"/>
  <c r="AH250" i="72"/>
  <c r="AH245" i="72"/>
  <c r="AH247" i="72"/>
  <c r="AH246" i="72"/>
  <c r="AH252" i="72"/>
  <c r="G249" i="72"/>
  <c r="G248" i="72"/>
  <c r="G247" i="72"/>
  <c r="G246" i="72"/>
  <c r="G245" i="72"/>
  <c r="G252" i="72"/>
  <c r="G250" i="72"/>
  <c r="G220" i="72"/>
  <c r="G221" i="72" s="1"/>
  <c r="H247" i="72"/>
  <c r="H246" i="72"/>
  <c r="H245" i="72"/>
  <c r="H250" i="72"/>
  <c r="H252" i="72"/>
  <c r="AH248" i="72"/>
  <c r="AC244" i="72"/>
  <c r="H244" i="72"/>
  <c r="AF253" i="72"/>
  <c r="AE244" i="72"/>
  <c r="AG248" i="72"/>
  <c r="AC246" i="72"/>
  <c r="AC250" i="72"/>
  <c r="AC249" i="72"/>
  <c r="AC253" i="72"/>
  <c r="AC245" i="72"/>
  <c r="AC247" i="72"/>
  <c r="AC252" i="72"/>
  <c r="AD250" i="72"/>
  <c r="AD249" i="72"/>
  <c r="AD245" i="72"/>
  <c r="AD247" i="72"/>
  <c r="AD246" i="72"/>
  <c r="AD252" i="72"/>
  <c r="AD253" i="72"/>
  <c r="AF247" i="72"/>
  <c r="AF250" i="72"/>
  <c r="AF249" i="72"/>
  <c r="AF252" i="72"/>
  <c r="AF246" i="72"/>
  <c r="AF245" i="72"/>
  <c r="AF248" i="72"/>
  <c r="AG246" i="72"/>
  <c r="AG249" i="72"/>
  <c r="AG250" i="72"/>
  <c r="AG252" i="72"/>
  <c r="AG247" i="72"/>
  <c r="AG245" i="72"/>
  <c r="AH244" i="72"/>
  <c r="AG244" i="72"/>
  <c r="G253" i="72"/>
  <c r="AH253" i="72"/>
  <c r="H253" i="72"/>
  <c r="AE248" i="72"/>
  <c r="H248" i="72"/>
  <c r="AG315" i="72"/>
  <c r="Y218" i="72"/>
  <c r="AC218" i="72"/>
  <c r="AC209" i="72"/>
  <c r="AF209" i="72"/>
  <c r="M218" i="72"/>
  <c r="Q218" i="72"/>
  <c r="AF218" i="72"/>
  <c r="AD209" i="72"/>
  <c r="AH209" i="72"/>
  <c r="AG209" i="72"/>
  <c r="AH218" i="72"/>
  <c r="I218" i="72"/>
  <c r="U218" i="72"/>
  <c r="M198" i="72"/>
  <c r="M243" i="72" s="1"/>
  <c r="AE167" i="72"/>
  <c r="AE170" i="72" s="1"/>
  <c r="M205" i="72"/>
  <c r="M201" i="72"/>
  <c r="AD167" i="72"/>
  <c r="AD170" i="72" s="1"/>
  <c r="M203" i="72"/>
  <c r="M204" i="72"/>
  <c r="AF167" i="72"/>
  <c r="AF170" i="72" s="1"/>
  <c r="G167" i="72"/>
  <c r="G170" i="72" s="1"/>
  <c r="M202" i="72"/>
  <c r="M207" i="72"/>
  <c r="M197" i="72"/>
  <c r="M220" i="72" s="1"/>
  <c r="M200" i="72"/>
  <c r="AC167" i="72"/>
  <c r="AC170" i="72" s="1"/>
  <c r="AG167" i="72"/>
  <c r="AG170" i="72" s="1"/>
  <c r="AH167" i="72"/>
  <c r="AH170" i="72" s="1"/>
  <c r="M199" i="72"/>
  <c r="M280" i="72" s="1"/>
  <c r="L203" i="72"/>
  <c r="L204" i="72"/>
  <c r="L206" i="72"/>
  <c r="L208" i="72"/>
  <c r="M208" i="72"/>
  <c r="L100" i="72"/>
  <c r="H121" i="72"/>
  <c r="G209" i="72"/>
  <c r="H195" i="72"/>
  <c r="AF315" i="72"/>
  <c r="AD317" i="72"/>
  <c r="AD345" i="72" s="1"/>
  <c r="AE317" i="72"/>
  <c r="AE345" i="72" s="1"/>
  <c r="AG299" i="72"/>
  <c r="AD299" i="72"/>
  <c r="Z317" i="72"/>
  <c r="Z345" i="72" s="1"/>
  <c r="K315" i="72"/>
  <c r="N344" i="72"/>
  <c r="L315" i="72"/>
  <c r="G343" i="72"/>
  <c r="X317" i="72"/>
  <c r="X345" i="72" s="1"/>
  <c r="AB315" i="72"/>
  <c r="Y317" i="72"/>
  <c r="Y345" i="72" s="1"/>
  <c r="H165" i="72"/>
  <c r="H160" i="72" s="1"/>
  <c r="AA317" i="72"/>
  <c r="AA345" i="72" s="1"/>
  <c r="O317" i="72"/>
  <c r="O345" i="72" s="1"/>
  <c r="J317" i="72"/>
  <c r="J345" i="72" s="1"/>
  <c r="J315" i="72"/>
  <c r="P317" i="72"/>
  <c r="P345" i="72" s="1"/>
  <c r="M315" i="72"/>
  <c r="H315" i="72"/>
  <c r="R342" i="72"/>
  <c r="H175" i="72"/>
  <c r="R315" i="72"/>
  <c r="R317" i="72"/>
  <c r="R345" i="72" s="1"/>
  <c r="H168" i="72"/>
  <c r="N317" i="72"/>
  <c r="N345" i="72" s="1"/>
  <c r="N315" i="72"/>
  <c r="G306" i="72"/>
  <c r="U317" i="72"/>
  <c r="U345" i="72" s="1"/>
  <c r="U315" i="72"/>
  <c r="Q315" i="72"/>
  <c r="Q317" i="72"/>
  <c r="Q345" i="72" s="1"/>
  <c r="I317" i="72"/>
  <c r="I345" i="72" s="1"/>
  <c r="I315" i="72"/>
  <c r="J63" i="72"/>
  <c r="M112" i="72"/>
  <c r="M98" i="72"/>
  <c r="M332" i="72"/>
  <c r="M164" i="72"/>
  <c r="V317" i="72"/>
  <c r="V345" i="72" s="1"/>
  <c r="V315" i="72"/>
  <c r="N189" i="72"/>
  <c r="S315" i="72"/>
  <c r="S317" i="72"/>
  <c r="S345" i="72" s="1"/>
  <c r="G315" i="72"/>
  <c r="G317" i="72"/>
  <c r="G345" i="72" s="1"/>
  <c r="J62" i="72"/>
  <c r="H299" i="72"/>
  <c r="I163" i="72"/>
  <c r="I292" i="72"/>
  <c r="J82" i="72"/>
  <c r="J111" i="72" s="1"/>
  <c r="W315" i="72"/>
  <c r="W317" i="72"/>
  <c r="W345" i="72" s="1"/>
  <c r="T317" i="72"/>
  <c r="T345" i="72" s="1"/>
  <c r="T315" i="72"/>
  <c r="K222" i="72" l="1"/>
  <c r="K346" i="72"/>
  <c r="G349" i="72"/>
  <c r="J105" i="72"/>
  <c r="G130" i="72"/>
  <c r="G131" i="72"/>
  <c r="I250" i="72"/>
  <c r="J236" i="72"/>
  <c r="J231" i="72" s="1"/>
  <c r="J241" i="72" s="1"/>
  <c r="AE123" i="72"/>
  <c r="AE131" i="72" s="1"/>
  <c r="AD177" i="72"/>
  <c r="AC177" i="72"/>
  <c r="AH227" i="72"/>
  <c r="AH288" i="72"/>
  <c r="AH127" i="72"/>
  <c r="AH349" i="72"/>
  <c r="AD129" i="72"/>
  <c r="AG177" i="72"/>
  <c r="AG179" i="72" s="1"/>
  <c r="AG180" i="72" s="1"/>
  <c r="AC137" i="72"/>
  <c r="AC178" i="72"/>
  <c r="G177" i="72"/>
  <c r="AH178" i="72"/>
  <c r="AH179" i="72" s="1"/>
  <c r="AH180" i="72" s="1"/>
  <c r="AD178" i="72"/>
  <c r="G178" i="72"/>
  <c r="AE178" i="72"/>
  <c r="AF177" i="72"/>
  <c r="AF179" i="72" s="1"/>
  <c r="AF180" i="72" s="1"/>
  <c r="AE177" i="72"/>
  <c r="H122" i="72"/>
  <c r="H178" i="72" s="1"/>
  <c r="AC349" i="72"/>
  <c r="AG288" i="72"/>
  <c r="AG227" i="72"/>
  <c r="S288" i="72"/>
  <c r="Q288" i="72"/>
  <c r="H349" i="72"/>
  <c r="AF227" i="72"/>
  <c r="AD227" i="72"/>
  <c r="U288" i="72"/>
  <c r="AC288" i="72"/>
  <c r="AF288" i="72"/>
  <c r="AD288" i="72"/>
  <c r="L281" i="72"/>
  <c r="L286" i="72"/>
  <c r="L284" i="72"/>
  <c r="L283" i="72"/>
  <c r="L282" i="72"/>
  <c r="L285" i="72"/>
  <c r="I288" i="72"/>
  <c r="AA288" i="72"/>
  <c r="R288" i="72"/>
  <c r="W288" i="72"/>
  <c r="M284" i="72"/>
  <c r="M286" i="72"/>
  <c r="M285" i="72"/>
  <c r="M281" i="72"/>
  <c r="M283" i="72"/>
  <c r="M282" i="72"/>
  <c r="AC227" i="72"/>
  <c r="G288" i="72"/>
  <c r="K288" i="72"/>
  <c r="AE288" i="72"/>
  <c r="Z288" i="72"/>
  <c r="V288" i="72"/>
  <c r="H288" i="72"/>
  <c r="J288" i="72"/>
  <c r="Y288" i="72"/>
  <c r="AE227" i="72"/>
  <c r="T288" i="72"/>
  <c r="X288" i="72"/>
  <c r="AB288" i="72"/>
  <c r="AD349" i="72"/>
  <c r="AF349" i="72"/>
  <c r="AG349" i="72"/>
  <c r="AE349" i="72"/>
  <c r="AF267" i="72"/>
  <c r="AD267" i="72"/>
  <c r="AH267" i="72"/>
  <c r="H267" i="72"/>
  <c r="AE267" i="72"/>
  <c r="AB266" i="72"/>
  <c r="AH266" i="72"/>
  <c r="AH260" i="72"/>
  <c r="H260" i="72"/>
  <c r="H266" i="72"/>
  <c r="W266" i="72"/>
  <c r="Y266" i="72"/>
  <c r="R266" i="72"/>
  <c r="V266" i="72"/>
  <c r="X266" i="72"/>
  <c r="I266" i="72"/>
  <c r="AF260" i="72"/>
  <c r="AF266" i="72"/>
  <c r="AG267" i="72"/>
  <c r="Z266" i="72"/>
  <c r="AC266" i="72"/>
  <c r="AC260" i="72"/>
  <c r="J266" i="72"/>
  <c r="AD260" i="72"/>
  <c r="AD266" i="72"/>
  <c r="T266" i="72"/>
  <c r="S266" i="72"/>
  <c r="AC267" i="72"/>
  <c r="AE266" i="72"/>
  <c r="AE260" i="72"/>
  <c r="AA266" i="72"/>
  <c r="AG266" i="72"/>
  <c r="AG260" i="72"/>
  <c r="Q266" i="72"/>
  <c r="U266" i="72"/>
  <c r="AB227" i="72"/>
  <c r="K226" i="72"/>
  <c r="X227" i="72"/>
  <c r="K223" i="72"/>
  <c r="U227" i="72"/>
  <c r="T227" i="72"/>
  <c r="L222" i="72"/>
  <c r="L226" i="72"/>
  <c r="L223" i="72"/>
  <c r="L224" i="72"/>
  <c r="L257" i="72" s="1"/>
  <c r="L225" i="72"/>
  <c r="G224" i="72"/>
  <c r="G257" i="72" s="1"/>
  <c r="G267" i="72" s="1"/>
  <c r="G226" i="72"/>
  <c r="G223" i="72"/>
  <c r="G225" i="72"/>
  <c r="G222" i="72"/>
  <c r="H227" i="72"/>
  <c r="I227" i="72"/>
  <c r="S227" i="72"/>
  <c r="Q227" i="72"/>
  <c r="AA227" i="72"/>
  <c r="R227" i="72"/>
  <c r="M221" i="72"/>
  <c r="M226" i="72"/>
  <c r="M223" i="72"/>
  <c r="M224" i="72"/>
  <c r="M257" i="72" s="1"/>
  <c r="M222" i="72"/>
  <c r="M225" i="72"/>
  <c r="K218" i="72"/>
  <c r="K221" i="72"/>
  <c r="Z227" i="72"/>
  <c r="K224" i="72"/>
  <c r="K257" i="72" s="1"/>
  <c r="J227" i="72"/>
  <c r="W227" i="72"/>
  <c r="Y227" i="72"/>
  <c r="V227" i="72"/>
  <c r="K225" i="72"/>
  <c r="I252" i="72"/>
  <c r="I249" i="72"/>
  <c r="AD254" i="72"/>
  <c r="I253" i="72"/>
  <c r="I246" i="72"/>
  <c r="I244" i="72"/>
  <c r="H254" i="72"/>
  <c r="I247" i="72"/>
  <c r="AH254" i="72"/>
  <c r="I248" i="72"/>
  <c r="AF254" i="72"/>
  <c r="I245" i="72"/>
  <c r="AE254" i="72"/>
  <c r="AG254" i="72"/>
  <c r="AC254" i="72"/>
  <c r="G254" i="72"/>
  <c r="N203" i="72"/>
  <c r="N205" i="72"/>
  <c r="N201" i="72"/>
  <c r="N206" i="72"/>
  <c r="N199" i="72"/>
  <c r="N280" i="72" s="1"/>
  <c r="N200" i="72"/>
  <c r="N197" i="72"/>
  <c r="N220" i="72" s="1"/>
  <c r="N202" i="72"/>
  <c r="N204" i="72"/>
  <c r="N207" i="72"/>
  <c r="N198" i="72"/>
  <c r="N243" i="72" s="1"/>
  <c r="N208" i="72"/>
  <c r="H167" i="72"/>
  <c r="H170" i="72" s="1"/>
  <c r="M100" i="72"/>
  <c r="H209" i="72"/>
  <c r="K63" i="72"/>
  <c r="O189" i="72"/>
  <c r="P189" i="72"/>
  <c r="N112" i="72"/>
  <c r="N164" i="72"/>
  <c r="N332" i="72"/>
  <c r="J163" i="72"/>
  <c r="J292" i="72"/>
  <c r="I175" i="72"/>
  <c r="I173" i="72"/>
  <c r="I168" i="72"/>
  <c r="I165" i="72"/>
  <c r="I160" i="72" s="1"/>
  <c r="K82" i="72"/>
  <c r="I298" i="72"/>
  <c r="I343" i="72" s="1"/>
  <c r="K62" i="72"/>
  <c r="D314" i="72"/>
  <c r="I347" i="72"/>
  <c r="J121" i="72" l="1"/>
  <c r="J122" i="72" s="1"/>
  <c r="J123" i="72" s="1"/>
  <c r="I122" i="72"/>
  <c r="I123" i="72" s="1"/>
  <c r="I126" i="72" s="1"/>
  <c r="K236" i="72"/>
  <c r="K231" i="72" s="1"/>
  <c r="K250" i="72" s="1"/>
  <c r="K111" i="72"/>
  <c r="G126" i="72"/>
  <c r="G128" i="72"/>
  <c r="G127" i="72"/>
  <c r="AE129" i="72"/>
  <c r="AE132" i="72"/>
  <c r="AE140" i="72"/>
  <c r="AE139" i="72"/>
  <c r="AE134" i="72"/>
  <c r="AE126" i="72"/>
  <c r="AE147" i="72" s="1"/>
  <c r="AE128" i="72"/>
  <c r="AE133" i="72"/>
  <c r="AE135" i="72"/>
  <c r="AE136" i="72"/>
  <c r="AE138" i="72"/>
  <c r="AD179" i="72"/>
  <c r="AD180" i="72" s="1"/>
  <c r="AE127" i="72"/>
  <c r="AE130" i="72"/>
  <c r="AE330" i="72" s="1"/>
  <c r="AE339" i="72" s="1"/>
  <c r="AE137" i="72"/>
  <c r="AC179" i="72"/>
  <c r="AC180" i="72" s="1"/>
  <c r="AD268" i="72"/>
  <c r="AH268" i="72"/>
  <c r="AH136" i="72"/>
  <c r="AH134" i="72"/>
  <c r="AH135" i="72"/>
  <c r="AH133" i="72"/>
  <c r="AH137" i="72"/>
  <c r="AH129" i="72"/>
  <c r="AH138" i="72"/>
  <c r="AH131" i="72"/>
  <c r="AH139" i="72"/>
  <c r="AH130" i="72"/>
  <c r="AH330" i="72" s="1"/>
  <c r="AH339" i="72" s="1"/>
  <c r="AH140" i="72"/>
  <c r="AH132" i="72"/>
  <c r="AH128" i="72"/>
  <c r="AH126" i="72"/>
  <c r="G137" i="72"/>
  <c r="G139" i="72"/>
  <c r="G138" i="72"/>
  <c r="AF135" i="72"/>
  <c r="AF138" i="72"/>
  <c r="AC135" i="72"/>
  <c r="AC138" i="72"/>
  <c r="G132" i="72"/>
  <c r="AD131" i="72"/>
  <c r="AD138" i="72"/>
  <c r="AG137" i="72"/>
  <c r="AG138" i="72"/>
  <c r="AC128" i="72"/>
  <c r="AC132" i="72"/>
  <c r="AG135" i="72"/>
  <c r="AG130" i="72"/>
  <c r="AG330" i="72" s="1"/>
  <c r="AG339" i="72" s="1"/>
  <c r="AG129" i="72"/>
  <c r="AG127" i="72"/>
  <c r="AG126" i="72"/>
  <c r="AG128" i="72"/>
  <c r="AG133" i="72"/>
  <c r="AG140" i="72"/>
  <c r="AG134" i="72"/>
  <c r="AG132" i="72"/>
  <c r="AG136" i="72"/>
  <c r="AG139" i="72"/>
  <c r="AG131" i="72"/>
  <c r="AF134" i="72"/>
  <c r="AF133" i="72"/>
  <c r="AF128" i="72"/>
  <c r="AF140" i="72"/>
  <c r="AF137" i="72"/>
  <c r="AF127" i="72"/>
  <c r="AF136" i="72"/>
  <c r="AF129" i="72"/>
  <c r="AF130" i="72"/>
  <c r="AF330" i="72" s="1"/>
  <c r="AF339" i="72" s="1"/>
  <c r="AF131" i="72"/>
  <c r="AF139" i="72"/>
  <c r="G179" i="72"/>
  <c r="G180" i="72" s="1"/>
  <c r="H177" i="72"/>
  <c r="H179" i="72" s="1"/>
  <c r="H180" i="72" s="1"/>
  <c r="AC130" i="72"/>
  <c r="AC330" i="72" s="1"/>
  <c r="AC339" i="72" s="1"/>
  <c r="AC136" i="72"/>
  <c r="AC133" i="72"/>
  <c r="AC129" i="72"/>
  <c r="AC134" i="72"/>
  <c r="AC140" i="72"/>
  <c r="AC127" i="72"/>
  <c r="AC126" i="72"/>
  <c r="AC147" i="72" s="1"/>
  <c r="AD133" i="72"/>
  <c r="AD137" i="72"/>
  <c r="AD127" i="72"/>
  <c r="AD139" i="72"/>
  <c r="AD132" i="72"/>
  <c r="AD128" i="72"/>
  <c r="AD126" i="72"/>
  <c r="AD147" i="72" s="1"/>
  <c r="AD130" i="72"/>
  <c r="AD330" i="72" s="1"/>
  <c r="AD339" i="72" s="1"/>
  <c r="AD135" i="72"/>
  <c r="AD134" i="72"/>
  <c r="AD140" i="72"/>
  <c r="AD136" i="72"/>
  <c r="AC139" i="72"/>
  <c r="AC131" i="72"/>
  <c r="G140" i="72"/>
  <c r="AE179" i="72"/>
  <c r="AE180" i="72" s="1"/>
  <c r="G133" i="72"/>
  <c r="G136" i="72"/>
  <c r="G129" i="72"/>
  <c r="H123" i="72"/>
  <c r="G135" i="72"/>
  <c r="G134" i="72"/>
  <c r="AG268" i="72"/>
  <c r="AF268" i="72"/>
  <c r="AC268" i="72"/>
  <c r="AE268" i="72"/>
  <c r="N284" i="72"/>
  <c r="N286" i="72"/>
  <c r="N283" i="72"/>
  <c r="N285" i="72"/>
  <c r="N282" i="72"/>
  <c r="N281" i="72"/>
  <c r="M288" i="72"/>
  <c r="L288" i="72"/>
  <c r="I260" i="72"/>
  <c r="G266" i="72"/>
  <c r="G268" i="72" s="1"/>
  <c r="H268" i="72"/>
  <c r="K266" i="72"/>
  <c r="I267" i="72"/>
  <c r="I268" i="72" s="1"/>
  <c r="M266" i="72"/>
  <c r="L266" i="72"/>
  <c r="G260" i="72"/>
  <c r="J244" i="72"/>
  <c r="M227" i="72"/>
  <c r="L227" i="72"/>
  <c r="N226" i="72"/>
  <c r="N223" i="72"/>
  <c r="N224" i="72"/>
  <c r="N257" i="72" s="1"/>
  <c r="N225" i="72"/>
  <c r="N222" i="72"/>
  <c r="N221" i="72"/>
  <c r="K227" i="72"/>
  <c r="I254" i="72"/>
  <c r="J253" i="72"/>
  <c r="J252" i="72"/>
  <c r="J245" i="72"/>
  <c r="J246" i="72"/>
  <c r="J249" i="72"/>
  <c r="J247" i="72"/>
  <c r="J250" i="72"/>
  <c r="J248" i="72"/>
  <c r="I167" i="72"/>
  <c r="I170" i="72" s="1"/>
  <c r="P203" i="72"/>
  <c r="P199" i="72"/>
  <c r="P280" i="72" s="1"/>
  <c r="P204" i="72"/>
  <c r="P208" i="72"/>
  <c r="P197" i="72"/>
  <c r="P220" i="72" s="1"/>
  <c r="P206" i="72"/>
  <c r="P201" i="72"/>
  <c r="P202" i="72"/>
  <c r="P205" i="72"/>
  <c r="P198" i="72"/>
  <c r="P243" i="72" s="1"/>
  <c r="P207" i="72"/>
  <c r="P200" i="72"/>
  <c r="O203" i="72"/>
  <c r="O205" i="72"/>
  <c r="O199" i="72"/>
  <c r="O280" i="72" s="1"/>
  <c r="O198" i="72"/>
  <c r="O243" i="72" s="1"/>
  <c r="O204" i="72"/>
  <c r="O197" i="72"/>
  <c r="O220" i="72" s="1"/>
  <c r="O202" i="72"/>
  <c r="O208" i="72"/>
  <c r="O200" i="72"/>
  <c r="O201" i="72"/>
  <c r="O206" i="72"/>
  <c r="O207" i="72"/>
  <c r="I209" i="72"/>
  <c r="I349" i="72"/>
  <c r="P112" i="72"/>
  <c r="P332" i="72"/>
  <c r="P164" i="72"/>
  <c r="P98" i="72"/>
  <c r="P100" i="72" s="1"/>
  <c r="O112" i="72"/>
  <c r="O332" i="72"/>
  <c r="O164" i="72"/>
  <c r="O98" i="72"/>
  <c r="O100" i="72" s="1"/>
  <c r="I299" i="72"/>
  <c r="J298" i="72"/>
  <c r="J343" i="72" s="1"/>
  <c r="J347" i="72"/>
  <c r="L236" i="72"/>
  <c r="J173" i="72"/>
  <c r="J168" i="72"/>
  <c r="J175" i="72"/>
  <c r="J165" i="72"/>
  <c r="J160" i="72" s="1"/>
  <c r="G142" i="72" l="1"/>
  <c r="I177" i="72"/>
  <c r="J136" i="72"/>
  <c r="J132" i="72"/>
  <c r="J134" i="72"/>
  <c r="J131" i="72"/>
  <c r="J135" i="72"/>
  <c r="J137" i="72"/>
  <c r="J128" i="72"/>
  <c r="J139" i="72"/>
  <c r="J129" i="72"/>
  <c r="J126" i="72"/>
  <c r="J138" i="72"/>
  <c r="J140" i="72"/>
  <c r="J133" i="72"/>
  <c r="J130" i="72"/>
  <c r="J127" i="72"/>
  <c r="AF142" i="72"/>
  <c r="AF154" i="72" s="1"/>
  <c r="AE142" i="72"/>
  <c r="AE153" i="72" s="1"/>
  <c r="AE145" i="72"/>
  <c r="AH145" i="72"/>
  <c r="G330" i="72"/>
  <c r="G339" i="72" s="1"/>
  <c r="AH142" i="72"/>
  <c r="AH143" i="72" s="1"/>
  <c r="H126" i="72"/>
  <c r="H147" i="72" s="1"/>
  <c r="H138" i="72"/>
  <c r="AG145" i="72"/>
  <c r="AG142" i="72"/>
  <c r="AG143" i="72" s="1"/>
  <c r="AG144" i="72" s="1"/>
  <c r="AF145" i="72"/>
  <c r="AC145" i="72"/>
  <c r="AC142" i="72"/>
  <c r="AC143" i="72" s="1"/>
  <c r="AC144" i="72" s="1"/>
  <c r="AD142" i="72"/>
  <c r="AD143" i="72" s="1"/>
  <c r="AD144" i="72" s="1"/>
  <c r="AD145" i="72"/>
  <c r="H128" i="72"/>
  <c r="H136" i="72"/>
  <c r="H137" i="72"/>
  <c r="H140" i="72"/>
  <c r="H132" i="72"/>
  <c r="H131" i="72"/>
  <c r="H133" i="72"/>
  <c r="H127" i="72"/>
  <c r="I178" i="72"/>
  <c r="H129" i="72"/>
  <c r="H130" i="72"/>
  <c r="H330" i="72" s="1"/>
  <c r="H339" i="72" s="1"/>
  <c r="H134" i="72"/>
  <c r="H135" i="72"/>
  <c r="H139" i="72"/>
  <c r="G145" i="72"/>
  <c r="G147" i="72"/>
  <c r="I128" i="72"/>
  <c r="N288" i="72"/>
  <c r="P281" i="72"/>
  <c r="P286" i="72"/>
  <c r="P284" i="72"/>
  <c r="P282" i="72"/>
  <c r="P285" i="72"/>
  <c r="P283" i="72"/>
  <c r="O282" i="72"/>
  <c r="O284" i="72"/>
  <c r="O286" i="72"/>
  <c r="O281" i="72"/>
  <c r="O285" i="72"/>
  <c r="O283" i="72"/>
  <c r="N266" i="72"/>
  <c r="J267" i="72"/>
  <c r="J268" i="72" s="1"/>
  <c r="J260" i="72"/>
  <c r="K244" i="72"/>
  <c r="K245" i="72"/>
  <c r="K241" i="72"/>
  <c r="L231" i="72"/>
  <c r="L241" i="72" s="1"/>
  <c r="N227" i="72"/>
  <c r="O223" i="72"/>
  <c r="O226" i="72"/>
  <c r="O224" i="72"/>
  <c r="O257" i="72" s="1"/>
  <c r="O225" i="72"/>
  <c r="O222" i="72"/>
  <c r="O221" i="72"/>
  <c r="P222" i="72"/>
  <c r="P226" i="72"/>
  <c r="P224" i="72"/>
  <c r="P257" i="72" s="1"/>
  <c r="P223" i="72"/>
  <c r="P225" i="72"/>
  <c r="P221" i="72"/>
  <c r="J254" i="72"/>
  <c r="K252" i="72"/>
  <c r="K248" i="72"/>
  <c r="K246" i="72"/>
  <c r="K249" i="72"/>
  <c r="K247" i="72"/>
  <c r="K253" i="72"/>
  <c r="J167" i="72"/>
  <c r="J170" i="72" s="1"/>
  <c r="J209" i="72"/>
  <c r="J195" i="72"/>
  <c r="M63" i="72"/>
  <c r="J349" i="72"/>
  <c r="M82" i="72"/>
  <c r="M236" i="72" s="1"/>
  <c r="M231" i="72" s="1"/>
  <c r="M241" i="72" s="1"/>
  <c r="L111" i="72"/>
  <c r="L121" i="72" s="1"/>
  <c r="K347" i="72"/>
  <c r="J178" i="72"/>
  <c r="J299" i="72"/>
  <c r="M62" i="72"/>
  <c r="G143" i="72" l="1"/>
  <c r="G144" i="72" s="1"/>
  <c r="G151" i="72"/>
  <c r="I179" i="72"/>
  <c r="I180" i="72" s="1"/>
  <c r="J142" i="72"/>
  <c r="J143" i="72" s="1"/>
  <c r="J144" i="72" s="1"/>
  <c r="J145" i="72"/>
  <c r="AE150" i="72"/>
  <c r="AE155" i="72"/>
  <c r="AE152" i="72"/>
  <c r="AE151" i="72"/>
  <c r="AE143" i="72"/>
  <c r="AE144" i="72" s="1"/>
  <c r="AE154" i="72"/>
  <c r="AH153" i="72"/>
  <c r="AH151" i="72"/>
  <c r="AH152" i="72"/>
  <c r="AH150" i="72"/>
  <c r="AH155" i="72"/>
  <c r="AH154" i="72"/>
  <c r="AF155" i="72"/>
  <c r="I139" i="72"/>
  <c r="I138" i="72"/>
  <c r="AC152" i="72"/>
  <c r="AC155" i="72"/>
  <c r="AF151" i="72"/>
  <c r="AF153" i="72"/>
  <c r="AF150" i="72"/>
  <c r="AF152" i="72"/>
  <c r="AF143" i="72"/>
  <c r="AF144" i="72" s="1"/>
  <c r="AC150" i="72"/>
  <c r="AC153" i="72"/>
  <c r="AG155" i="72"/>
  <c r="AG154" i="72"/>
  <c r="AG151" i="72"/>
  <c r="AG153" i="72"/>
  <c r="AG152" i="72"/>
  <c r="AG150" i="72"/>
  <c r="AC151" i="72"/>
  <c r="AD151" i="72"/>
  <c r="G153" i="72"/>
  <c r="AC154" i="72"/>
  <c r="AD155" i="72"/>
  <c r="AD154" i="72"/>
  <c r="AD152" i="72"/>
  <c r="AD153" i="72"/>
  <c r="AD150" i="72"/>
  <c r="H145" i="72"/>
  <c r="G155" i="72"/>
  <c r="G154" i="72"/>
  <c r="G152" i="72"/>
  <c r="G150" i="72"/>
  <c r="I132" i="72"/>
  <c r="I136" i="72"/>
  <c r="H142" i="72"/>
  <c r="H155" i="72" s="1"/>
  <c r="I127" i="72"/>
  <c r="I147" i="72"/>
  <c r="I135" i="72"/>
  <c r="I130" i="72"/>
  <c r="I330" i="72" s="1"/>
  <c r="I339" i="72" s="1"/>
  <c r="I137" i="72"/>
  <c r="I134" i="72"/>
  <c r="I140" i="72"/>
  <c r="I129" i="72"/>
  <c r="I133" i="72"/>
  <c r="I131" i="72"/>
  <c r="O288" i="72"/>
  <c r="P288" i="72"/>
  <c r="K267" i="72"/>
  <c r="K268" i="72" s="1"/>
  <c r="K260" i="72"/>
  <c r="P266" i="72"/>
  <c r="O266" i="72"/>
  <c r="L244" i="72"/>
  <c r="O227" i="72"/>
  <c r="P227" i="72"/>
  <c r="K254" i="72"/>
  <c r="L246" i="72"/>
  <c r="L245" i="72"/>
  <c r="L247" i="72"/>
  <c r="L252" i="72"/>
  <c r="L253" i="72"/>
  <c r="L249" i="72"/>
  <c r="L248" i="72"/>
  <c r="L250" i="72"/>
  <c r="M248" i="72"/>
  <c r="M253" i="72"/>
  <c r="M246" i="72"/>
  <c r="AH144" i="72"/>
  <c r="N63" i="72"/>
  <c r="J177" i="72"/>
  <c r="J179" i="72" s="1"/>
  <c r="J180" i="72" s="1"/>
  <c r="M105" i="72"/>
  <c r="M163" i="72"/>
  <c r="M292" i="72"/>
  <c r="L347" i="72"/>
  <c r="N62" i="72"/>
  <c r="N82" i="72"/>
  <c r="N236" i="72" s="1"/>
  <c r="M111" i="72"/>
  <c r="M121" i="72" l="1"/>
  <c r="M122" i="72" s="1"/>
  <c r="M123" i="72" s="1"/>
  <c r="AE156" i="72"/>
  <c r="I142" i="72"/>
  <c r="I143" i="72" s="1"/>
  <c r="AH156" i="72"/>
  <c r="H153" i="72"/>
  <c r="AF156" i="72"/>
  <c r="AG156" i="72"/>
  <c r="H152" i="72"/>
  <c r="H151" i="72"/>
  <c r="H154" i="72"/>
  <c r="H143" i="72"/>
  <c r="H144" i="72" s="1"/>
  <c r="AC156" i="72"/>
  <c r="H150" i="72"/>
  <c r="AD156" i="72"/>
  <c r="G156" i="72"/>
  <c r="I145" i="72"/>
  <c r="L267" i="72"/>
  <c r="L268" i="72" s="1"/>
  <c r="L260" i="72"/>
  <c r="N231" i="72"/>
  <c r="N241" i="72" s="1"/>
  <c r="M250" i="72"/>
  <c r="L254" i="72"/>
  <c r="M245" i="72"/>
  <c r="M252" i="72"/>
  <c r="M249" i="72"/>
  <c r="M247" i="72"/>
  <c r="M260" i="72" s="1"/>
  <c r="M244" i="72"/>
  <c r="G227" i="72"/>
  <c r="O63" i="72"/>
  <c r="J330" i="72"/>
  <c r="J339" i="72" s="1"/>
  <c r="M175" i="72"/>
  <c r="M173" i="72"/>
  <c r="M168" i="72"/>
  <c r="M165" i="72"/>
  <c r="M160" i="72" s="1"/>
  <c r="O62" i="72"/>
  <c r="N111" i="72"/>
  <c r="M347" i="72"/>
  <c r="N105" i="72"/>
  <c r="N292" i="72"/>
  <c r="N163" i="72"/>
  <c r="O82" i="72"/>
  <c r="O236" i="72" s="1"/>
  <c r="M298" i="72"/>
  <c r="M343" i="72" s="1"/>
  <c r="N121" i="72" l="1"/>
  <c r="I151" i="72"/>
  <c r="I150" i="72"/>
  <c r="H156" i="72"/>
  <c r="I153" i="72"/>
  <c r="I154" i="72"/>
  <c r="I144" i="72"/>
  <c r="I152" i="72"/>
  <c r="I155" i="72"/>
  <c r="M267" i="72"/>
  <c r="M268" i="72" s="1"/>
  <c r="N247" i="72"/>
  <c r="O231" i="72"/>
  <c r="O241" i="72" s="1"/>
  <c r="N244" i="72"/>
  <c r="N246" i="72"/>
  <c r="N253" i="72"/>
  <c r="M254" i="72"/>
  <c r="N250" i="72"/>
  <c r="N245" i="72"/>
  <c r="N252" i="72"/>
  <c r="N248" i="72"/>
  <c r="N249" i="72"/>
  <c r="M167" i="72"/>
  <c r="M170" i="72" s="1"/>
  <c r="M209" i="72"/>
  <c r="M195" i="72"/>
  <c r="M349" i="72"/>
  <c r="P63" i="72"/>
  <c r="J147" i="72"/>
  <c r="P82" i="72"/>
  <c r="P236" i="72" s="1"/>
  <c r="O111" i="72"/>
  <c r="N347" i="72"/>
  <c r="P62" i="72"/>
  <c r="M299" i="72"/>
  <c r="N173" i="72"/>
  <c r="N168" i="72"/>
  <c r="N175" i="72"/>
  <c r="N165" i="72"/>
  <c r="N160" i="72" s="1"/>
  <c r="O105" i="72"/>
  <c r="O163" i="72"/>
  <c r="O292" i="72"/>
  <c r="N298" i="72"/>
  <c r="N343" i="72" s="1"/>
  <c r="N122" i="72" l="1"/>
  <c r="N123" i="72" s="1"/>
  <c r="N133" i="72" s="1"/>
  <c r="O121" i="72"/>
  <c r="M178" i="72"/>
  <c r="M126" i="72"/>
  <c r="I156" i="72"/>
  <c r="N267" i="72"/>
  <c r="N268" i="72" s="1"/>
  <c r="N260" i="72"/>
  <c r="O244" i="72"/>
  <c r="P231" i="72"/>
  <c r="P241" i="72" s="1"/>
  <c r="O253" i="72"/>
  <c r="O252" i="72"/>
  <c r="O245" i="72"/>
  <c r="O248" i="72"/>
  <c r="O250" i="72"/>
  <c r="O249" i="72"/>
  <c r="N254" i="72"/>
  <c r="O247" i="72"/>
  <c r="O246" i="72"/>
  <c r="N167" i="72"/>
  <c r="N170" i="72" s="1"/>
  <c r="N209" i="72"/>
  <c r="N195" i="72"/>
  <c r="N349" i="72"/>
  <c r="Q63" i="72"/>
  <c r="J153" i="72"/>
  <c r="J151" i="72"/>
  <c r="J150" i="72"/>
  <c r="J152" i="72"/>
  <c r="J155" i="72"/>
  <c r="J154" i="72"/>
  <c r="P292" i="72"/>
  <c r="P105" i="72"/>
  <c r="P163" i="72"/>
  <c r="P111" i="72"/>
  <c r="O298" i="72"/>
  <c r="O343" i="72" s="1"/>
  <c r="N299" i="72"/>
  <c r="M177" i="72"/>
  <c r="O173" i="72"/>
  <c r="O175" i="72"/>
  <c r="O168" i="72"/>
  <c r="O165" i="72"/>
  <c r="O160" i="72" s="1"/>
  <c r="Q62" i="72"/>
  <c r="O347" i="72"/>
  <c r="Q82" i="72"/>
  <c r="Q236" i="72" s="1"/>
  <c r="Q231" i="72" s="1"/>
  <c r="Q241" i="72" s="1"/>
  <c r="O122" i="72" l="1"/>
  <c r="N178" i="72"/>
  <c r="P121" i="72"/>
  <c r="M179" i="72"/>
  <c r="M180" i="72" s="1"/>
  <c r="M138" i="72"/>
  <c r="N132" i="72"/>
  <c r="N177" i="72"/>
  <c r="Q292" i="72"/>
  <c r="M131" i="72"/>
  <c r="M139" i="72"/>
  <c r="O267" i="72"/>
  <c r="O268" i="72" s="1"/>
  <c r="O260" i="72"/>
  <c r="P244" i="72"/>
  <c r="P248" i="72"/>
  <c r="P249" i="72"/>
  <c r="P246" i="72"/>
  <c r="P247" i="72"/>
  <c r="O254" i="72"/>
  <c r="P250" i="72"/>
  <c r="P253" i="72"/>
  <c r="Q247" i="72"/>
  <c r="P245" i="72"/>
  <c r="P252" i="72"/>
  <c r="O167" i="72"/>
  <c r="O170" i="72" s="1"/>
  <c r="O209" i="72"/>
  <c r="O195" i="72"/>
  <c r="J156" i="72"/>
  <c r="P175" i="72"/>
  <c r="P173" i="72"/>
  <c r="P168" i="72"/>
  <c r="P165" i="72"/>
  <c r="P160" i="72" s="1"/>
  <c r="R236" i="72"/>
  <c r="M127" i="72"/>
  <c r="M129" i="72"/>
  <c r="M136" i="72"/>
  <c r="M133" i="72"/>
  <c r="M140" i="72"/>
  <c r="M135" i="72"/>
  <c r="M132" i="72"/>
  <c r="M134" i="72"/>
  <c r="M137" i="72"/>
  <c r="M130" i="72"/>
  <c r="M128" i="72"/>
  <c r="O299" i="72"/>
  <c r="P347" i="72"/>
  <c r="Q105" i="72"/>
  <c r="Q163" i="72"/>
  <c r="Q111" i="72"/>
  <c r="O349" i="72"/>
  <c r="P298" i="72"/>
  <c r="P343" i="72" s="1"/>
  <c r="O123" i="72" l="1"/>
  <c r="O126" i="72" s="1"/>
  <c r="O177" i="72"/>
  <c r="N179" i="72"/>
  <c r="N180" i="72" s="1"/>
  <c r="Q121" i="72"/>
  <c r="Q122" i="72" s="1"/>
  <c r="Q123" i="72" s="1"/>
  <c r="P122" i="72"/>
  <c r="N131" i="72"/>
  <c r="N138" i="72"/>
  <c r="N127" i="72"/>
  <c r="N129" i="72"/>
  <c r="N135" i="72"/>
  <c r="N126" i="72"/>
  <c r="N147" i="72" s="1"/>
  <c r="N130" i="72"/>
  <c r="N330" i="72" s="1"/>
  <c r="N339" i="72" s="1"/>
  <c r="N139" i="72"/>
  <c r="N137" i="72"/>
  <c r="N134" i="72"/>
  <c r="N140" i="72"/>
  <c r="N136" i="72"/>
  <c r="N128" i="72"/>
  <c r="P267" i="72"/>
  <c r="P268" i="72" s="1"/>
  <c r="P260" i="72"/>
  <c r="R231" i="72"/>
  <c r="R241" i="72" s="1"/>
  <c r="Q252" i="72"/>
  <c r="Q246" i="72"/>
  <c r="Q248" i="72"/>
  <c r="P254" i="72"/>
  <c r="Q245" i="72"/>
  <c r="Q250" i="72"/>
  <c r="Q249" i="72"/>
  <c r="Q253" i="72"/>
  <c r="Q244" i="72"/>
  <c r="P167" i="72"/>
  <c r="P170" i="72" s="1"/>
  <c r="P209" i="72"/>
  <c r="P195" i="72"/>
  <c r="P349" i="72"/>
  <c r="P299" i="72"/>
  <c r="M147" i="72"/>
  <c r="M142" i="72"/>
  <c r="Q347" i="72"/>
  <c r="Q298" i="72"/>
  <c r="Q343" i="72" s="1"/>
  <c r="S236" i="72"/>
  <c r="O178" i="72"/>
  <c r="Q175" i="72"/>
  <c r="Q173" i="72"/>
  <c r="Q168" i="72"/>
  <c r="Q165" i="72"/>
  <c r="Q160" i="72" s="1"/>
  <c r="M330" i="72"/>
  <c r="M339" i="72" s="1"/>
  <c r="M145" i="72"/>
  <c r="R111" i="72"/>
  <c r="R163" i="72"/>
  <c r="R105" i="72"/>
  <c r="R292" i="72"/>
  <c r="O128" i="72" l="1"/>
  <c r="O132" i="72"/>
  <c r="O136" i="72"/>
  <c r="O137" i="72"/>
  <c r="O127" i="72"/>
  <c r="O140" i="72"/>
  <c r="O130" i="72"/>
  <c r="O134" i="72"/>
  <c r="O139" i="72"/>
  <c r="O131" i="72"/>
  <c r="O138" i="72"/>
  <c r="O129" i="72"/>
  <c r="O133" i="72"/>
  <c r="O135" i="72"/>
  <c r="P123" i="72"/>
  <c r="P139" i="72" s="1"/>
  <c r="R121" i="72"/>
  <c r="R122" i="72" s="1"/>
  <c r="R123" i="72" s="1"/>
  <c r="P178" i="72"/>
  <c r="N145" i="72"/>
  <c r="N142" i="72"/>
  <c r="N150" i="72" s="1"/>
  <c r="R244" i="72"/>
  <c r="Q267" i="72"/>
  <c r="Q268" i="72" s="1"/>
  <c r="Q260" i="72"/>
  <c r="S231" i="72"/>
  <c r="S241" i="72" s="1"/>
  <c r="R245" i="72"/>
  <c r="R252" i="72"/>
  <c r="R247" i="72"/>
  <c r="R250" i="72"/>
  <c r="R253" i="72"/>
  <c r="R249" i="72"/>
  <c r="Q254" i="72"/>
  <c r="R248" i="72"/>
  <c r="R246" i="72"/>
  <c r="Q167" i="72"/>
  <c r="Q170" i="72" s="1"/>
  <c r="M150" i="72"/>
  <c r="Q209" i="72"/>
  <c r="Q195" i="72"/>
  <c r="M152" i="72"/>
  <c r="M151" i="72"/>
  <c r="P177" i="72"/>
  <c r="Q349" i="72"/>
  <c r="S111" i="72"/>
  <c r="R173" i="72"/>
  <c r="R175" i="72"/>
  <c r="R168" i="72"/>
  <c r="R165" i="72"/>
  <c r="R160" i="72" s="1"/>
  <c r="S105" i="72"/>
  <c r="S292" i="72"/>
  <c r="S163" i="72"/>
  <c r="M143" i="72"/>
  <c r="M144" i="72" s="1"/>
  <c r="M153" i="72"/>
  <c r="Q177" i="72"/>
  <c r="R298" i="72"/>
  <c r="R343" i="72" s="1"/>
  <c r="R347" i="72"/>
  <c r="Q299" i="72"/>
  <c r="M154" i="72"/>
  <c r="M155" i="72"/>
  <c r="O179" i="72"/>
  <c r="O180" i="72" s="1"/>
  <c r="O142" i="72" l="1"/>
  <c r="O143" i="72" s="1"/>
  <c r="O144" i="72" s="1"/>
  <c r="O145" i="72"/>
  <c r="P133" i="72"/>
  <c r="P131" i="72"/>
  <c r="P134" i="72"/>
  <c r="P130" i="72"/>
  <c r="P330" i="72" s="1"/>
  <c r="P339" i="72" s="1"/>
  <c r="P128" i="72"/>
  <c r="P135" i="72"/>
  <c r="P138" i="72"/>
  <c r="P136" i="72"/>
  <c r="P129" i="72"/>
  <c r="P126" i="72"/>
  <c r="P127" i="72"/>
  <c r="P140" i="72"/>
  <c r="P137" i="72"/>
  <c r="P132" i="72"/>
  <c r="P179" i="72"/>
  <c r="P180" i="72" s="1"/>
  <c r="S121" i="72"/>
  <c r="N151" i="72"/>
  <c r="T236" i="72"/>
  <c r="T231" i="72" s="1"/>
  <c r="T241" i="72" s="1"/>
  <c r="T111" i="72"/>
  <c r="N152" i="72"/>
  <c r="N153" i="72"/>
  <c r="N154" i="72"/>
  <c r="N155" i="72"/>
  <c r="N143" i="72"/>
  <c r="N144" i="72" s="1"/>
  <c r="R267" i="72"/>
  <c r="R268" i="72" s="1"/>
  <c r="R260" i="72"/>
  <c r="S247" i="72"/>
  <c r="S253" i="72"/>
  <c r="S252" i="72"/>
  <c r="S244" i="72"/>
  <c r="S248" i="72"/>
  <c r="S249" i="72"/>
  <c r="S245" i="72"/>
  <c r="S250" i="72"/>
  <c r="S246" i="72"/>
  <c r="R254" i="72"/>
  <c r="R167" i="72"/>
  <c r="R170" i="72" s="1"/>
  <c r="R209" i="72"/>
  <c r="R195" i="72"/>
  <c r="Q138" i="72"/>
  <c r="R299" i="72"/>
  <c r="Q178" i="72"/>
  <c r="Q179" i="72" s="1"/>
  <c r="Q180" i="72" s="1"/>
  <c r="M156" i="72"/>
  <c r="O330" i="72"/>
  <c r="O339" i="72" s="1"/>
  <c r="S298" i="72"/>
  <c r="S343" i="72" s="1"/>
  <c r="S347" i="72"/>
  <c r="R349" i="72"/>
  <c r="O147" i="72"/>
  <c r="T105" i="72"/>
  <c r="T163" i="72"/>
  <c r="T292" i="72"/>
  <c r="S173" i="72"/>
  <c r="S175" i="72"/>
  <c r="S168" i="72"/>
  <c r="S165" i="72"/>
  <c r="S160" i="72" s="1"/>
  <c r="P145" i="72" l="1"/>
  <c r="P142" i="72"/>
  <c r="P143" i="72" s="1"/>
  <c r="P144" i="72" s="1"/>
  <c r="T121" i="72"/>
  <c r="T122" i="72" s="1"/>
  <c r="T123" i="72" s="1"/>
  <c r="S122" i="72"/>
  <c r="S123" i="72" s="1"/>
  <c r="P147" i="72"/>
  <c r="R177" i="72"/>
  <c r="U236" i="72"/>
  <c r="U231" i="72" s="1"/>
  <c r="U241" i="72" s="1"/>
  <c r="U111" i="72"/>
  <c r="N156" i="72"/>
  <c r="Q137" i="72"/>
  <c r="Q139" i="72"/>
  <c r="Q131" i="72"/>
  <c r="R178" i="72"/>
  <c r="S267" i="72"/>
  <c r="S268" i="72" s="1"/>
  <c r="S260" i="72"/>
  <c r="T253" i="72"/>
  <c r="S254" i="72"/>
  <c r="T244" i="72"/>
  <c r="T252" i="72"/>
  <c r="T250" i="72"/>
  <c r="T248" i="72"/>
  <c r="T245" i="72"/>
  <c r="T249" i="72"/>
  <c r="T246" i="72"/>
  <c r="T247" i="72"/>
  <c r="O153" i="72"/>
  <c r="S167" i="72"/>
  <c r="S170" i="72" s="1"/>
  <c r="S209" i="72"/>
  <c r="S195" i="72"/>
  <c r="Q133" i="72"/>
  <c r="Q136" i="72"/>
  <c r="Q128" i="72"/>
  <c r="Q135" i="72"/>
  <c r="Q140" i="72"/>
  <c r="Q134" i="72"/>
  <c r="O154" i="72"/>
  <c r="Q126" i="72"/>
  <c r="Q147" i="72" s="1"/>
  <c r="Q132" i="72"/>
  <c r="Q127" i="72"/>
  <c r="Q129" i="72"/>
  <c r="S349" i="72"/>
  <c r="Q130" i="72"/>
  <c r="Q330" i="72" s="1"/>
  <c r="Q339" i="72" s="1"/>
  <c r="S299" i="72"/>
  <c r="O152" i="72"/>
  <c r="V236" i="72"/>
  <c r="T298" i="72"/>
  <c r="T343" i="72" s="1"/>
  <c r="T175" i="72"/>
  <c r="T168" i="72"/>
  <c r="T173" i="72"/>
  <c r="T165" i="72"/>
  <c r="T160" i="72" s="1"/>
  <c r="O151" i="72"/>
  <c r="T347" i="72"/>
  <c r="V105" i="72"/>
  <c r="O155" i="72"/>
  <c r="O150" i="72"/>
  <c r="U292" i="72"/>
  <c r="U105" i="72"/>
  <c r="U163" i="72"/>
  <c r="U121" i="72" l="1"/>
  <c r="S177" i="72"/>
  <c r="R179" i="72"/>
  <c r="R180" i="72" s="1"/>
  <c r="U246" i="72"/>
  <c r="R130" i="72"/>
  <c r="R330" i="72" s="1"/>
  <c r="R339" i="72" s="1"/>
  <c r="R138" i="72"/>
  <c r="R137" i="72"/>
  <c r="R140" i="72"/>
  <c r="R134" i="72"/>
  <c r="R127" i="72"/>
  <c r="R128" i="72"/>
  <c r="R133" i="72"/>
  <c r="R132" i="72"/>
  <c r="R129" i="72"/>
  <c r="R136" i="72"/>
  <c r="R135" i="72"/>
  <c r="R126" i="72"/>
  <c r="R139" i="72"/>
  <c r="R131" i="72"/>
  <c r="S178" i="72"/>
  <c r="T267" i="72"/>
  <c r="T268" i="72" s="1"/>
  <c r="T260" i="72"/>
  <c r="V231" i="72"/>
  <c r="V241" i="72" s="1"/>
  <c r="U250" i="72"/>
  <c r="U253" i="72"/>
  <c r="U248" i="72"/>
  <c r="U245" i="72"/>
  <c r="T254" i="72"/>
  <c r="U244" i="72"/>
  <c r="U252" i="72"/>
  <c r="U247" i="72"/>
  <c r="U249" i="72"/>
  <c r="P150" i="72"/>
  <c r="T167" i="72"/>
  <c r="T170" i="72" s="1"/>
  <c r="T209" i="72"/>
  <c r="T195" i="72"/>
  <c r="P154" i="72"/>
  <c r="P155" i="72"/>
  <c r="P152" i="72"/>
  <c r="P153" i="72"/>
  <c r="P151" i="72"/>
  <c r="Q142" i="72"/>
  <c r="Q145" i="72"/>
  <c r="O156" i="72"/>
  <c r="U175" i="72"/>
  <c r="U173" i="72"/>
  <c r="U168" i="72"/>
  <c r="U165" i="72"/>
  <c r="U160" i="72" s="1"/>
  <c r="U347" i="72"/>
  <c r="V163" i="72"/>
  <c r="V292" i="72"/>
  <c r="T349" i="72"/>
  <c r="W236" i="72"/>
  <c r="U298" i="72"/>
  <c r="U343" i="72" s="1"/>
  <c r="T126" i="72"/>
  <c r="T299" i="72"/>
  <c r="V111" i="72"/>
  <c r="S179" i="72" l="1"/>
  <c r="S180" i="72" s="1"/>
  <c r="U267" i="72"/>
  <c r="U268" i="72" s="1"/>
  <c r="T138" i="72"/>
  <c r="S133" i="72"/>
  <c r="S138" i="72"/>
  <c r="T131" i="72"/>
  <c r="T139" i="72"/>
  <c r="R142" i="72"/>
  <c r="R143" i="72" s="1"/>
  <c r="R144" i="72" s="1"/>
  <c r="S137" i="72"/>
  <c r="S136" i="72"/>
  <c r="S126" i="72"/>
  <c r="S147" i="72" s="1"/>
  <c r="S132" i="72"/>
  <c r="S134" i="72"/>
  <c r="S135" i="72"/>
  <c r="S140" i="72"/>
  <c r="S128" i="72"/>
  <c r="S127" i="72"/>
  <c r="S130" i="72"/>
  <c r="S330" i="72" s="1"/>
  <c r="S339" i="72" s="1"/>
  <c r="R147" i="72"/>
  <c r="R145" i="72"/>
  <c r="S129" i="72"/>
  <c r="S131" i="72"/>
  <c r="S139" i="72"/>
  <c r="U122" i="72"/>
  <c r="U177" i="72" s="1"/>
  <c r="U260" i="72"/>
  <c r="V244" i="72"/>
  <c r="W231" i="72"/>
  <c r="W241" i="72" s="1"/>
  <c r="V253" i="72"/>
  <c r="V250" i="72"/>
  <c r="V246" i="72"/>
  <c r="V248" i="72"/>
  <c r="V247" i="72"/>
  <c r="V249" i="72"/>
  <c r="V252" i="72"/>
  <c r="V245" i="72"/>
  <c r="U254" i="72"/>
  <c r="Q154" i="72"/>
  <c r="U167" i="72"/>
  <c r="U170" i="72" s="1"/>
  <c r="U195" i="72"/>
  <c r="U209" i="72"/>
  <c r="P156" i="72"/>
  <c r="Q152" i="72"/>
  <c r="Q150" i="72"/>
  <c r="Q153" i="72"/>
  <c r="Q151" i="72"/>
  <c r="Q155" i="72"/>
  <c r="Q143" i="72"/>
  <c r="Q144" i="72" s="1"/>
  <c r="U349" i="72"/>
  <c r="X236" i="72"/>
  <c r="T177" i="72"/>
  <c r="T135" i="72"/>
  <c r="T132" i="72"/>
  <c r="T128" i="72"/>
  <c r="T140" i="72"/>
  <c r="T130" i="72"/>
  <c r="T127" i="72"/>
  <c r="T129" i="72"/>
  <c r="T136" i="72"/>
  <c r="T134" i="72"/>
  <c r="T137" i="72"/>
  <c r="T133" i="72"/>
  <c r="V298" i="72"/>
  <c r="V343" i="72" s="1"/>
  <c r="V173" i="72"/>
  <c r="V168" i="72"/>
  <c r="V175" i="72"/>
  <c r="V165" i="72"/>
  <c r="V160" i="72" s="1"/>
  <c r="T178" i="72"/>
  <c r="V347" i="72"/>
  <c r="W111" i="72"/>
  <c r="U299" i="72"/>
  <c r="V121" i="72"/>
  <c r="W292" i="72"/>
  <c r="W105" i="72"/>
  <c r="W163" i="72"/>
  <c r="V122" i="72" l="1"/>
  <c r="V123" i="72" s="1"/>
  <c r="R153" i="72"/>
  <c r="R151" i="72"/>
  <c r="R152" i="72"/>
  <c r="R154" i="72"/>
  <c r="R155" i="72"/>
  <c r="R150" i="72"/>
  <c r="U123" i="72"/>
  <c r="S142" i="72"/>
  <c r="S151" i="72" s="1"/>
  <c r="S145" i="72"/>
  <c r="U178" i="72"/>
  <c r="U179" i="72" s="1"/>
  <c r="U180" i="72" s="1"/>
  <c r="V267" i="72"/>
  <c r="V268" i="72" s="1"/>
  <c r="V260" i="72"/>
  <c r="W244" i="72"/>
  <c r="X231" i="72"/>
  <c r="X241" i="72" s="1"/>
  <c r="V254" i="72"/>
  <c r="W250" i="72"/>
  <c r="W245" i="72"/>
  <c r="W248" i="72"/>
  <c r="W249" i="72"/>
  <c r="W253" i="72"/>
  <c r="W252" i="72"/>
  <c r="W247" i="72"/>
  <c r="W246" i="72"/>
  <c r="V167" i="72"/>
  <c r="V170" i="72" s="1"/>
  <c r="X111" i="72"/>
  <c r="V209" i="72"/>
  <c r="V195" i="72"/>
  <c r="Q156" i="72"/>
  <c r="X292" i="72"/>
  <c r="X298" i="72" s="1"/>
  <c r="X343" i="72" s="1"/>
  <c r="Y236" i="72"/>
  <c r="Y231" i="72" s="1"/>
  <c r="Y241" i="72" s="1"/>
  <c r="X105" i="72"/>
  <c r="X163" i="72"/>
  <c r="X173" i="72" s="1"/>
  <c r="W121" i="72"/>
  <c r="W347" i="72"/>
  <c r="T145" i="72"/>
  <c r="T179" i="72"/>
  <c r="T180" i="72" s="1"/>
  <c r="V349" i="72"/>
  <c r="W298" i="72"/>
  <c r="W343" i="72" s="1"/>
  <c r="V299" i="72"/>
  <c r="T147" i="72"/>
  <c r="T142" i="72"/>
  <c r="W173" i="72"/>
  <c r="W175" i="72"/>
  <c r="W168" i="72"/>
  <c r="W165" i="72"/>
  <c r="W160" i="72" s="1"/>
  <c r="T330" i="72"/>
  <c r="T339" i="72" s="1"/>
  <c r="V177" i="72" l="1"/>
  <c r="X121" i="72"/>
  <c r="X122" i="72" s="1"/>
  <c r="X123" i="72" s="1"/>
  <c r="U137" i="72"/>
  <c r="U138" i="72"/>
  <c r="R156" i="72"/>
  <c r="U135" i="72"/>
  <c r="S154" i="72"/>
  <c r="U132" i="72"/>
  <c r="U126" i="72"/>
  <c r="U147" i="72" s="1"/>
  <c r="S152" i="72"/>
  <c r="U136" i="72"/>
  <c r="U127" i="72"/>
  <c r="U133" i="72"/>
  <c r="S155" i="72"/>
  <c r="U139" i="72"/>
  <c r="U131" i="72"/>
  <c r="U134" i="72"/>
  <c r="U130" i="72"/>
  <c r="U330" i="72" s="1"/>
  <c r="U339" i="72" s="1"/>
  <c r="U129" i="72"/>
  <c r="U128" i="72"/>
  <c r="U140" i="72"/>
  <c r="S150" i="72"/>
  <c r="S143" i="72"/>
  <c r="S144" i="72" s="1"/>
  <c r="S153" i="72"/>
  <c r="W122" i="72"/>
  <c r="W178" i="72" s="1"/>
  <c r="W267" i="72"/>
  <c r="W268" i="72" s="1"/>
  <c r="W260" i="72"/>
  <c r="X244" i="72"/>
  <c r="W254" i="72"/>
  <c r="X247" i="72"/>
  <c r="X250" i="72"/>
  <c r="X252" i="72"/>
  <c r="X347" i="72"/>
  <c r="X349" i="72" s="1"/>
  <c r="X245" i="72"/>
  <c r="X248" i="72"/>
  <c r="Y250" i="72"/>
  <c r="X246" i="72"/>
  <c r="X253" i="72"/>
  <c r="X249" i="72"/>
  <c r="W167" i="72"/>
  <c r="W170" i="72" s="1"/>
  <c r="T154" i="72"/>
  <c r="W209" i="72"/>
  <c r="W195" i="72"/>
  <c r="X195" i="72"/>
  <c r="Y111" i="72"/>
  <c r="Y347" i="72"/>
  <c r="Y105" i="72"/>
  <c r="Y292" i="72"/>
  <c r="Y298" i="72" s="1"/>
  <c r="Y343" i="72" s="1"/>
  <c r="Y163" i="72"/>
  <c r="Y175" i="72" s="1"/>
  <c r="X175" i="72"/>
  <c r="X165" i="72"/>
  <c r="X160" i="72" s="1"/>
  <c r="X168" i="72"/>
  <c r="W349" i="72"/>
  <c r="T151" i="72"/>
  <c r="T150" i="72"/>
  <c r="V178" i="72"/>
  <c r="T153" i="72"/>
  <c r="T152" i="72"/>
  <c r="X299" i="72"/>
  <c r="V138" i="72"/>
  <c r="T155" i="72"/>
  <c r="W299" i="72"/>
  <c r="T143" i="72"/>
  <c r="V179" i="72" l="1"/>
  <c r="V180" i="72" s="1"/>
  <c r="W123" i="72"/>
  <c r="Z236" i="72"/>
  <c r="Z231" i="72" s="1"/>
  <c r="Z241" i="72" s="1"/>
  <c r="Z111" i="72"/>
  <c r="V135" i="72"/>
  <c r="V139" i="72"/>
  <c r="V131" i="72"/>
  <c r="U145" i="72"/>
  <c r="U142" i="72"/>
  <c r="U152" i="72" s="1"/>
  <c r="S156" i="72"/>
  <c r="W177" i="72"/>
  <c r="W179" i="72" s="1"/>
  <c r="W180" i="72" s="1"/>
  <c r="X178" i="72"/>
  <c r="X267" i="72"/>
  <c r="X268" i="72" s="1"/>
  <c r="X260" i="72"/>
  <c r="X254" i="72"/>
  <c r="Y248" i="72"/>
  <c r="Y253" i="72"/>
  <c r="Y245" i="72"/>
  <c r="Y247" i="72"/>
  <c r="Y244" i="72"/>
  <c r="Y252" i="72"/>
  <c r="Y246" i="72"/>
  <c r="Y249" i="72"/>
  <c r="V126" i="72"/>
  <c r="V147" i="72" s="1"/>
  <c r="V132" i="72"/>
  <c r="X167" i="72"/>
  <c r="X170" i="72" s="1"/>
  <c r="T144" i="72"/>
  <c r="X209" i="72"/>
  <c r="Y121" i="72"/>
  <c r="Y165" i="72"/>
  <c r="Y160" i="72" s="1"/>
  <c r="V134" i="72"/>
  <c r="V137" i="72"/>
  <c r="Z163" i="72"/>
  <c r="Z165" i="72" s="1"/>
  <c r="Z160" i="72" s="1"/>
  <c r="Z292" i="72"/>
  <c r="Z298" i="72" s="1"/>
  <c r="Z343" i="72" s="1"/>
  <c r="Y173" i="72"/>
  <c r="Y168" i="72"/>
  <c r="Z105" i="72"/>
  <c r="AA236" i="72"/>
  <c r="AB236" i="72"/>
  <c r="T156" i="72"/>
  <c r="Y299" i="72"/>
  <c r="Y349" i="72"/>
  <c r="V128" i="72"/>
  <c r="V133" i="72"/>
  <c r="V129" i="72"/>
  <c r="V130" i="72"/>
  <c r="V330" i="72" s="1"/>
  <c r="V339" i="72" s="1"/>
  <c r="V127" i="72"/>
  <c r="V140" i="72"/>
  <c r="V136" i="72"/>
  <c r="U155" i="72" l="1"/>
  <c r="W140" i="72"/>
  <c r="W138" i="72"/>
  <c r="W132" i="72"/>
  <c r="W135" i="72"/>
  <c r="U150" i="72"/>
  <c r="U154" i="72"/>
  <c r="U153" i="72"/>
  <c r="X177" i="72"/>
  <c r="X179" i="72" s="1"/>
  <c r="X180" i="72" s="1"/>
  <c r="W129" i="72"/>
  <c r="W128" i="72"/>
  <c r="W134" i="72"/>
  <c r="W127" i="72"/>
  <c r="W137" i="72"/>
  <c r="W130" i="72"/>
  <c r="W330" i="72" s="1"/>
  <c r="W339" i="72" s="1"/>
  <c r="W133" i="72"/>
  <c r="W136" i="72"/>
  <c r="W126" i="72"/>
  <c r="W147" i="72" s="1"/>
  <c r="W139" i="72"/>
  <c r="W131" i="72"/>
  <c r="U143" i="72"/>
  <c r="U144" i="72" s="1"/>
  <c r="U151" i="72"/>
  <c r="Y122" i="72"/>
  <c r="Y178" i="72" s="1"/>
  <c r="Y267" i="72"/>
  <c r="Y268" i="72" s="1"/>
  <c r="Y260" i="72"/>
  <c r="Z244" i="72"/>
  <c r="AB231" i="72"/>
  <c r="AB241" i="72" s="1"/>
  <c r="AA231" i="72"/>
  <c r="AA241" i="72" s="1"/>
  <c r="Z347" i="72"/>
  <c r="Z349" i="72" s="1"/>
  <c r="Z253" i="72"/>
  <c r="Z245" i="72"/>
  <c r="Z246" i="72"/>
  <c r="Z252" i="72"/>
  <c r="Z247" i="72"/>
  <c r="Z249" i="72"/>
  <c r="Z250" i="72"/>
  <c r="Z248" i="72"/>
  <c r="Y254" i="72"/>
  <c r="Z167" i="72"/>
  <c r="Z170" i="72" s="1"/>
  <c r="Y167" i="72"/>
  <c r="Y170" i="72" s="1"/>
  <c r="Y209" i="72"/>
  <c r="Z121" i="72"/>
  <c r="Y195" i="72"/>
  <c r="Z195" i="72"/>
  <c r="Z299" i="72"/>
  <c r="Z168" i="72"/>
  <c r="Z175" i="72"/>
  <c r="Z173" i="72"/>
  <c r="AA292" i="72"/>
  <c r="AA298" i="72" s="1"/>
  <c r="AA343" i="72" s="1"/>
  <c r="AA105" i="72"/>
  <c r="AB111" i="72"/>
  <c r="AA163" i="72"/>
  <c r="AA165" i="72" s="1"/>
  <c r="AA160" i="72" s="1"/>
  <c r="AA111" i="72"/>
  <c r="AB163" i="72"/>
  <c r="AB292" i="72"/>
  <c r="AB105" i="72"/>
  <c r="V142" i="72"/>
  <c r="V145" i="72"/>
  <c r="X127" i="72" l="1"/>
  <c r="X129" i="72"/>
  <c r="X131" i="72"/>
  <c r="X133" i="72"/>
  <c r="X135" i="72"/>
  <c r="X137" i="72"/>
  <c r="X139" i="72"/>
  <c r="X126" i="72"/>
  <c r="X147" i="72" s="1"/>
  <c r="X128" i="72"/>
  <c r="X130" i="72"/>
  <c r="X330" i="72" s="1"/>
  <c r="X339" i="72" s="1"/>
  <c r="X132" i="72"/>
  <c r="X134" i="72"/>
  <c r="X136" i="72"/>
  <c r="X138" i="72"/>
  <c r="X140" i="72"/>
  <c r="U156" i="72"/>
  <c r="W145" i="72"/>
  <c r="W142" i="72"/>
  <c r="W151" i="72" s="1"/>
  <c r="Y177" i="72"/>
  <c r="Y179" i="72" s="1"/>
  <c r="Y180" i="72" s="1"/>
  <c r="Y123" i="72"/>
  <c r="Z122" i="72"/>
  <c r="Z267" i="72"/>
  <c r="Z268" i="72" s="1"/>
  <c r="Z260" i="72"/>
  <c r="AB244" i="72"/>
  <c r="AA244" i="72"/>
  <c r="AB248" i="72"/>
  <c r="AB245" i="72"/>
  <c r="Z254" i="72"/>
  <c r="AB250" i="72"/>
  <c r="AB246" i="72"/>
  <c r="AB249" i="72"/>
  <c r="AA246" i="72"/>
  <c r="AB252" i="72"/>
  <c r="AB247" i="72"/>
  <c r="AB253" i="72"/>
  <c r="AA347" i="72"/>
  <c r="AA349" i="72" s="1"/>
  <c r="AA245" i="72"/>
  <c r="AA250" i="72"/>
  <c r="AA248" i="72"/>
  <c r="AA249" i="72"/>
  <c r="AA253" i="72"/>
  <c r="AA247" i="72"/>
  <c r="AA252" i="72"/>
  <c r="AA167" i="72"/>
  <c r="AA170" i="72" s="1"/>
  <c r="V155" i="72"/>
  <c r="Z209" i="72"/>
  <c r="AA175" i="72"/>
  <c r="AB173" i="72"/>
  <c r="AB168" i="72"/>
  <c r="AB175" i="72"/>
  <c r="AB165" i="72"/>
  <c r="AB160" i="72" s="1"/>
  <c r="AA168" i="72"/>
  <c r="AA173" i="72"/>
  <c r="AB347" i="72"/>
  <c r="AB298" i="72"/>
  <c r="AB343" i="72" s="1"/>
  <c r="AA299" i="72"/>
  <c r="AB121" i="72"/>
  <c r="AA121" i="72"/>
  <c r="V153" i="72"/>
  <c r="V150" i="72"/>
  <c r="V151" i="72"/>
  <c r="V143" i="72"/>
  <c r="V144" i="72" s="1"/>
  <c r="V154" i="72"/>
  <c r="V152" i="72"/>
  <c r="Z123" i="72" l="1"/>
  <c r="Z136" i="72" s="1"/>
  <c r="Y127" i="72"/>
  <c r="Y131" i="72"/>
  <c r="Y135" i="72"/>
  <c r="Y139" i="72"/>
  <c r="Y130" i="72"/>
  <c r="Y330" i="72" s="1"/>
  <c r="Y339" i="72" s="1"/>
  <c r="Y128" i="72"/>
  <c r="Y132" i="72"/>
  <c r="Y136" i="72"/>
  <c r="Y140" i="72"/>
  <c r="Y134" i="72"/>
  <c r="Y138" i="72"/>
  <c r="Y129" i="72"/>
  <c r="Y133" i="72"/>
  <c r="Y137" i="72"/>
  <c r="Y126" i="72"/>
  <c r="Y147" i="72" s="1"/>
  <c r="W150" i="72"/>
  <c r="W155" i="72"/>
  <c r="W154" i="72"/>
  <c r="X142" i="72"/>
  <c r="X143" i="72" s="1"/>
  <c r="X144" i="72" s="1"/>
  <c r="Z178" i="72"/>
  <c r="X145" i="72"/>
  <c r="Z177" i="72"/>
  <c r="W152" i="72"/>
  <c r="W153" i="72"/>
  <c r="W143" i="72"/>
  <c r="W144" i="72" s="1"/>
  <c r="AA267" i="72"/>
  <c r="AA268" i="72" s="1"/>
  <c r="AA260" i="72"/>
  <c r="AB267" i="72"/>
  <c r="AB268" i="72" s="1"/>
  <c r="AB260" i="72"/>
  <c r="AB254" i="72"/>
  <c r="AA254" i="72"/>
  <c r="AB167" i="72"/>
  <c r="AB170" i="72" s="1"/>
  <c r="AA195" i="72"/>
  <c r="AA209" i="72"/>
  <c r="AB209" i="72"/>
  <c r="AB195" i="72"/>
  <c r="AB299" i="72"/>
  <c r="AB349" i="72"/>
  <c r="V156" i="72"/>
  <c r="AA122" i="72"/>
  <c r="AA123" i="72" s="1"/>
  <c r="AB122" i="72"/>
  <c r="AB178" i="72" s="1"/>
  <c r="Z139" i="72" l="1"/>
  <c r="Z134" i="72"/>
  <c r="Z130" i="72"/>
  <c r="Z330" i="72" s="1"/>
  <c r="Z339" i="72" s="1"/>
  <c r="Z137" i="72"/>
  <c r="Z135" i="72"/>
  <c r="Z128" i="72"/>
  <c r="Z140" i="72"/>
  <c r="Z138" i="72"/>
  <c r="Z131" i="72"/>
  <c r="Z132" i="72"/>
  <c r="Z126" i="72"/>
  <c r="Z147" i="72" s="1"/>
  <c r="Z133" i="72"/>
  <c r="Z127" i="72"/>
  <c r="Z129" i="72"/>
  <c r="X153" i="72"/>
  <c r="X152" i="72"/>
  <c r="X155" i="72"/>
  <c r="X151" i="72"/>
  <c r="X154" i="72"/>
  <c r="W156" i="72"/>
  <c r="X150" i="72"/>
  <c r="Z179" i="72"/>
  <c r="Z180" i="72" s="1"/>
  <c r="Y142" i="72"/>
  <c r="Y143" i="72" s="1"/>
  <c r="Y144" i="72" s="1"/>
  <c r="Y145" i="72"/>
  <c r="AB123" i="72"/>
  <c r="AB138" i="72" s="1"/>
  <c r="AB177" i="72"/>
  <c r="AB179" i="72" s="1"/>
  <c r="AB180" i="72" s="1"/>
  <c r="AA178" i="72"/>
  <c r="AA177" i="72"/>
  <c r="Z145" i="72" l="1"/>
  <c r="Z142" i="72"/>
  <c r="Z153" i="72" s="1"/>
  <c r="AA138" i="72"/>
  <c r="AA126" i="72"/>
  <c r="AN137" i="72"/>
  <c r="AO137" i="72" s="1"/>
  <c r="X156" i="72"/>
  <c r="AB131" i="72"/>
  <c r="AB139" i="72"/>
  <c r="AA131" i="72"/>
  <c r="AA139" i="72"/>
  <c r="Y150" i="72"/>
  <c r="Y151" i="72"/>
  <c r="Y154" i="72"/>
  <c r="Y155" i="72"/>
  <c r="Y153" i="72"/>
  <c r="Y152" i="72"/>
  <c r="AB133" i="72"/>
  <c r="AB126" i="72"/>
  <c r="AB130" i="72"/>
  <c r="AB127" i="72"/>
  <c r="AB132" i="72"/>
  <c r="AB136" i="72"/>
  <c r="AB135" i="72"/>
  <c r="AB128" i="72"/>
  <c r="AB137" i="72"/>
  <c r="AB134" i="72"/>
  <c r="AB129" i="72"/>
  <c r="AB140" i="72"/>
  <c r="AA179" i="72"/>
  <c r="AA180" i="72" s="1"/>
  <c r="AA132" i="72"/>
  <c r="AA135" i="72"/>
  <c r="AA136" i="72"/>
  <c r="AA127" i="72"/>
  <c r="AA129" i="72"/>
  <c r="AA133" i="72"/>
  <c r="AA134" i="72"/>
  <c r="AA130" i="72"/>
  <c r="AA140" i="72"/>
  <c r="AA128" i="72"/>
  <c r="AA137" i="72"/>
  <c r="Z154" i="72" l="1"/>
  <c r="Z150" i="72"/>
  <c r="Z151" i="72"/>
  <c r="Z152" i="72"/>
  <c r="Z155" i="72"/>
  <c r="Z143" i="72"/>
  <c r="Z144" i="72" s="1"/>
  <c r="AN131" i="72"/>
  <c r="AO131" i="72" s="1"/>
  <c r="AN132" i="72"/>
  <c r="AO132" i="72" s="1"/>
  <c r="AN139" i="72"/>
  <c r="AO139" i="72" s="1"/>
  <c r="AN127" i="72"/>
  <c r="AO127" i="72" s="1"/>
  <c r="AN126" i="72"/>
  <c r="AO126" i="72" s="1"/>
  <c r="AN128" i="72"/>
  <c r="AO128" i="72" s="1"/>
  <c r="AN134" i="72"/>
  <c r="AO134" i="72" s="1"/>
  <c r="AN136" i="72"/>
  <c r="AO136" i="72" s="1"/>
  <c r="AN133" i="72"/>
  <c r="AO133" i="72" s="1"/>
  <c r="AN135" i="72"/>
  <c r="AO135" i="72" s="1"/>
  <c r="Y156" i="72"/>
  <c r="AB142" i="72"/>
  <c r="AN129" i="72"/>
  <c r="AO129" i="72" s="1"/>
  <c r="AB330" i="72"/>
  <c r="AB339" i="72" s="1"/>
  <c r="AN125" i="72"/>
  <c r="AO125" i="72" s="1"/>
  <c r="AB147" i="72"/>
  <c r="AB145" i="72"/>
  <c r="AA142" i="72"/>
  <c r="AA330" i="72"/>
  <c r="AA339" i="72" s="1"/>
  <c r="AA147" i="72"/>
  <c r="AA145" i="72"/>
  <c r="Z156" i="72" l="1"/>
  <c r="AA150" i="72"/>
  <c r="AN141" i="72"/>
  <c r="AO141" i="72" s="1"/>
  <c r="AB143" i="72"/>
  <c r="AB144" i="72" s="1"/>
  <c r="AB152" i="72"/>
  <c r="AB150" i="72"/>
  <c r="AB153" i="72"/>
  <c r="AB151" i="72"/>
  <c r="AB154" i="72"/>
  <c r="AB155" i="72"/>
  <c r="AA153" i="72"/>
  <c r="AA154" i="72"/>
  <c r="AA151" i="72"/>
  <c r="AA155" i="72"/>
  <c r="AA152" i="72"/>
  <c r="AA143" i="72"/>
  <c r="AA144" i="72" s="1"/>
  <c r="AB156" i="72" l="1"/>
  <c r="AA156" i="72"/>
  <c r="K60" i="72" l="1"/>
  <c r="K105" i="72" l="1"/>
  <c r="K292" i="72"/>
  <c r="K163" i="72"/>
  <c r="L163" i="72"/>
  <c r="L292" i="72"/>
  <c r="L122" i="72"/>
  <c r="L123" i="72" s="1"/>
  <c r="K121" i="72" l="1"/>
  <c r="K122" i="72" s="1"/>
  <c r="K123" i="72" s="1"/>
  <c r="K165" i="72"/>
  <c r="K160" i="72" s="1"/>
  <c r="K173" i="72"/>
  <c r="K175" i="72"/>
  <c r="K168" i="72"/>
  <c r="K298" i="72"/>
  <c r="K343" i="72" s="1"/>
  <c r="K349" i="72" s="1"/>
  <c r="L298" i="72"/>
  <c r="L343" i="72" s="1"/>
  <c r="L349" i="72" s="1"/>
  <c r="L168" i="72"/>
  <c r="L165" i="72"/>
  <c r="L160" i="72" s="1"/>
  <c r="L175" i="72"/>
  <c r="L173" i="72"/>
  <c r="K126" i="72" l="1"/>
  <c r="K130" i="72"/>
  <c r="K136" i="72"/>
  <c r="K134" i="72"/>
  <c r="K140" i="72"/>
  <c r="K131" i="72"/>
  <c r="K138" i="72"/>
  <c r="K128" i="72"/>
  <c r="K139" i="72"/>
  <c r="K129" i="72"/>
  <c r="K135" i="72"/>
  <c r="K132" i="72"/>
  <c r="K133" i="72"/>
  <c r="K127" i="72"/>
  <c r="K137" i="72"/>
  <c r="L128" i="72"/>
  <c r="K178" i="72"/>
  <c r="L167" i="72"/>
  <c r="L170" i="72" s="1"/>
  <c r="K167" i="72"/>
  <c r="K170" i="72" s="1"/>
  <c r="K195" i="72"/>
  <c r="K209" i="72"/>
  <c r="L209" i="72"/>
  <c r="L195" i="72"/>
  <c r="L299" i="72"/>
  <c r="K299" i="72"/>
  <c r="K145" i="72" l="1"/>
  <c r="K142" i="72"/>
  <c r="K143" i="72" s="1"/>
  <c r="K144" i="72" s="1"/>
  <c r="L138" i="72"/>
  <c r="L140" i="72"/>
  <c r="L132" i="72"/>
  <c r="L133" i="72"/>
  <c r="L127" i="72"/>
  <c r="L135" i="72"/>
  <c r="L126" i="72"/>
  <c r="L147" i="72" s="1"/>
  <c r="L177" i="72"/>
  <c r="L139" i="72"/>
  <c r="L134" i="72"/>
  <c r="L178" i="72"/>
  <c r="L136" i="72"/>
  <c r="L129" i="72"/>
  <c r="L130" i="72"/>
  <c r="L330" i="72" s="1"/>
  <c r="L339" i="72" s="1"/>
  <c r="L137" i="72"/>
  <c r="L131" i="72"/>
  <c r="K177" i="72"/>
  <c r="K179" i="72" s="1"/>
  <c r="K180" i="72" s="1"/>
  <c r="AL137" i="72" l="1"/>
  <c r="AM137" i="72" s="1"/>
  <c r="L179" i="72"/>
  <c r="L180" i="72" s="1"/>
  <c r="L142" i="72"/>
  <c r="L153" i="72" s="1"/>
  <c r="L145" i="72"/>
  <c r="L143" i="72" l="1"/>
  <c r="L144" i="72" s="1"/>
  <c r="AL136" i="72"/>
  <c r="AM136" i="72" s="1"/>
  <c r="AL126" i="72"/>
  <c r="AM126" i="72" s="1"/>
  <c r="AL132" i="72"/>
  <c r="AM132" i="72" s="1"/>
  <c r="AL134" i="72"/>
  <c r="AM134" i="72" s="1"/>
  <c r="AL139" i="72"/>
  <c r="AM139" i="72" s="1"/>
  <c r="AL128" i="72"/>
  <c r="AM128" i="72" s="1"/>
  <c r="K147" i="72"/>
  <c r="L152" i="72"/>
  <c r="AL135" i="72"/>
  <c r="AM135" i="72" s="1"/>
  <c r="L154" i="72"/>
  <c r="L151" i="72"/>
  <c r="L150" i="72"/>
  <c r="L155" i="72"/>
  <c r="AL127" i="72"/>
  <c r="AM127" i="72" s="1"/>
  <c r="AL125" i="72"/>
  <c r="AM125" i="72" s="1"/>
  <c r="AL131" i="72"/>
  <c r="AM131" i="72" s="1"/>
  <c r="AL129" i="72"/>
  <c r="AM129" i="72" s="1"/>
  <c r="AL133" i="72"/>
  <c r="AM133" i="72" s="1"/>
  <c r="K150" i="72"/>
  <c r="K330" i="72"/>
  <c r="K339" i="72" s="1"/>
  <c r="L156" i="72" l="1"/>
  <c r="K154" i="72"/>
  <c r="K151" i="72"/>
  <c r="K153" i="72"/>
  <c r="K152" i="72"/>
  <c r="K155" i="72"/>
  <c r="AL141" i="72"/>
  <c r="AM141" i="72" s="1"/>
  <c r="K156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6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3000</t>
        </r>
      </text>
    </comment>
    <comment ref="D6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Khatthaleeya Prayjumpol</author>
    <author>Asus</author>
  </authors>
  <commentList>
    <comment ref="Q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AMR ดูไม่ได 12-15/3</t>
        </r>
      </text>
    </comment>
    <comment ref="D62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3000</t>
        </r>
      </text>
    </comment>
    <comment ref="D63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3100</t>
        </r>
      </text>
    </comment>
    <comment ref="D82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5661</t>
        </r>
      </text>
    </comment>
    <comment ref="G10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ปั๊มลมชั่วคราว GC1</t>
        </r>
      </text>
    </comment>
    <comment ref="T10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ปั๊มลมชั่วคราว GC1</t>
        </r>
      </text>
    </comment>
    <comment ref="F293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MAY = 727</t>
        </r>
      </text>
    </comment>
    <comment ref="F296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MAY = 1368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<sst xmlns="http://schemas.openxmlformats.org/spreadsheetml/2006/main" count="1266" uniqueCount="367">
  <si>
    <t>MC.1</t>
  </si>
  <si>
    <t>MC.2</t>
  </si>
  <si>
    <t>DC.1</t>
  </si>
  <si>
    <t>DC.2</t>
  </si>
  <si>
    <t>New Office</t>
  </si>
  <si>
    <t>DC.3</t>
  </si>
  <si>
    <t>MT</t>
  </si>
  <si>
    <t>Air com DC2</t>
  </si>
  <si>
    <t>0108-01</t>
  </si>
  <si>
    <t>0108-02</t>
  </si>
  <si>
    <t>ME</t>
  </si>
  <si>
    <t>TPS</t>
  </si>
  <si>
    <t>0209</t>
  </si>
  <si>
    <t>canteen1</t>
  </si>
  <si>
    <t>0801</t>
  </si>
  <si>
    <t>0802</t>
  </si>
  <si>
    <t>0901</t>
  </si>
  <si>
    <t>0906</t>
  </si>
  <si>
    <t>MEL</t>
  </si>
  <si>
    <t>0208-04</t>
  </si>
  <si>
    <t>0108-03/01</t>
  </si>
  <si>
    <t>PC1</t>
  </si>
  <si>
    <t>PC2</t>
  </si>
  <si>
    <t>0206</t>
  </si>
  <si>
    <t>0108-03</t>
  </si>
  <si>
    <t>0105</t>
  </si>
  <si>
    <t>GC1</t>
  </si>
  <si>
    <t>GC2</t>
  </si>
  <si>
    <t>J01</t>
  </si>
  <si>
    <t>J02</t>
  </si>
  <si>
    <t>J03</t>
  </si>
  <si>
    <t>Cooling DC3</t>
  </si>
  <si>
    <t>Hight bayGC2</t>
  </si>
  <si>
    <t>ปั๊มลม DC1</t>
  </si>
  <si>
    <t>0801-01</t>
  </si>
  <si>
    <t>Cooling DC1</t>
  </si>
  <si>
    <t>Cooling DC2</t>
  </si>
  <si>
    <t>Cooling GC2</t>
  </si>
  <si>
    <t>Air com PC</t>
  </si>
  <si>
    <t>Air com  MC1</t>
  </si>
  <si>
    <t>ตัวคูณ</t>
  </si>
  <si>
    <t>Office</t>
  </si>
  <si>
    <t>MC 1</t>
  </si>
  <si>
    <t>MC 2</t>
  </si>
  <si>
    <t>DC 1</t>
  </si>
  <si>
    <t>DC 2</t>
  </si>
  <si>
    <t>DC 3</t>
  </si>
  <si>
    <t>MT&amp;DM</t>
  </si>
  <si>
    <t>GC 1</t>
  </si>
  <si>
    <t>GC 2</t>
  </si>
  <si>
    <t>Main</t>
  </si>
  <si>
    <t>Sub</t>
  </si>
  <si>
    <t>Air comp</t>
  </si>
  <si>
    <t>Sub station</t>
  </si>
  <si>
    <t>MDB17</t>
  </si>
  <si>
    <t>MDB1</t>
  </si>
  <si>
    <t>MDB2</t>
  </si>
  <si>
    <t>MDB8</t>
  </si>
  <si>
    <t>MDB9</t>
  </si>
  <si>
    <t>MDB15</t>
  </si>
  <si>
    <t>MDB18</t>
  </si>
  <si>
    <t>MDB19</t>
  </si>
  <si>
    <t>MDB7</t>
  </si>
  <si>
    <t>MDB16</t>
  </si>
  <si>
    <t>MDB3</t>
  </si>
  <si>
    <t>MDB13</t>
  </si>
  <si>
    <t>MDB14</t>
  </si>
  <si>
    <t>MDB4</t>
  </si>
  <si>
    <t>MDB12</t>
  </si>
  <si>
    <t>MDB20</t>
  </si>
  <si>
    <t>MDB10</t>
  </si>
  <si>
    <t>DC3</t>
  </si>
  <si>
    <t>1804-01</t>
  </si>
  <si>
    <t>DC1</t>
  </si>
  <si>
    <t>MC2</t>
  </si>
  <si>
    <t>LOAD DEMAND TEP</t>
  </si>
  <si>
    <t>POSITION</t>
  </si>
  <si>
    <t>น้ำเย็นCooling DC2</t>
  </si>
  <si>
    <t>น้ำเย็นCooling DC3</t>
  </si>
  <si>
    <t>น้ำร้อนCooling DC3</t>
  </si>
  <si>
    <t>น้ำร้อนCooling DC2</t>
  </si>
  <si>
    <t>ในห้องCoolingDC1</t>
  </si>
  <si>
    <t>นอกห้องCoolingDC1</t>
  </si>
  <si>
    <t>BUILDING</t>
  </si>
  <si>
    <t>AC-DC1-01</t>
  </si>
  <si>
    <t>AC-DC1-02</t>
  </si>
  <si>
    <t>0108-02/01</t>
  </si>
  <si>
    <t>1805</t>
  </si>
  <si>
    <t>TOTAL</t>
  </si>
  <si>
    <t>ดูดควัน Shell core1</t>
  </si>
  <si>
    <t>ดูดควัน Shell core2</t>
  </si>
  <si>
    <t>BAG FILTER</t>
  </si>
  <si>
    <t>FOH</t>
  </si>
  <si>
    <t>vc</t>
  </si>
  <si>
    <t>ADM</t>
  </si>
  <si>
    <t>AL5,canteen2</t>
  </si>
  <si>
    <t>AL 5,canteen</t>
  </si>
  <si>
    <t>สนามฟุตบอล</t>
  </si>
  <si>
    <t>0307-01 Hight bayDC2</t>
  </si>
  <si>
    <t>1904 Hight bayDC3</t>
  </si>
  <si>
    <t>2009-01 พัดลมหลังคา+PM DIE</t>
  </si>
  <si>
    <t>0202 Hight bayMC1</t>
  </si>
  <si>
    <t>0208-01 JIG MC1</t>
  </si>
  <si>
    <t>0108-03/03 ATM,โรงจอดรถ</t>
  </si>
  <si>
    <t>Office shipping</t>
  </si>
  <si>
    <t>0908-01 Hight bay MC2</t>
  </si>
  <si>
    <t>0904-01/03 Office MC2</t>
  </si>
  <si>
    <t>0301-02/02C Office DC2</t>
  </si>
  <si>
    <t>GC.2</t>
  </si>
  <si>
    <t>AL5</t>
  </si>
  <si>
    <t>(อาคาร)</t>
  </si>
  <si>
    <t>Melt</t>
  </si>
  <si>
    <t>DC2</t>
  </si>
  <si>
    <t>MC</t>
  </si>
  <si>
    <t>VC</t>
  </si>
  <si>
    <t>ข้อมูลสำหรับกราฟ ACC (Allowcate Air comp.) นำข้อมูลไปใส่ กราฟ 'ELECTRIC GENTAN-I BY PLANT</t>
  </si>
  <si>
    <t>DIFF</t>
  </si>
  <si>
    <t>ค่าไฟฟ้า</t>
  </si>
  <si>
    <t>ค่าไฟฟ้าทั้งหมด</t>
  </si>
  <si>
    <t>%VC</t>
  </si>
  <si>
    <t>ข้อมูลสำหรับกราฟ VC นำข้อมูลไปใส่ กราฟ Electric (TEP TON PRO VC ONLY)</t>
  </si>
  <si>
    <t>ADMIN</t>
  </si>
  <si>
    <t>FOH,บ่อ ADMIN</t>
  </si>
  <si>
    <t>0903-05 CMM ROOM</t>
  </si>
  <si>
    <t>0903-06 CMM ROOM</t>
  </si>
  <si>
    <t>1009-02</t>
  </si>
  <si>
    <t>1301-02 Hight bayDC2</t>
  </si>
  <si>
    <t>0301-02/01 3500/เดือน</t>
  </si>
  <si>
    <t>0301-02/02A 3000/เดือน</t>
  </si>
  <si>
    <t>0901-01</t>
  </si>
  <si>
    <t>High bay MEL</t>
  </si>
  <si>
    <t>0804-02/07 Office MEL ไม่มีมิเตอร์</t>
  </si>
  <si>
    <t>1508 ไฟฟ้าอาคาร</t>
  </si>
  <si>
    <t>1003-03 Office DC1</t>
  </si>
  <si>
    <t>0902-03</t>
  </si>
  <si>
    <t>QA CENTER</t>
  </si>
  <si>
    <t>Check</t>
  </si>
  <si>
    <t>Sum NO VC</t>
  </si>
  <si>
    <t>VC+Air comp</t>
  </si>
  <si>
    <t>FOH+ADMIN</t>
  </si>
  <si>
    <t>Sum Main</t>
  </si>
  <si>
    <t>FOH/วัน</t>
  </si>
  <si>
    <t>FOH สะสม</t>
  </si>
  <si>
    <t>DIFF การไฟฟ-Sum Main</t>
  </si>
  <si>
    <t>VC ปัน</t>
  </si>
  <si>
    <t>FOH ปัน</t>
  </si>
  <si>
    <t>Diff</t>
  </si>
  <si>
    <t>G/C1-22,1-23+เตาไฟฟ้า G/C1-6,1-18</t>
  </si>
  <si>
    <t>2009-03 Office GC2</t>
  </si>
  <si>
    <t>ปั๊มน้ำบ่อดิน+บ่อคอนกรีต</t>
  </si>
  <si>
    <t>ปั๊มน้ำข้างป้อมยาม</t>
  </si>
  <si>
    <t>VC-Production</t>
  </si>
  <si>
    <t>QA</t>
  </si>
  <si>
    <t>OFFICE</t>
  </si>
  <si>
    <t>MC1</t>
  </si>
  <si>
    <t>ปริมาณการใช้น้ำประปารวม - ปริมาณการใช้น้ำ Cooling - Production</t>
  </si>
  <si>
    <t>( ปริมาณการใช้น้ำประปา อุปโภค )</t>
  </si>
  <si>
    <t>Water Consumption</t>
  </si>
  <si>
    <t>SPRINKLER GC2</t>
  </si>
  <si>
    <t>COOLANT CENTER MC1</t>
  </si>
  <si>
    <t>DIE LUBE DC2-1 (DC3)</t>
  </si>
  <si>
    <t>DIE LUBE DC1-1 AW (DC1)</t>
  </si>
  <si>
    <t>DIE LUBE DC1-1 (DC1)</t>
  </si>
  <si>
    <t>DIE LUBE DC2-2 (DC2)</t>
  </si>
  <si>
    <t>DIE LUBE DC1-2 (DC3)</t>
  </si>
  <si>
    <t>ปริมาณการใช้น้ำ Production</t>
  </si>
  <si>
    <t>PRODUCTION WATER</t>
  </si>
  <si>
    <t>CT-GC2-01</t>
  </si>
  <si>
    <t>CT-DC3-01</t>
  </si>
  <si>
    <t>CT-DC2-01</t>
  </si>
  <si>
    <t>CT-DC1-01</t>
  </si>
  <si>
    <t>ปริมาณการใช้น้ำ Cooling</t>
  </si>
  <si>
    <t>COOLING WATER</t>
  </si>
  <si>
    <t>ประปา DC ZONE</t>
  </si>
  <si>
    <t>ประปา MC ZONE</t>
  </si>
  <si>
    <t>ปริมาณการใช้น้ำประปารวม</t>
  </si>
  <si>
    <t>WATER SUPPLY</t>
  </si>
  <si>
    <t>SPRINKLER GC2  ( มิเตอร์น้ำเสีย)</t>
  </si>
  <si>
    <t>DIE LUBE DC2-1 (DC2)</t>
  </si>
  <si>
    <t>PRODUCTION</t>
  </si>
  <si>
    <t>DIE LUBE DC2-2 (DC3)</t>
  </si>
  <si>
    <t>DC ZONE</t>
  </si>
  <si>
    <t>MC ZONE</t>
  </si>
  <si>
    <t>DATE</t>
  </si>
  <si>
    <t>METER RECORD</t>
  </si>
  <si>
    <t>Total</t>
  </si>
  <si>
    <t>BAG FILTER NO.2</t>
  </si>
  <si>
    <t>BAG FILTER NO.3</t>
  </si>
  <si>
    <t>Cooling</t>
  </si>
  <si>
    <t>PC</t>
  </si>
  <si>
    <t>Bag filter</t>
  </si>
  <si>
    <t>WET SCRUBBER M</t>
  </si>
  <si>
    <t>DB1703</t>
  </si>
  <si>
    <t>DB1704</t>
  </si>
  <si>
    <t>LOCKER</t>
  </si>
  <si>
    <t>Other</t>
  </si>
  <si>
    <t>โรงอาหาร คก.</t>
  </si>
  <si>
    <t>พัสดุ1,Shipping</t>
  </si>
  <si>
    <t>HR</t>
  </si>
  <si>
    <t>QA Center</t>
  </si>
  <si>
    <t>CMM MC2</t>
  </si>
  <si>
    <t>ไฟฟ้าอาคาร</t>
  </si>
  <si>
    <t>สนามบอล</t>
  </si>
  <si>
    <t>DB0302 ไฟ High bay PC ไม่มีมิเตอร์</t>
  </si>
  <si>
    <t>FOH DB1305 ไม่มีมิเตอร์</t>
  </si>
  <si>
    <t>DIE</t>
  </si>
  <si>
    <t>DB0301-03 ประมาณ</t>
  </si>
  <si>
    <t>VC DB1907</t>
  </si>
  <si>
    <t>Dust 1,2 VC</t>
  </si>
  <si>
    <t>ปั๊มน้ำ</t>
  </si>
  <si>
    <t>บ่อบำบัด</t>
  </si>
  <si>
    <t>DB0108-03</t>
  </si>
  <si>
    <t>โรงจอดรถจักรยานยนต์</t>
  </si>
  <si>
    <t>check</t>
  </si>
  <si>
    <t>MEL VC</t>
  </si>
  <si>
    <t>ไฟฟ้าอาคาร FOH</t>
  </si>
  <si>
    <t>BAG FILTER VC</t>
  </si>
  <si>
    <t>0108-02/01B</t>
  </si>
  <si>
    <t xml:space="preserve">Air </t>
  </si>
  <si>
    <t>Light, plug</t>
  </si>
  <si>
    <t>2-4 = 2039, 5-7 = 1803</t>
  </si>
  <si>
    <t>0202</t>
  </si>
  <si>
    <t>0208-01</t>
  </si>
  <si>
    <t>AC-MC2-01</t>
  </si>
  <si>
    <t>AD-MC2-01</t>
  </si>
  <si>
    <t>working day</t>
  </si>
  <si>
    <t>working W1</t>
  </si>
  <si>
    <t>working W2</t>
  </si>
  <si>
    <t>Ave.</t>
  </si>
  <si>
    <t>diff</t>
  </si>
  <si>
    <t>AC-PC-01, AC-PC-02</t>
  </si>
  <si>
    <t>Air comp รวม</t>
  </si>
  <si>
    <t>ค่า KWH ของ week 2 ที่เพิ่มขึ้นมาจาก</t>
  </si>
  <si>
    <t>AC-DC-01</t>
  </si>
  <si>
    <t>เพิ่มขึ้นเฉลี่ยวันละ 1428 unit</t>
  </si>
  <si>
    <t>AC-DC2-02 + ปั๊มลมเช่า</t>
  </si>
  <si>
    <t>AC-PC-01, AP-PC-02</t>
  </si>
  <si>
    <t>เพิ่มขึ้นเฉลี่ยวันละ 537 unit</t>
  </si>
  <si>
    <t>วันทำงาน+วันเสาร์</t>
  </si>
  <si>
    <t>เฉลี่ย</t>
  </si>
  <si>
    <t>วันอาทิตย์</t>
  </si>
  <si>
    <t>Wgt.AC (หัก Reject)</t>
  </si>
  <si>
    <t>KWH Air comp./Wgt.AC</t>
  </si>
  <si>
    <t>รวม</t>
  </si>
  <si>
    <t>วันทำงาน</t>
  </si>
  <si>
    <t>วันหยุด</t>
  </si>
  <si>
    <t>ปั๊มลมเช่า GC1</t>
  </si>
  <si>
    <t>MCB 0401</t>
  </si>
  <si>
    <t>0108-03/03 ,โรงจอดรถ</t>
  </si>
  <si>
    <t>ค่าจริงจาก Meter ที่ยังไม่มีการปรับค่าให้เท่ากับยอดการไฟฟ้า</t>
  </si>
  <si>
    <t>ค่าไฟที่มีการปรับแล้ว 
บัญชีใช้อันนี้</t>
  </si>
  <si>
    <t>Total VC+FOH+Admin</t>
  </si>
  <si>
    <t>D7-D26</t>
  </si>
  <si>
    <t>Kwh Total จริงก่อนปรับค่าการไฟฟ้า</t>
  </si>
  <si>
    <t>MDB 1 + MDB2</t>
  </si>
  <si>
    <t>MDB 8 + MDB 9</t>
  </si>
  <si>
    <t>MDB 10 + MDB 15</t>
  </si>
  <si>
    <t>MDB 3 + MDB 13</t>
  </si>
  <si>
    <t>MDB 18 + MDB 19</t>
  </si>
  <si>
    <t>MDB 20</t>
  </si>
  <si>
    <t>DB 0108-01 + DB 0108-02</t>
  </si>
  <si>
    <t>MDB 17</t>
  </si>
  <si>
    <t>MDB 7 + MDB 16</t>
  </si>
  <si>
    <t>MDB 4</t>
  </si>
  <si>
    <t>AIR COMP.DC2</t>
  </si>
  <si>
    <t>MDB 14</t>
  </si>
  <si>
    <t xml:space="preserve">AIR COMP.PC </t>
  </si>
  <si>
    <t>SUM</t>
  </si>
  <si>
    <t>Kwh Total หลังปรับค่าการไฟฟ้า</t>
  </si>
  <si>
    <t>ออฟฟิศ MEL</t>
  </si>
  <si>
    <t xml:space="preserve">Air dryer </t>
  </si>
  <si>
    <t>Air comp AC-MC2-01</t>
  </si>
  <si>
    <t>Air dryer AD-MC2-01</t>
  </si>
  <si>
    <t>ก่อนปรับค่า</t>
  </si>
  <si>
    <t>หลังปรับค่า</t>
  </si>
  <si>
    <t>AIR COMP.</t>
  </si>
  <si>
    <t>Air comp (0105 MC1)</t>
  </si>
  <si>
    <t>Air comp (0206 PC)</t>
  </si>
  <si>
    <t>DB0108-03+DB0206</t>
  </si>
  <si>
    <t>MC1 kwh จริง</t>
  </si>
  <si>
    <t>MC1 kwh ปรับค่า</t>
  </si>
  <si>
    <t>Total MC1,MC2</t>
  </si>
  <si>
    <t>MC2 kwh จริง</t>
  </si>
  <si>
    <t>MC2 kwh ปรับค่า</t>
  </si>
  <si>
    <t xml:space="preserve">ไฟ Highbay PC </t>
  </si>
  <si>
    <t>DC1 kwh จริง</t>
  </si>
  <si>
    <t>DC1 kwh ปรับค่า</t>
  </si>
  <si>
    <t>VC ไม่รวมปั๊มลม</t>
  </si>
  <si>
    <t>ถ้าต้องการรวมปั๊มลมให้บวกบรรทัดที่ 252</t>
  </si>
  <si>
    <t>ถ้าต้องการรวมปั๊มลมให้บวกบรรทัดที่ 253</t>
  </si>
  <si>
    <t>DB0402</t>
  </si>
  <si>
    <t>DB0406</t>
  </si>
  <si>
    <t>ไฟฟ้าอาคาร PC STORE</t>
  </si>
  <si>
    <t>เครื่องชาร์จแบตฯ E Car</t>
  </si>
  <si>
    <t>บ่อบำบัดฯ</t>
  </si>
  <si>
    <t>ฝั่ง MC2</t>
  </si>
  <si>
    <t>ฝั่ง QA CENTER</t>
  </si>
  <si>
    <t>GC 1 ( PC STORE.)</t>
  </si>
  <si>
    <t>DB1604</t>
  </si>
  <si>
    <t>DB1607</t>
  </si>
  <si>
    <t>DB1608</t>
  </si>
  <si>
    <t>DM</t>
  </si>
  <si>
    <t>บ่อบำบัดน</t>
  </si>
  <si>
    <t>DIE LUBE DC3-1 AW (DC3)</t>
  </si>
  <si>
    <t>DB1707</t>
  </si>
  <si>
    <t>สถานีแก๊ส</t>
  </si>
  <si>
    <t>MT+DM</t>
  </si>
  <si>
    <t>บ่อบำบัดดูช่องนี้</t>
  </si>
  <si>
    <t>MT&amp;DM ดูช่องนี้</t>
  </si>
  <si>
    <t>OFFICE ดูช่องนี้</t>
  </si>
  <si>
    <t>ล็อคเกอร์</t>
  </si>
  <si>
    <t>ไฟ โซน รปภ.</t>
  </si>
  <si>
    <t>02.05-02.45</t>
  </si>
  <si>
    <t>07.15-07.45</t>
  </si>
  <si>
    <t>11.30-12.30</t>
  </si>
  <si>
    <t>16.30-16.55</t>
  </si>
  <si>
    <t>19.20-19.50</t>
  </si>
  <si>
    <t>23.30-23.55</t>
  </si>
  <si>
    <t>PC-03</t>
  </si>
  <si>
    <t>MC1-01</t>
  </si>
  <si>
    <t>DC1-01</t>
  </si>
  <si>
    <t>DC1-02</t>
  </si>
  <si>
    <t>DC2-03</t>
  </si>
  <si>
    <t>DC2-04</t>
  </si>
  <si>
    <t>OFF</t>
  </si>
  <si>
    <t>DC2-05</t>
  </si>
  <si>
    <t>DC2-01</t>
  </si>
  <si>
    <t>DC2-02</t>
  </si>
  <si>
    <t>PC-02</t>
  </si>
  <si>
    <t>PC-01</t>
  </si>
  <si>
    <t>1.G200</t>
  </si>
  <si>
    <t>2.G200</t>
  </si>
  <si>
    <t>3.G200</t>
  </si>
  <si>
    <t>4.G200</t>
  </si>
  <si>
    <t>5.G200</t>
  </si>
  <si>
    <t>6.G200</t>
  </si>
  <si>
    <t>8.VSD</t>
  </si>
  <si>
    <t>9.VSD</t>
  </si>
  <si>
    <t>10.VSD</t>
  </si>
  <si>
    <t>11.VSD</t>
  </si>
  <si>
    <t>MC2-01</t>
  </si>
  <si>
    <t>7.G200</t>
  </si>
  <si>
    <t>ตั้งเวลา ปิด - เปิด ปั๊มลม</t>
  </si>
  <si>
    <t>สกรูเสียงดัง  หยุดใช้งาน</t>
  </si>
  <si>
    <t>13.VSD</t>
  </si>
  <si>
    <t>ไดร์เสีย</t>
  </si>
  <si>
    <t>เอามอเตอร์ออกไป O/H</t>
  </si>
  <si>
    <t>ไฟ highbay GC1</t>
  </si>
  <si>
    <t>GC 1 ไฟ highbay</t>
  </si>
  <si>
    <t>GC 1 ( PC STROE)</t>
  </si>
  <si>
    <t>GC 1 ( ไฟ highbay)</t>
  </si>
  <si>
    <t>Datetime --&gt;
Meter   (vvv)</t>
  </si>
  <si>
    <t>0108-03_1</t>
  </si>
  <si>
    <t>CT-DC1</t>
  </si>
  <si>
    <t>CT_DC1_Out</t>
  </si>
  <si>
    <t>CT-DC3-HOT</t>
  </si>
  <si>
    <t>CT-DC3-COOL</t>
  </si>
  <si>
    <t>CT - GC2</t>
  </si>
  <si>
    <t>FIELD</t>
  </si>
  <si>
    <t>0301-02-02</t>
  </si>
  <si>
    <t>2009-01</t>
  </si>
  <si>
    <t>2009-03</t>
  </si>
  <si>
    <t>shipping</t>
  </si>
  <si>
    <t>0904-01_03</t>
  </si>
  <si>
    <t>0903-05</t>
  </si>
  <si>
    <t xml:space="preserve">
0903-06</t>
  </si>
  <si>
    <t>Wet scubber 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</si>
</sst>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87" formatCode="_(* #,##0_);_(* \(#,##0\);_(* &quot;-&quot;_);_(@_)"/>
    <numFmt numFmtId="188" formatCode="_(* #,##0_);_(* \(#,##0\);_(* &quot;-&quot;??_);_(@_)"/>
    <numFmt numFmtId="189" formatCode="B1mmm\-yy"/>
    <numFmt numFmtId="190" formatCode="_(* #,##0.00_);_(* \(#,##0.00\);_(* &quot;-&quot;_);_(@_)"/>
    <numFmt numFmtId="191" formatCode="m/d/yy\ h:mm"/>
    <numFmt numFmtId="192" formatCode="_(* #,##0.0_);_(* \(#,##0.0\);_(* &quot;-&quot;_);_(@_)"/>
    <numFmt numFmtId="193" formatCode="_-* #,##0_-;\-* #,##0_-;_-* &quot;-&quot;??_-;_-@_-"/>
    <numFmt numFmtId="194" formatCode="0.0"/>
  </numFmts>
  <fonts count="70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b/>
      <sz val="10"/>
      <name val="Arial"/>
      <family val="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Tahoma"/>
      <family val="2"/>
      <charset val="222"/>
      <scheme val="minor"/>
    </font>
    <font>
      <b/>
      <sz val="11"/>
      <color rgb="FF660066"/>
      <name val="Calibri"/>
      <family val="2"/>
      <charset val="222"/>
    </font>
    <font>
      <b/>
      <sz val="14"/>
      <color rgb="FFFF0000"/>
      <name val="Arial"/>
      <family val="2"/>
    </font>
    <font>
      <sz val="11"/>
      <color theme="0"/>
      <name val="Arial"/>
      <family val="2"/>
    </font>
    <font>
      <b/>
      <sz val="22"/>
      <color rgb="FF002060"/>
      <name val="Tahoma"/>
      <family val="2"/>
    </font>
    <font>
      <sz val="11"/>
      <name val="Tahoma"/>
      <family val="2"/>
      <charset val="222"/>
      <scheme val="minor"/>
    </font>
    <font>
      <sz val="9"/>
      <color indexed="20"/>
      <name val="Calibri"/>
      <family val="2"/>
      <charset val="22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name val="CordiaUPC"/>
      <family val="2"/>
    </font>
    <font>
      <b/>
      <sz val="10"/>
      <color rgb="FF00FF00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b/>
      <sz val="11"/>
      <color indexed="17"/>
      <name val="Calibri"/>
      <family val="2"/>
      <charset val="222"/>
    </font>
    <font>
      <b/>
      <sz val="11"/>
      <color indexed="17"/>
      <name val="Calibri"/>
      <family val="2"/>
    </font>
    <font>
      <b/>
      <sz val="10"/>
      <color rgb="FF9933FF"/>
      <name val="Arial"/>
      <family val="2"/>
    </font>
    <font>
      <b/>
      <sz val="10"/>
      <color rgb="FF00B0F0"/>
      <name val="Arial"/>
      <family val="2"/>
    </font>
    <font>
      <b/>
      <sz val="10"/>
      <color rgb="FFFF00FF"/>
      <name val="Arial"/>
      <family val="2"/>
    </font>
    <font>
      <sz val="10"/>
      <color rgb="FFFF00FF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b/>
      <sz val="14"/>
      <name val="Arial"/>
      <family val="2"/>
    </font>
    <font>
      <sz val="11"/>
      <name val="Calibri"/>
      <family val="2"/>
      <charset val="22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10"/>
      <color rgb="FF444444"/>
      <name val="Sarabun"/>
    </font>
    <font>
      <sz val="18"/>
      <name val="Arial"/>
      <family val="2"/>
    </font>
    <font>
      <sz val="18"/>
      <color rgb="FFFF0000"/>
      <name val="Arial"/>
      <family val="2"/>
    </font>
    <font>
      <sz val="14"/>
      <name val="Arial"/>
      <family val="2"/>
    </font>
    <font>
      <sz val="26"/>
      <name val="Arial"/>
      <family val="2"/>
    </font>
    <font>
      <sz val="24"/>
      <name val="Arial"/>
      <family val="2"/>
    </font>
    <font>
      <b/>
      <sz val="26"/>
      <name val="Arial"/>
      <family val="2"/>
    </font>
    <font>
      <sz val="22"/>
      <name val="Arial"/>
      <family val="2"/>
    </font>
    <font>
      <sz val="36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6"/>
      <name val="AngsanaUPC"/>
      <family val="1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0E0E0"/>
      </bottom>
      <diagonal/>
    </border>
    <border>
      <left style="medium">
        <color rgb="FFDDDDDD"/>
      </left>
      <right/>
      <top style="medium">
        <color rgb="FFDDDDDD"/>
      </top>
      <bottom style="medium">
        <color rgb="FFE0E0E0"/>
      </bottom>
      <diagonal/>
    </border>
    <border>
      <left/>
      <right style="medium">
        <color rgb="FFDDDDDD"/>
      </right>
      <top style="medium">
        <color rgb="FFDDDDDD"/>
      </top>
      <bottom style="medium">
        <color rgb="FFE0E0E0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5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8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580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89" fontId="0" fillId="0" borderId="0" xfId="0" quotePrefix="1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41" fontId="3" fillId="0" borderId="0" xfId="29" applyFont="1" applyAlignment="1">
      <alignment horizontal="center" vertical="center"/>
    </xf>
    <xf numFmtId="188" fontId="3" fillId="0" borderId="0" xfId="28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5" borderId="9" xfId="0" applyFont="1" applyFill="1" applyBorder="1" applyAlignment="1">
      <alignment horizontal="center" vertical="center"/>
    </xf>
    <xf numFmtId="0" fontId="7" fillId="0" borderId="0" xfId="25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9" xfId="43" applyFill="1" applyBorder="1" applyAlignment="1">
      <alignment horizontal="center"/>
    </xf>
    <xf numFmtId="0" fontId="17" fillId="0" borderId="9" xfId="43" applyFill="1" applyBorder="1" applyAlignment="1"/>
    <xf numFmtId="0" fontId="17" fillId="0" borderId="9" xfId="43" quotePrefix="1" applyFill="1" applyBorder="1" applyAlignment="1">
      <alignment horizontal="center"/>
    </xf>
    <xf numFmtId="0" fontId="23" fillId="0" borderId="16" xfId="25" applyFont="1" applyFill="1" applyBorder="1" applyAlignment="1">
      <alignment vertical="center"/>
    </xf>
    <xf numFmtId="0" fontId="7" fillId="0" borderId="18" xfId="25" quotePrefix="1" applyFill="1" applyBorder="1" applyAlignment="1">
      <alignment horizontal="center" vertical="center"/>
    </xf>
    <xf numFmtId="0" fontId="7" fillId="0" borderId="18" xfId="25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4" fillId="26" borderId="14" xfId="0" applyFont="1" applyFill="1" applyBorder="1" applyAlignment="1">
      <alignment horizontal="center" vertical="center"/>
    </xf>
    <xf numFmtId="0" fontId="7" fillId="26" borderId="14" xfId="25" applyFill="1" applyBorder="1" applyAlignment="1">
      <alignment horizontal="center" vertical="center"/>
    </xf>
    <xf numFmtId="0" fontId="17" fillId="26" borderId="15" xfId="39" applyFill="1" applyBorder="1" applyAlignment="1">
      <alignment horizontal="center"/>
    </xf>
    <xf numFmtId="188" fontId="3" fillId="0" borderId="9" xfId="28" applyNumberFormat="1" applyFont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188" fontId="3" fillId="25" borderId="14" xfId="28" applyNumberFormat="1" applyFont="1" applyFill="1" applyBorder="1" applyAlignment="1">
      <alignment horizontal="center" vertical="center"/>
    </xf>
    <xf numFmtId="191" fontId="25" fillId="25" borderId="0" xfId="0" applyNumberFormat="1" applyFont="1" applyFill="1" applyAlignment="1">
      <alignment horizontal="center" vertical="center"/>
    </xf>
    <xf numFmtId="1" fontId="24" fillId="26" borderId="14" xfId="28" applyNumberFormat="1" applyFont="1" applyFill="1" applyBorder="1" applyAlignment="1">
      <alignment horizontal="center" vertical="center"/>
    </xf>
    <xf numFmtId="1" fontId="24" fillId="0" borderId="14" xfId="28" applyNumberFormat="1" applyFont="1" applyFill="1" applyBorder="1" applyAlignment="1">
      <alignment horizontal="center" vertical="center"/>
    </xf>
    <xf numFmtId="1" fontId="17" fillId="0" borderId="9" xfId="43" applyNumberFormat="1" applyFill="1" applyBorder="1" applyAlignment="1">
      <alignment horizontal="center" vertical="center"/>
    </xf>
    <xf numFmtId="1" fontId="17" fillId="0" borderId="9" xfId="43" quotePrefix="1" applyNumberFormat="1" applyFill="1" applyBorder="1" applyAlignment="1">
      <alignment horizontal="center" vertical="center"/>
    </xf>
    <xf numFmtId="1" fontId="24" fillId="0" borderId="18" xfId="28" quotePrefix="1" applyNumberFormat="1" applyFont="1" applyFill="1" applyBorder="1" applyAlignment="1">
      <alignment horizontal="center" vertical="center"/>
    </xf>
    <xf numFmtId="1" fontId="24" fillId="26" borderId="14" xfId="28" quotePrefix="1" applyNumberFormat="1" applyFont="1" applyFill="1" applyBorder="1" applyAlignment="1">
      <alignment horizontal="center" vertical="center"/>
    </xf>
    <xf numFmtId="1" fontId="24" fillId="0" borderId="14" xfId="28" quotePrefix="1" applyNumberFormat="1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0" fontId="22" fillId="0" borderId="9" xfId="0" applyFont="1" applyBorder="1" applyAlignment="1">
      <alignment horizontal="center" vertical="center" shrinkToFit="1"/>
    </xf>
    <xf numFmtId="0" fontId="7" fillId="0" borderId="14" xfId="25" applyFill="1" applyBorder="1" applyAlignment="1">
      <alignment horizontal="center" vertical="center"/>
    </xf>
    <xf numFmtId="41" fontId="26" fillId="27" borderId="0" xfId="29" applyFont="1" applyFill="1" applyAlignment="1">
      <alignment horizontal="left" vertical="center"/>
    </xf>
    <xf numFmtId="41" fontId="26" fillId="27" borderId="12" xfId="29" applyFont="1" applyFill="1" applyBorder="1" applyAlignment="1">
      <alignment horizontal="center" vertical="center"/>
    </xf>
    <xf numFmtId="41" fontId="26" fillId="27" borderId="0" xfId="29" applyFont="1" applyFill="1" applyBorder="1" applyAlignment="1">
      <alignment horizontal="center" vertical="center"/>
    </xf>
    <xf numFmtId="43" fontId="0" fillId="0" borderId="0" xfId="28" applyFont="1" applyBorder="1" applyAlignment="1">
      <alignment horizontal="center" vertical="center"/>
    </xf>
    <xf numFmtId="188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1" fontId="24" fillId="0" borderId="9" xfId="28" quotePrefix="1" applyNumberFormat="1" applyFont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1" fontId="27" fillId="25" borderId="0" xfId="29" applyFont="1" applyFill="1" applyAlignment="1">
      <alignment horizontal="left" vertical="center"/>
    </xf>
    <xf numFmtId="41" fontId="27" fillId="25" borderId="12" xfId="29" applyFont="1" applyFill="1" applyBorder="1" applyAlignment="1">
      <alignment horizontal="center" vertical="center"/>
    </xf>
    <xf numFmtId="41" fontId="27" fillId="25" borderId="0" xfId="29" applyFont="1" applyFill="1" applyBorder="1" applyAlignment="1">
      <alignment horizontal="center" vertical="center"/>
    </xf>
    <xf numFmtId="41" fontId="27" fillId="25" borderId="0" xfId="29" applyFont="1" applyFill="1" applyAlignment="1">
      <alignment horizontal="center" vertical="center"/>
    </xf>
    <xf numFmtId="188" fontId="3" fillId="0" borderId="12" xfId="28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3" fontId="3" fillId="26" borderId="9" xfId="28" applyFont="1" applyFill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41" fontId="26" fillId="0" borderId="0" xfId="29" applyFont="1" applyFill="1" applyBorder="1" applyAlignment="1">
      <alignment horizontal="center" vertical="center"/>
    </xf>
    <xf numFmtId="41" fontId="27" fillId="0" borderId="0" xfId="29" applyFont="1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Continuous" vertical="center"/>
    </xf>
    <xf numFmtId="188" fontId="3" fillId="25" borderId="0" xfId="28" applyNumberFormat="1" applyFont="1" applyFill="1" applyBorder="1" applyAlignment="1">
      <alignment horizontal="center" vertical="center"/>
    </xf>
    <xf numFmtId="192" fontId="27" fillId="25" borderId="0" xfId="29" applyNumberFormat="1" applyFont="1" applyFill="1" applyBorder="1" applyAlignment="1">
      <alignment horizontal="center" vertical="center"/>
    </xf>
    <xf numFmtId="1" fontId="28" fillId="26" borderId="9" xfId="28" quotePrefix="1" applyNumberFormat="1" applyFont="1" applyFill="1" applyBorder="1" applyAlignment="1">
      <alignment horizontal="center" vertical="center"/>
    </xf>
    <xf numFmtId="0" fontId="0" fillId="0" borderId="9" xfId="0" applyBorder="1"/>
    <xf numFmtId="0" fontId="0" fillId="26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9" fillId="26" borderId="9" xfId="0" applyFont="1" applyFill="1" applyBorder="1"/>
    <xf numFmtId="0" fontId="29" fillId="0" borderId="9" xfId="0" applyFont="1" applyBorder="1"/>
    <xf numFmtId="188" fontId="3" fillId="26" borderId="9" xfId="28" applyNumberFormat="1" applyFont="1" applyFill="1" applyBorder="1" applyAlignment="1">
      <alignment horizontal="center" vertical="center"/>
    </xf>
    <xf numFmtId="188" fontId="3" fillId="0" borderId="9" xfId="28" applyNumberFormat="1" applyFont="1" applyFill="1" applyBorder="1" applyAlignment="1">
      <alignment horizontal="center" vertical="center"/>
    </xf>
    <xf numFmtId="0" fontId="3" fillId="28" borderId="0" xfId="0" quotePrefix="1" applyFont="1" applyFill="1" applyAlignment="1">
      <alignment horizontal="left" vertical="center"/>
    </xf>
    <xf numFmtId="41" fontId="0" fillId="0" borderId="0" xfId="0" applyNumberFormat="1" applyAlignment="1">
      <alignment horizontal="center" vertical="center"/>
    </xf>
    <xf numFmtId="188" fontId="0" fillId="0" borderId="0" xfId="0" applyNumberFormat="1" applyAlignment="1">
      <alignment horizontal="center" vertical="center"/>
    </xf>
    <xf numFmtId="0" fontId="33" fillId="0" borderId="0" xfId="0" quotePrefix="1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7" fillId="0" borderId="17" xfId="25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" fontId="24" fillId="0" borderId="15" xfId="28" applyNumberFormat="1" applyFont="1" applyFill="1" applyBorder="1" applyAlignment="1">
      <alignment horizontal="center" vertical="center"/>
    </xf>
    <xf numFmtId="0" fontId="29" fillId="29" borderId="9" xfId="0" applyFont="1" applyFill="1" applyBorder="1"/>
    <xf numFmtId="0" fontId="0" fillId="29" borderId="9" xfId="0" applyFill="1" applyBorder="1"/>
    <xf numFmtId="0" fontId="0" fillId="29" borderId="9" xfId="0" applyFill="1" applyBorder="1" applyAlignment="1">
      <alignment horizontal="center"/>
    </xf>
    <xf numFmtId="188" fontId="3" fillId="29" borderId="9" xfId="28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25" fillId="0" borderId="0" xfId="28" applyFont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" fontId="24" fillId="26" borderId="14" xfId="28" quotePrefix="1" applyNumberFormat="1" applyFont="1" applyFill="1" applyBorder="1" applyAlignment="1">
      <alignment vertical="center"/>
    </xf>
    <xf numFmtId="0" fontId="3" fillId="29" borderId="9" xfId="0" applyFont="1" applyFill="1" applyBorder="1"/>
    <xf numFmtId="0" fontId="3" fillId="29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8" fillId="0" borderId="9" xfId="0" applyFont="1" applyBorder="1"/>
    <xf numFmtId="0" fontId="28" fillId="26" borderId="9" xfId="0" applyFont="1" applyFill="1" applyBorder="1"/>
    <xf numFmtId="0" fontId="28" fillId="0" borderId="9" xfId="0" applyFont="1" applyBorder="1" applyAlignment="1">
      <alignment horizontal="left"/>
    </xf>
    <xf numFmtId="4" fontId="0" fillId="0" borderId="12" xfId="0" applyNumberFormat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188" fontId="3" fillId="27" borderId="0" xfId="28" applyNumberFormat="1" applyFont="1" applyFill="1" applyBorder="1" applyAlignment="1">
      <alignment horizontal="center" vertical="center"/>
    </xf>
    <xf numFmtId="0" fontId="0" fillId="25" borderId="0" xfId="0" applyFill="1" applyAlignment="1">
      <alignment horizontal="center" vertical="center"/>
    </xf>
    <xf numFmtId="43" fontId="0" fillId="0" borderId="12" xfId="0" applyNumberFormat="1" applyBorder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center" vertical="center"/>
    </xf>
    <xf numFmtId="188" fontId="3" fillId="0" borderId="0" xfId="28" applyNumberFormat="1" applyFont="1" applyBorder="1" applyAlignment="1">
      <alignment horizontal="left" vertical="center"/>
    </xf>
    <xf numFmtId="43" fontId="0" fillId="0" borderId="0" xfId="0" applyNumberFormat="1" applyAlignment="1">
      <alignment horizontal="center" vertical="center"/>
    </xf>
    <xf numFmtId="0" fontId="29" fillId="0" borderId="0" xfId="0" applyFont="1"/>
    <xf numFmtId="0" fontId="3" fillId="26" borderId="9" xfId="0" applyFont="1" applyFill="1" applyBorder="1"/>
    <xf numFmtId="0" fontId="7" fillId="0" borderId="9" xfId="25" applyFill="1" applyBorder="1" applyAlignment="1">
      <alignment horizontal="center" vertical="center"/>
    </xf>
    <xf numFmtId="0" fontId="35" fillId="0" borderId="9" xfId="25" applyFont="1" applyFill="1" applyBorder="1" applyAlignment="1">
      <alignment horizontal="left" vertical="center"/>
    </xf>
    <xf numFmtId="43" fontId="25" fillId="0" borderId="0" xfId="28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4" fillId="0" borderId="0" xfId="0" applyFont="1"/>
    <xf numFmtId="0" fontId="3" fillId="0" borderId="0" xfId="0" applyFont="1"/>
    <xf numFmtId="0" fontId="17" fillId="0" borderId="0" xfId="43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" fontId="4" fillId="0" borderId="0" xfId="29" applyNumberFormat="1" applyFont="1" applyFill="1" applyBorder="1" applyAlignment="1">
      <alignment horizontal="right" vertical="center"/>
    </xf>
    <xf numFmtId="190" fontId="4" fillId="0" borderId="0" xfId="29" applyNumberFormat="1" applyFont="1" applyFill="1" applyBorder="1" applyAlignment="1">
      <alignment horizontal="right" vertical="center"/>
    </xf>
    <xf numFmtId="190" fontId="3" fillId="0" borderId="0" xfId="29" applyNumberFormat="1" applyFont="1" applyFill="1" applyBorder="1" applyAlignment="1">
      <alignment horizontal="right" vertical="center"/>
    </xf>
    <xf numFmtId="41" fontId="3" fillId="0" borderId="0" xfId="29" applyFont="1" applyFill="1" applyBorder="1" applyAlignment="1">
      <alignment horizontal="center" vertical="center"/>
    </xf>
    <xf numFmtId="41" fontId="31" fillId="0" borderId="0" xfId="29" applyFont="1" applyFill="1" applyBorder="1" applyAlignment="1">
      <alignment horizontal="center" vertical="center"/>
    </xf>
    <xf numFmtId="22" fontId="25" fillId="0" borderId="0" xfId="0" quotePrefix="1" applyNumberFormat="1" applyFont="1" applyAlignment="1">
      <alignment horizontal="center" vertical="center"/>
    </xf>
    <xf numFmtId="41" fontId="32" fillId="0" borderId="0" xfId="29" applyFont="1" applyFill="1" applyBorder="1" applyAlignment="1">
      <alignment horizontal="center" vertical="center"/>
    </xf>
    <xf numFmtId="193" fontId="3" fillId="0" borderId="0" xfId="29" applyNumberFormat="1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left" vertical="center"/>
    </xf>
    <xf numFmtId="190" fontId="0" fillId="0" borderId="0" xfId="0" applyNumberForma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1" fontId="24" fillId="0" borderId="14" xfId="28" quotePrefix="1" applyNumberFormat="1" applyFont="1" applyFill="1" applyBorder="1" applyAlignment="1">
      <alignment vertical="center"/>
    </xf>
    <xf numFmtId="0" fontId="17" fillId="0" borderId="15" xfId="39" applyFill="1" applyBorder="1" applyAlignment="1">
      <alignment horizontal="center"/>
    </xf>
    <xf numFmtId="0" fontId="0" fillId="0" borderId="15" xfId="0" quotePrefix="1" applyBorder="1" applyAlignment="1">
      <alignment horizontal="center" vertical="center"/>
    </xf>
    <xf numFmtId="1" fontId="24" fillId="0" borderId="15" xfId="28" quotePrefix="1" applyNumberFormat="1" applyFont="1" applyFill="1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188" fontId="3" fillId="31" borderId="0" xfId="28" applyNumberFormat="1" applyFont="1" applyFill="1" applyBorder="1" applyAlignment="1">
      <alignment horizontal="center" vertical="center"/>
    </xf>
    <xf numFmtId="0" fontId="17" fillId="0" borderId="9" xfId="39" applyFill="1" applyBorder="1" applyAlignment="1">
      <alignment horizontal="center"/>
    </xf>
    <xf numFmtId="0" fontId="30" fillId="0" borderId="1" xfId="26" applyFont="1" applyFill="1" applyAlignment="1">
      <alignment horizontal="center"/>
    </xf>
    <xf numFmtId="0" fontId="0" fillId="31" borderId="12" xfId="0" applyFill="1" applyBorder="1" applyAlignment="1">
      <alignment horizontal="center" vertical="center"/>
    </xf>
    <xf numFmtId="188" fontId="3" fillId="31" borderId="12" xfId="28" applyNumberFormat="1" applyFont="1" applyFill="1" applyBorder="1" applyAlignment="1">
      <alignment horizontal="center" vertical="center"/>
    </xf>
    <xf numFmtId="0" fontId="3" fillId="0" borderId="0" xfId="49" applyAlignment="1">
      <alignment horizontal="center"/>
    </xf>
    <xf numFmtId="0" fontId="25" fillId="0" borderId="0" xfId="49" applyFont="1" applyAlignment="1">
      <alignment horizontal="center"/>
    </xf>
    <xf numFmtId="0" fontId="11" fillId="0" borderId="0" xfId="32" applyFill="1" applyBorder="1" applyAlignment="1">
      <alignment horizontal="center"/>
    </xf>
    <xf numFmtId="0" fontId="39" fillId="0" borderId="0" xfId="49" applyFont="1" applyAlignment="1">
      <alignment horizontal="center"/>
    </xf>
    <xf numFmtId="0" fontId="22" fillId="25" borderId="0" xfId="49" applyFont="1" applyFill="1" applyAlignment="1">
      <alignment horizontal="left"/>
    </xf>
    <xf numFmtId="0" fontId="22" fillId="25" borderId="21" xfId="49" applyFont="1" applyFill="1" applyBorder="1" applyAlignment="1">
      <alignment horizontal="left"/>
    </xf>
    <xf numFmtId="0" fontId="40" fillId="25" borderId="18" xfId="49" applyFont="1" applyFill="1" applyBorder="1" applyAlignment="1">
      <alignment horizontal="left"/>
    </xf>
    <xf numFmtId="0" fontId="3" fillId="0" borderId="9" xfId="49" applyBorder="1" applyAlignment="1">
      <alignment horizontal="center"/>
    </xf>
    <xf numFmtId="49" fontId="3" fillId="0" borderId="9" xfId="49" applyNumberFormat="1" applyBorder="1" applyAlignment="1">
      <alignment horizontal="center"/>
    </xf>
    <xf numFmtId="0" fontId="22" fillId="25" borderId="22" xfId="49" applyFont="1" applyFill="1" applyBorder="1" applyAlignment="1">
      <alignment horizontal="left"/>
    </xf>
    <xf numFmtId="0" fontId="41" fillId="25" borderId="15" xfId="49" applyFont="1" applyFill="1" applyBorder="1" applyAlignment="1">
      <alignment horizontal="left"/>
    </xf>
    <xf numFmtId="0" fontId="42" fillId="0" borderId="11" xfId="32" applyFont="1" applyFill="1" applyBorder="1" applyAlignment="1">
      <alignment horizontal="center"/>
    </xf>
    <xf numFmtId="0" fontId="39" fillId="0" borderId="12" xfId="49" applyFont="1" applyBorder="1" applyAlignment="1">
      <alignment horizontal="center"/>
    </xf>
    <xf numFmtId="0" fontId="43" fillId="0" borderId="9" xfId="32" applyFont="1" applyFill="1" applyBorder="1" applyAlignment="1">
      <alignment horizontal="center"/>
    </xf>
    <xf numFmtId="0" fontId="44" fillId="0" borderId="12" xfId="49" applyFont="1" applyBorder="1" applyAlignment="1">
      <alignment horizontal="center"/>
    </xf>
    <xf numFmtId="0" fontId="43" fillId="0" borderId="20" xfId="32" applyFont="1" applyFill="1" applyBorder="1" applyAlignment="1">
      <alignment horizontal="center"/>
    </xf>
    <xf numFmtId="14" fontId="3" fillId="32" borderId="9" xfId="49" applyNumberFormat="1" applyFill="1" applyBorder="1" applyAlignment="1">
      <alignment horizontal="center"/>
    </xf>
    <xf numFmtId="49" fontId="3" fillId="32" borderId="9" xfId="49" applyNumberFormat="1" applyFill="1" applyBorder="1" applyAlignment="1">
      <alignment horizontal="center"/>
    </xf>
    <xf numFmtId="0" fontId="22" fillId="32" borderId="9" xfId="49" applyFont="1" applyFill="1" applyBorder="1" applyAlignment="1">
      <alignment horizontal="center"/>
    </xf>
    <xf numFmtId="0" fontId="42" fillId="0" borderId="0" xfId="32" applyFont="1" applyFill="1" applyBorder="1" applyAlignment="1">
      <alignment horizontal="center"/>
    </xf>
    <xf numFmtId="0" fontId="42" fillId="0" borderId="9" xfId="32" applyFont="1" applyFill="1" applyBorder="1" applyAlignment="1">
      <alignment horizontal="center"/>
    </xf>
    <xf numFmtId="0" fontId="22" fillId="0" borderId="0" xfId="49" applyFont="1" applyAlignment="1">
      <alignment horizontal="center"/>
    </xf>
    <xf numFmtId="14" fontId="22" fillId="30" borderId="9" xfId="49" applyNumberFormat="1" applyFont="1" applyFill="1" applyBorder="1" applyAlignment="1">
      <alignment horizontal="center"/>
    </xf>
    <xf numFmtId="49" fontId="22" fillId="30" borderId="9" xfId="49" applyNumberFormat="1" applyFont="1" applyFill="1" applyBorder="1" applyAlignment="1">
      <alignment horizontal="center"/>
    </xf>
    <xf numFmtId="0" fontId="22" fillId="30" borderId="9" xfId="49" applyFont="1" applyFill="1" applyBorder="1" applyAlignment="1">
      <alignment horizontal="center"/>
    </xf>
    <xf numFmtId="14" fontId="22" fillId="33" borderId="9" xfId="49" applyNumberFormat="1" applyFont="1" applyFill="1" applyBorder="1" applyAlignment="1">
      <alignment horizontal="center"/>
    </xf>
    <xf numFmtId="49" fontId="22" fillId="33" borderId="9" xfId="49" applyNumberFormat="1" applyFont="1" applyFill="1" applyBorder="1" applyAlignment="1">
      <alignment horizontal="center"/>
    </xf>
    <xf numFmtId="0" fontId="22" fillId="33" borderId="9" xfId="49" applyFont="1" applyFill="1" applyBorder="1" applyAlignment="1">
      <alignment horizontal="center"/>
    </xf>
    <xf numFmtId="0" fontId="17" fillId="25" borderId="0" xfId="43" applyBorder="1" applyAlignment="1">
      <alignment horizontal="center"/>
    </xf>
    <xf numFmtId="0" fontId="17" fillId="0" borderId="13" xfId="43" applyFill="1" applyBorder="1" applyAlignment="1">
      <alignment horizontal="center"/>
    </xf>
    <xf numFmtId="0" fontId="47" fillId="0" borderId="0" xfId="49" applyFont="1" applyAlignment="1">
      <alignment horizontal="center"/>
    </xf>
    <xf numFmtId="14" fontId="3" fillId="25" borderId="9" xfId="49" applyNumberFormat="1" applyFill="1" applyBorder="1" applyAlignment="1">
      <alignment horizontal="center"/>
    </xf>
    <xf numFmtId="0" fontId="22" fillId="25" borderId="9" xfId="49" applyFont="1" applyFill="1" applyBorder="1" applyAlignment="1">
      <alignment horizontal="center"/>
    </xf>
    <xf numFmtId="1" fontId="24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7" fillId="26" borderId="9" xfId="25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17" fillId="26" borderId="9" xfId="43" applyFill="1" applyBorder="1" applyAlignment="1">
      <alignment horizontal="center"/>
    </xf>
    <xf numFmtId="0" fontId="3" fillId="0" borderId="0" xfId="48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88" fontId="3" fillId="0" borderId="0" xfId="28" applyNumberFormat="1" applyFont="1" applyFill="1" applyBorder="1" applyAlignment="1">
      <alignment horizontal="left" vertical="center"/>
    </xf>
    <xf numFmtId="188" fontId="3" fillId="0" borderId="0" xfId="28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88" fontId="28" fillId="0" borderId="0" xfId="28" applyNumberFormat="1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26" borderId="14" xfId="0" applyFont="1" applyFill="1" applyBorder="1" applyAlignment="1">
      <alignment horizontal="center" vertical="center"/>
    </xf>
    <xf numFmtId="0" fontId="50" fillId="0" borderId="9" xfId="43" applyFont="1" applyFill="1" applyBorder="1" applyAlignment="1">
      <alignment horizontal="center"/>
    </xf>
    <xf numFmtId="0" fontId="0" fillId="0" borderId="0" xfId="0" applyAlignment="1">
      <alignment horizontal="center"/>
    </xf>
    <xf numFmtId="188" fontId="3" fillId="26" borderId="9" xfId="28" applyNumberFormat="1" applyFont="1" applyFill="1" applyBorder="1" applyAlignment="1">
      <alignment horizontal="right" vertical="center"/>
    </xf>
    <xf numFmtId="188" fontId="25" fillId="0" borderId="9" xfId="28" applyNumberFormat="1" applyFont="1" applyBorder="1" applyAlignment="1">
      <alignment horizontal="right" vertical="center"/>
    </xf>
    <xf numFmtId="188" fontId="3" fillId="0" borderId="9" xfId="0" applyNumberFormat="1" applyFont="1" applyBorder="1" applyAlignment="1">
      <alignment horizontal="right" vertical="center"/>
    </xf>
    <xf numFmtId="188" fontId="3" fillId="26" borderId="9" xfId="29" applyNumberFormat="1" applyFont="1" applyFill="1" applyBorder="1" applyAlignment="1">
      <alignment horizontal="right" vertical="center"/>
    </xf>
    <xf numFmtId="1" fontId="3" fillId="0" borderId="0" xfId="28" applyNumberFormat="1" applyFont="1" applyBorder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1" fontId="3" fillId="0" borderId="19" xfId="0" applyNumberFormat="1" applyFont="1" applyBorder="1" applyAlignment="1">
      <alignment horizontal="center" vertical="center"/>
    </xf>
    <xf numFmtId="4" fontId="3" fillId="25" borderId="0" xfId="0" quotePrefix="1" applyNumberFormat="1" applyFont="1" applyFill="1" applyAlignment="1">
      <alignment horizontal="center" vertical="center"/>
    </xf>
    <xf numFmtId="4" fontId="3" fillId="0" borderId="0" xfId="0" quotePrefix="1" applyNumberFormat="1" applyFont="1" applyAlignment="1">
      <alignment horizontal="center" vertical="center"/>
    </xf>
    <xf numFmtId="4" fontId="3" fillId="30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94" fontId="3" fillId="0" borderId="0" xfId="0" applyNumberFormat="1" applyFont="1" applyAlignment="1">
      <alignment horizontal="right" vertical="center"/>
    </xf>
    <xf numFmtId="1" fontId="3" fillId="25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vertical="center"/>
    </xf>
    <xf numFmtId="1" fontId="3" fillId="25" borderId="0" xfId="0" applyNumberFormat="1" applyFont="1" applyFill="1" applyAlignment="1">
      <alignment vertical="center"/>
    </xf>
    <xf numFmtId="0" fontId="3" fillId="25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2" fillId="0" borderId="9" xfId="43" applyFont="1" applyFill="1" applyBorder="1" applyAlignment="1">
      <alignment horizontal="center"/>
    </xf>
    <xf numFmtId="0" fontId="52" fillId="0" borderId="9" xfId="43" quotePrefix="1" applyFont="1" applyFill="1" applyBorder="1" applyAlignment="1">
      <alignment horizontal="center"/>
    </xf>
    <xf numFmtId="1" fontId="52" fillId="0" borderId="9" xfId="43" quotePrefix="1" applyNumberFormat="1" applyFont="1" applyFill="1" applyBorder="1" applyAlignment="1">
      <alignment horizontal="center" vertical="center"/>
    </xf>
    <xf numFmtId="16" fontId="0" fillId="0" borderId="0" xfId="0" applyNumberFormat="1"/>
    <xf numFmtId="16" fontId="0" fillId="25" borderId="0" xfId="0" applyNumberFormat="1" applyFill="1"/>
    <xf numFmtId="0" fontId="0" fillId="25" borderId="0" xfId="0" applyFill="1"/>
    <xf numFmtId="1" fontId="0" fillId="0" borderId="0" xfId="0" applyNumberFormat="1"/>
    <xf numFmtId="1" fontId="0" fillId="25" borderId="0" xfId="0" applyNumberFormat="1" applyFill="1"/>
    <xf numFmtId="1" fontId="28" fillId="25" borderId="0" xfId="0" applyNumberFormat="1" applyFont="1" applyFill="1"/>
    <xf numFmtId="0" fontId="3" fillId="0" borderId="0" xfId="0" applyFont="1" applyAlignment="1">
      <alignment horizontal="center"/>
    </xf>
    <xf numFmtId="0" fontId="28" fillId="25" borderId="0" xfId="0" applyFont="1" applyFill="1"/>
    <xf numFmtId="43" fontId="3" fillId="0" borderId="0" xfId="29" applyNumberFormat="1" applyFont="1" applyFill="1" applyBorder="1" applyAlignment="1">
      <alignment horizontal="center" vertical="center"/>
    </xf>
    <xf numFmtId="188" fontId="3" fillId="0" borderId="0" xfId="28" applyNumberFormat="1" applyFont="1" applyFill="1" applyAlignment="1">
      <alignment horizontal="center" vertical="center"/>
    </xf>
    <xf numFmtId="188" fontId="3" fillId="0" borderId="0" xfId="28" applyNumberFormat="1" applyFont="1" applyFill="1" applyBorder="1" applyAlignment="1">
      <alignment horizontal="right" vertical="center"/>
    </xf>
    <xf numFmtId="3" fontId="28" fillId="26" borderId="9" xfId="29" applyNumberFormat="1" applyFont="1" applyFill="1" applyBorder="1" applyAlignment="1">
      <alignment horizontal="right" vertical="center"/>
    </xf>
    <xf numFmtId="3" fontId="28" fillId="0" borderId="9" xfId="29" applyNumberFormat="1" applyFont="1" applyFill="1" applyBorder="1" applyAlignment="1">
      <alignment horizontal="right" vertical="center"/>
    </xf>
    <xf numFmtId="3" fontId="28" fillId="0" borderId="0" xfId="0" applyNumberFormat="1" applyFont="1" applyAlignment="1">
      <alignment horizontal="center" vertical="center"/>
    </xf>
    <xf numFmtId="41" fontId="28" fillId="0" borderId="0" xfId="29" applyFont="1" applyFill="1" applyAlignment="1">
      <alignment horizontal="center" vertical="center"/>
    </xf>
    <xf numFmtId="41" fontId="28" fillId="0" borderId="0" xfId="29" applyFont="1" applyAlignment="1">
      <alignment horizontal="center" vertical="center"/>
    </xf>
    <xf numFmtId="41" fontId="53" fillId="25" borderId="0" xfId="29" quotePrefix="1" applyFont="1" applyFill="1" applyBorder="1" applyAlignment="1">
      <alignment horizontal="left" vertical="center"/>
    </xf>
    <xf numFmtId="193" fontId="28" fillId="0" borderId="0" xfId="29" applyNumberFormat="1" applyFont="1" applyAlignment="1">
      <alignment horizontal="center" vertical="center"/>
    </xf>
    <xf numFmtId="41" fontId="28" fillId="24" borderId="0" xfId="29" applyFont="1" applyFill="1" applyAlignment="1">
      <alignment horizontal="center" vertical="center"/>
    </xf>
    <xf numFmtId="41" fontId="28" fillId="0" borderId="0" xfId="0" applyNumberFormat="1" applyFont="1" applyAlignment="1">
      <alignment horizontal="center" vertical="center"/>
    </xf>
    <xf numFmtId="41" fontId="28" fillId="31" borderId="0" xfId="28" applyNumberFormat="1" applyFont="1" applyFill="1" applyAlignment="1">
      <alignment horizontal="center" vertical="center"/>
    </xf>
    <xf numFmtId="41" fontId="28" fillId="0" borderId="0" xfId="28" applyNumberFormat="1" applyFont="1" applyFill="1" applyAlignment="1">
      <alignment horizontal="center" vertical="center"/>
    </xf>
    <xf numFmtId="41" fontId="28" fillId="0" borderId="19" xfId="0" applyNumberFormat="1" applyFont="1" applyBorder="1" applyAlignment="1">
      <alignment horizontal="center" vertical="center"/>
    </xf>
    <xf numFmtId="4" fontId="28" fillId="25" borderId="0" xfId="0" quotePrefix="1" applyNumberFormat="1" applyFont="1" applyFill="1" applyAlignment="1">
      <alignment horizontal="center" vertical="center"/>
    </xf>
    <xf numFmtId="4" fontId="28" fillId="0" borderId="0" xfId="0" quotePrefix="1" applyNumberFormat="1" applyFont="1" applyAlignment="1">
      <alignment horizontal="center" vertical="center"/>
    </xf>
    <xf numFmtId="4" fontId="28" fillId="30" borderId="0" xfId="0" applyNumberFormat="1" applyFont="1" applyFill="1" applyAlignment="1">
      <alignment horizontal="center" vertical="center"/>
    </xf>
    <xf numFmtId="4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43" fontId="28" fillId="0" borderId="0" xfId="0" applyNumberFormat="1" applyFont="1" applyAlignment="1">
      <alignment horizontal="center" vertical="center"/>
    </xf>
    <xf numFmtId="194" fontId="28" fillId="0" borderId="0" xfId="0" applyNumberFormat="1" applyFont="1" applyAlignment="1">
      <alignment horizontal="right" vertical="center"/>
    </xf>
    <xf numFmtId="4" fontId="28" fillId="25" borderId="0" xfId="0" applyNumberFormat="1" applyFont="1" applyFill="1" applyAlignment="1">
      <alignment vertical="center"/>
    </xf>
    <xf numFmtId="0" fontId="28" fillId="25" borderId="0" xfId="0" applyFont="1" applyFill="1" applyAlignment="1">
      <alignment horizontal="center" vertical="center"/>
    </xf>
    <xf numFmtId="4" fontId="28" fillId="0" borderId="0" xfId="0" applyNumberFormat="1" applyFont="1" applyAlignment="1">
      <alignment vertical="center"/>
    </xf>
    <xf numFmtId="1" fontId="28" fillId="25" borderId="0" xfId="0" applyNumberFormat="1" applyFont="1" applyFill="1" applyAlignment="1">
      <alignment horizontal="center" vertical="center"/>
    </xf>
    <xf numFmtId="1" fontId="28" fillId="25" borderId="0" xfId="0" applyNumberFormat="1" applyFont="1" applyFill="1" applyAlignment="1">
      <alignment vertical="center"/>
    </xf>
    <xf numFmtId="1" fontId="28" fillId="0" borderId="0" xfId="0" applyNumberFormat="1" applyFont="1" applyAlignment="1">
      <alignment vertical="center"/>
    </xf>
    <xf numFmtId="188" fontId="28" fillId="31" borderId="0" xfId="28" applyNumberFormat="1" applyFont="1" applyFill="1" applyAlignment="1">
      <alignment horizontal="center" vertical="center"/>
    </xf>
    <xf numFmtId="16" fontId="28" fillId="0" borderId="0" xfId="0" applyNumberFormat="1" applyFont="1"/>
    <xf numFmtId="1" fontId="28" fillId="0" borderId="0" xfId="0" applyNumberFormat="1" applyFont="1"/>
    <xf numFmtId="0" fontId="28" fillId="0" borderId="0" xfId="0" applyFont="1"/>
    <xf numFmtId="41" fontId="51" fillId="0" borderId="0" xfId="29" applyFont="1" applyFill="1" applyBorder="1" applyAlignment="1">
      <alignment horizontal="center" vertical="center"/>
    </xf>
    <xf numFmtId="189" fontId="3" fillId="0" borderId="0" xfId="0" quotePrefix="1" applyNumberFormat="1" applyFont="1" applyAlignment="1">
      <alignment horizontal="center" vertical="center"/>
    </xf>
    <xf numFmtId="4" fontId="3" fillId="0" borderId="0" xfId="29" applyNumberFormat="1" applyFont="1" applyFill="1" applyBorder="1" applyAlignment="1">
      <alignment horizontal="right" vertical="center"/>
    </xf>
    <xf numFmtId="41" fontId="48" fillId="0" borderId="0" xfId="29" applyFont="1" applyFill="1" applyBorder="1" applyAlignment="1">
      <alignment horizontal="center" vertical="center"/>
    </xf>
    <xf numFmtId="0" fontId="7" fillId="25" borderId="16" xfId="25" applyFill="1" applyBorder="1" applyAlignment="1">
      <alignment vertical="center"/>
    </xf>
    <xf numFmtId="0" fontId="7" fillId="25" borderId="14" xfId="25" applyFill="1" applyBorder="1" applyAlignment="1">
      <alignment horizontal="center" vertical="center"/>
    </xf>
    <xf numFmtId="1" fontId="24" fillId="25" borderId="14" xfId="28" quotePrefix="1" applyNumberFormat="1" applyFont="1" applyFill="1" applyBorder="1" applyAlignment="1">
      <alignment horizontal="center" vertical="center"/>
    </xf>
    <xf numFmtId="189" fontId="3" fillId="25" borderId="0" xfId="0" quotePrefix="1" applyNumberFormat="1" applyFont="1" applyFill="1" applyAlignment="1">
      <alignment horizontal="center" vertical="center"/>
    </xf>
    <xf numFmtId="41" fontId="28" fillId="25" borderId="0" xfId="29" applyFont="1" applyFill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7" fillId="25" borderId="0" xfId="25" applyNumberFormat="1" applyFill="1" applyBorder="1" applyAlignment="1">
      <alignment horizontal="center" vertical="center"/>
    </xf>
    <xf numFmtId="3" fontId="28" fillId="25" borderId="9" xfId="29" applyNumberFormat="1" applyFont="1" applyFill="1" applyBorder="1" applyAlignment="1">
      <alignment horizontal="right" vertical="center"/>
    </xf>
    <xf numFmtId="4" fontId="3" fillId="25" borderId="0" xfId="29" applyNumberFormat="1" applyFont="1" applyFill="1" applyBorder="1" applyAlignment="1">
      <alignment horizontal="right" vertical="center"/>
    </xf>
    <xf numFmtId="4" fontId="4" fillId="25" borderId="0" xfId="29" applyNumberFormat="1" applyFont="1" applyFill="1" applyBorder="1" applyAlignment="1">
      <alignment horizontal="right" vertical="center"/>
    </xf>
    <xf numFmtId="1" fontId="7" fillId="25" borderId="0" xfId="25" applyNumberFormat="1" applyFill="1" applyBorder="1" applyAlignment="1">
      <alignment horizontal="right" vertical="center"/>
    </xf>
    <xf numFmtId="188" fontId="25" fillId="25" borderId="9" xfId="28" applyNumberFormat="1" applyFont="1" applyFill="1" applyBorder="1" applyAlignment="1">
      <alignment horizontal="right" vertical="center"/>
    </xf>
    <xf numFmtId="3" fontId="3" fillId="0" borderId="9" xfId="0" applyNumberFormat="1" applyFont="1" applyBorder="1" applyAlignment="1">
      <alignment horizontal="center" vertical="center"/>
    </xf>
    <xf numFmtId="0" fontId="7" fillId="29" borderId="14" xfId="25" applyFill="1" applyBorder="1" applyAlignment="1">
      <alignment horizontal="center" vertical="center"/>
    </xf>
    <xf numFmtId="1" fontId="24" fillId="29" borderId="14" xfId="28" quotePrefix="1" applyNumberFormat="1" applyFont="1" applyFill="1" applyBorder="1" applyAlignment="1">
      <alignment horizontal="center" vertical="center"/>
    </xf>
    <xf numFmtId="49" fontId="17" fillId="0" borderId="9" xfId="43" applyNumberFormat="1" applyFill="1" applyBorder="1" applyAlignment="1">
      <alignment horizontal="center"/>
    </xf>
    <xf numFmtId="188" fontId="3" fillId="30" borderId="0" xfId="28" applyNumberFormat="1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3" fontId="3" fillId="0" borderId="0" xfId="29" applyNumberFormat="1" applyFont="1" applyFill="1" applyBorder="1" applyAlignment="1">
      <alignment horizontal="right" vertical="center"/>
    </xf>
    <xf numFmtId="4" fontId="28" fillId="0" borderId="0" xfId="29" applyNumberFormat="1" applyFont="1" applyFill="1" applyBorder="1" applyAlignment="1">
      <alignment horizontal="right" vertical="center"/>
    </xf>
    <xf numFmtId="3" fontId="28" fillId="0" borderId="0" xfId="29" applyNumberFormat="1" applyFont="1" applyFill="1" applyBorder="1" applyAlignment="1">
      <alignment horizontal="right" vertical="center"/>
    </xf>
    <xf numFmtId="0" fontId="49" fillId="0" borderId="9" xfId="0" applyFont="1" applyBorder="1" applyAlignment="1">
      <alignment horizontal="center" vertical="center"/>
    </xf>
    <xf numFmtId="188" fontId="49" fillId="0" borderId="9" xfId="28" applyNumberFormat="1" applyFont="1" applyFill="1" applyBorder="1" applyAlignment="1">
      <alignment horizontal="center" vertical="center"/>
    </xf>
    <xf numFmtId="188" fontId="49" fillId="0" borderId="9" xfId="28" applyNumberFormat="1" applyFont="1" applyBorder="1" applyAlignment="1">
      <alignment horizontal="center" vertical="center"/>
    </xf>
    <xf numFmtId="0" fontId="28" fillId="0" borderId="0" xfId="0" applyFont="1" applyAlignment="1">
      <alignment horizontal="right" vertical="center"/>
    </xf>
    <xf numFmtId="3" fontId="28" fillId="0" borderId="9" xfId="0" applyNumberFormat="1" applyFont="1" applyBorder="1" applyAlignment="1">
      <alignment horizontal="center" vertical="center"/>
    </xf>
    <xf numFmtId="188" fontId="28" fillId="0" borderId="9" xfId="28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88" fontId="3" fillId="0" borderId="20" xfId="28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188" fontId="3" fillId="34" borderId="9" xfId="28" applyNumberFormat="1" applyFont="1" applyFill="1" applyBorder="1" applyAlignment="1">
      <alignment horizontal="center" vertical="center"/>
    </xf>
    <xf numFmtId="0" fontId="3" fillId="0" borderId="9" xfId="48" applyFont="1" applyBorder="1" applyAlignment="1">
      <alignment horizontal="center" vertical="center"/>
    </xf>
    <xf numFmtId="188" fontId="28" fillId="34" borderId="9" xfId="28" applyNumberFormat="1" applyFont="1" applyFill="1" applyBorder="1" applyAlignment="1">
      <alignment horizontal="center" vertical="center"/>
    </xf>
    <xf numFmtId="0" fontId="3" fillId="34" borderId="20" xfId="48" applyFont="1" applyFill="1" applyBorder="1" applyAlignment="1">
      <alignment horizontal="center" vertical="center"/>
    </xf>
    <xf numFmtId="0" fontId="3" fillId="0" borderId="20" xfId="48" applyFont="1" applyBorder="1" applyAlignment="1">
      <alignment horizontal="center" vertical="center"/>
    </xf>
    <xf numFmtId="0" fontId="28" fillId="34" borderId="20" xfId="48" applyFont="1" applyFill="1" applyBorder="1" applyAlignment="1">
      <alignment horizontal="center" vertical="center"/>
    </xf>
    <xf numFmtId="0" fontId="28" fillId="0" borderId="20" xfId="48" applyFont="1" applyBorder="1" applyAlignment="1">
      <alignment horizontal="center" vertical="center"/>
    </xf>
    <xf numFmtId="1" fontId="28" fillId="0" borderId="9" xfId="0" applyNumberFormat="1" applyFont="1" applyBorder="1" applyAlignment="1">
      <alignment horizontal="center" vertical="center"/>
    </xf>
    <xf numFmtId="188" fontId="3" fillId="0" borderId="9" xfId="28" applyNumberFormat="1" applyFont="1" applyFill="1" applyBorder="1" applyAlignment="1">
      <alignment horizontal="center" vertical="center" wrapText="1"/>
    </xf>
    <xf numFmtId="188" fontId="49" fillId="0" borderId="0" xfId="28" applyNumberFormat="1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188" fontId="3" fillId="0" borderId="14" xfId="28" applyNumberFormat="1" applyFont="1" applyFill="1" applyBorder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188" fontId="28" fillId="0" borderId="14" xfId="28" applyNumberFormat="1" applyFont="1" applyFill="1" applyBorder="1" applyAlignment="1">
      <alignment horizontal="center" vertical="center"/>
    </xf>
    <xf numFmtId="188" fontId="28" fillId="0" borderId="20" xfId="28" applyNumberFormat="1" applyFont="1" applyFill="1" applyBorder="1" applyAlignment="1">
      <alignment horizontal="center" vertical="center"/>
    </xf>
    <xf numFmtId="188" fontId="3" fillId="0" borderId="22" xfId="28" applyNumberFormat="1" applyFont="1" applyFill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" fillId="26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9" xfId="43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0" fillId="0" borderId="0" xfId="0" applyNumberFormat="1" applyAlignment="1">
      <alignment vertical="center"/>
    </xf>
    <xf numFmtId="0" fontId="3" fillId="0" borderId="17" xfId="43" applyFont="1" applyFill="1" applyBorder="1" applyAlignment="1">
      <alignment vertical="center"/>
    </xf>
    <xf numFmtId="188" fontId="25" fillId="0" borderId="9" xfId="28" applyNumberFormat="1" applyFont="1" applyFill="1" applyBorder="1" applyAlignment="1">
      <alignment horizontal="right" vertical="center"/>
    </xf>
    <xf numFmtId="3" fontId="0" fillId="0" borderId="0" xfId="0" applyNumberFormat="1"/>
    <xf numFmtId="20" fontId="0" fillId="0" borderId="0" xfId="0" applyNumberFormat="1"/>
    <xf numFmtId="20" fontId="55" fillId="36" borderId="26" xfId="0" applyNumberFormat="1" applyFont="1" applyFill="1" applyBorder="1" applyAlignment="1">
      <alignment horizontal="center" vertical="top" wrapText="1"/>
    </xf>
    <xf numFmtId="0" fontId="55" fillId="35" borderId="26" xfId="0" applyFont="1" applyFill="1" applyBorder="1" applyAlignment="1">
      <alignment horizontal="center" vertical="top" wrapText="1"/>
    </xf>
    <xf numFmtId="3" fontId="55" fillId="35" borderId="26" xfId="0" applyNumberFormat="1" applyFont="1" applyFill="1" applyBorder="1" applyAlignment="1">
      <alignment horizontal="center" vertical="top" wrapText="1"/>
    </xf>
    <xf numFmtId="41" fontId="57" fillId="0" borderId="0" xfId="29" applyFont="1" applyFill="1" applyAlignment="1">
      <alignment horizontal="center" vertical="center"/>
    </xf>
    <xf numFmtId="188" fontId="56" fillId="0" borderId="0" xfId="28" applyNumberFormat="1" applyFont="1" applyBorder="1" applyAlignment="1">
      <alignment horizontal="center" vertical="center"/>
    </xf>
    <xf numFmtId="1" fontId="24" fillId="25" borderId="14" xfId="28" quotePrefix="1" applyNumberFormat="1" applyFont="1" applyFill="1" applyBorder="1" applyAlignment="1">
      <alignment vertical="center"/>
    </xf>
    <xf numFmtId="190" fontId="3" fillId="0" borderId="9" xfId="29" applyNumberFormat="1" applyFont="1" applyFill="1" applyBorder="1" applyAlignment="1">
      <alignment horizontal="right" vertical="center"/>
    </xf>
    <xf numFmtId="0" fontId="17" fillId="25" borderId="9" xfId="43" applyBorder="1" applyAlignment="1">
      <alignment horizontal="center"/>
    </xf>
    <xf numFmtId="0" fontId="29" fillId="25" borderId="9" xfId="0" applyFont="1" applyFill="1" applyBorder="1"/>
    <xf numFmtId="190" fontId="3" fillId="25" borderId="0" xfId="29" applyNumberFormat="1" applyFont="1" applyFill="1" applyBorder="1" applyAlignment="1">
      <alignment horizontal="right" vertical="center"/>
    </xf>
    <xf numFmtId="190" fontId="4" fillId="25" borderId="0" xfId="29" applyNumberFormat="1" applyFont="1" applyFill="1" applyBorder="1" applyAlignment="1">
      <alignment horizontal="right" vertical="center"/>
    </xf>
    <xf numFmtId="0" fontId="3" fillId="25" borderId="14" xfId="0" applyFont="1" applyFill="1" applyBorder="1" applyAlignment="1">
      <alignment horizontal="left" vertical="center"/>
    </xf>
    <xf numFmtId="188" fontId="25" fillId="37" borderId="9" xfId="28" applyNumberFormat="1" applyFont="1" applyFill="1" applyBorder="1" applyAlignment="1">
      <alignment horizontal="right" vertical="center"/>
    </xf>
    <xf numFmtId="0" fontId="0" fillId="37" borderId="17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1" fontId="28" fillId="37" borderId="15" xfId="28" quotePrefix="1" applyNumberFormat="1" applyFont="1" applyFill="1" applyBorder="1" applyAlignment="1">
      <alignment horizontal="center" vertical="center"/>
    </xf>
    <xf numFmtId="43" fontId="3" fillId="37" borderId="17" xfId="28" applyFont="1" applyFill="1" applyBorder="1" applyAlignment="1">
      <alignment horizontal="right" vertical="center"/>
    </xf>
    <xf numFmtId="0" fontId="0" fillId="29" borderId="9" xfId="0" applyFill="1" applyBorder="1" applyAlignment="1">
      <alignment vertical="center"/>
    </xf>
    <xf numFmtId="188" fontId="3" fillId="0" borderId="9" xfId="28" applyNumberFormat="1" applyFont="1" applyFill="1" applyBorder="1" applyAlignment="1">
      <alignment horizontal="center"/>
    </xf>
    <xf numFmtId="188" fontId="3" fillId="0" borderId="9" xfId="28" applyNumberFormat="1" applyFont="1" applyBorder="1" applyAlignment="1">
      <alignment horizontal="center"/>
    </xf>
    <xf numFmtId="1" fontId="3" fillId="0" borderId="9" xfId="28" applyNumberFormat="1" applyFont="1" applyFill="1" applyBorder="1" applyAlignment="1">
      <alignment horizontal="center"/>
    </xf>
    <xf numFmtId="0" fontId="3" fillId="25" borderId="9" xfId="43" applyFont="1" applyBorder="1" applyAlignment="1">
      <alignment horizontal="center"/>
    </xf>
    <xf numFmtId="0" fontId="3" fillId="25" borderId="9" xfId="0" applyFont="1" applyFill="1" applyBorder="1" applyAlignment="1">
      <alignment horizontal="center" vertical="center"/>
    </xf>
    <xf numFmtId="43" fontId="25" fillId="37" borderId="9" xfId="28" applyFont="1" applyFill="1" applyBorder="1" applyAlignment="1">
      <alignment horizontal="right" vertical="center"/>
    </xf>
    <xf numFmtId="0" fontId="4" fillId="25" borderId="0" xfId="40" applyFill="1"/>
    <xf numFmtId="0" fontId="17" fillId="25" borderId="9" xfId="43" quotePrefix="1" applyBorder="1" applyAlignment="1">
      <alignment horizontal="center"/>
    </xf>
    <xf numFmtId="1" fontId="17" fillId="25" borderId="9" xfId="43" quotePrefix="1" applyNumberFormat="1" applyBorder="1" applyAlignment="1">
      <alignment horizontal="center" vertical="center"/>
    </xf>
    <xf numFmtId="0" fontId="52" fillId="25" borderId="9" xfId="43" applyFont="1" applyBorder="1" applyAlignment="1">
      <alignment horizontal="center"/>
    </xf>
    <xf numFmtId="0" fontId="52" fillId="25" borderId="9" xfId="43" quotePrefix="1" applyFont="1" applyBorder="1" applyAlignment="1">
      <alignment horizontal="center"/>
    </xf>
    <xf numFmtId="1" fontId="52" fillId="25" borderId="9" xfId="43" quotePrefix="1" applyNumberFormat="1" applyFont="1" applyBorder="1" applyAlignment="1">
      <alignment horizontal="center" vertical="center"/>
    </xf>
    <xf numFmtId="0" fontId="7" fillId="25" borderId="18" xfId="25" applyFill="1" applyBorder="1" applyAlignment="1">
      <alignment horizontal="center" vertical="center"/>
    </xf>
    <xf numFmtId="1" fontId="24" fillId="25" borderId="18" xfId="28" quotePrefix="1" applyNumberFormat="1" applyFont="1" applyFill="1" applyBorder="1" applyAlignment="1">
      <alignment horizontal="center" vertical="center"/>
    </xf>
    <xf numFmtId="0" fontId="7" fillId="25" borderId="9" xfId="25" applyFill="1" applyBorder="1" applyAlignment="1">
      <alignment horizontal="center" vertical="center"/>
    </xf>
    <xf numFmtId="1" fontId="17" fillId="25" borderId="9" xfId="43" applyNumberFormat="1" applyBorder="1" applyAlignment="1">
      <alignment horizontal="center" vertical="center"/>
    </xf>
    <xf numFmtId="0" fontId="23" fillId="25" borderId="9" xfId="25" applyFont="1" applyFill="1" applyBorder="1" applyAlignment="1">
      <alignment vertical="center"/>
    </xf>
    <xf numFmtId="0" fontId="7" fillId="25" borderId="9" xfId="25" quotePrefix="1" applyFill="1" applyBorder="1" applyAlignment="1">
      <alignment horizontal="center" vertical="center"/>
    </xf>
    <xf numFmtId="1" fontId="24" fillId="25" borderId="9" xfId="28" quotePrefix="1" applyNumberFormat="1" applyFont="1" applyFill="1" applyBorder="1" applyAlignment="1">
      <alignment horizontal="center" vertical="center"/>
    </xf>
    <xf numFmtId="0" fontId="7" fillId="25" borderId="17" xfId="25" applyFill="1" applyBorder="1" applyAlignment="1">
      <alignment vertical="center"/>
    </xf>
    <xf numFmtId="1" fontId="3" fillId="25" borderId="9" xfId="49" applyNumberFormat="1" applyFill="1" applyBorder="1" applyAlignment="1">
      <alignment horizontal="center" vertical="center"/>
    </xf>
    <xf numFmtId="193" fontId="25" fillId="25" borderId="9" xfId="28" applyNumberFormat="1" applyFont="1" applyFill="1" applyBorder="1" applyAlignment="1">
      <alignment horizontal="right" vertical="center"/>
    </xf>
    <xf numFmtId="12" fontId="3" fillId="37" borderId="17" xfId="28" applyNumberFormat="1" applyFont="1" applyFill="1" applyBorder="1" applyAlignment="1">
      <alignment horizontal="right" vertical="center"/>
    </xf>
    <xf numFmtId="1" fontId="0" fillId="0" borderId="9" xfId="0" applyNumberFormat="1" applyBorder="1" applyAlignment="1">
      <alignment horizontal="center" vertical="center"/>
    </xf>
    <xf numFmtId="1" fontId="7" fillId="0" borderId="9" xfId="25" applyNumberFormat="1" applyFill="1" applyBorder="1" applyAlignment="1">
      <alignment horizontal="center" vertical="center"/>
    </xf>
    <xf numFmtId="0" fontId="4" fillId="0" borderId="9" xfId="40" applyBorder="1"/>
    <xf numFmtId="1" fontId="0" fillId="0" borderId="9" xfId="0" applyNumberFormat="1" applyBorder="1" applyAlignment="1">
      <alignment vertical="center"/>
    </xf>
    <xf numFmtId="1" fontId="0" fillId="26" borderId="9" xfId="0" applyNumberFormat="1" applyFill="1" applyBorder="1" applyAlignment="1">
      <alignment horizontal="center" vertical="center"/>
    </xf>
    <xf numFmtId="1" fontId="0" fillId="25" borderId="9" xfId="0" applyNumberFormat="1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1" fontId="7" fillId="25" borderId="9" xfId="25" applyNumberFormat="1" applyFill="1" applyBorder="1" applyAlignment="1">
      <alignment horizontal="center" vertical="center"/>
    </xf>
    <xf numFmtId="1" fontId="0" fillId="37" borderId="9" xfId="0" applyNumberFormat="1" applyFill="1" applyBorder="1" applyAlignment="1">
      <alignment horizontal="center" vertical="center"/>
    </xf>
    <xf numFmtId="0" fontId="3" fillId="0" borderId="14" xfId="49" applyBorder="1" applyAlignment="1">
      <alignment horizontal="center"/>
    </xf>
    <xf numFmtId="43" fontId="25" fillId="25" borderId="9" xfId="28" applyFont="1" applyFill="1" applyBorder="1" applyAlignment="1">
      <alignment horizontal="right" vertical="center"/>
    </xf>
    <xf numFmtId="1" fontId="0" fillId="26" borderId="9" xfId="0" applyNumberFormat="1" applyFill="1" applyBorder="1" applyAlignment="1">
      <alignment horizontal="right" vertical="center"/>
    </xf>
    <xf numFmtId="3" fontId="0" fillId="0" borderId="0" xfId="0" applyNumberFormat="1" applyAlignment="1">
      <alignment horizontal="center"/>
    </xf>
    <xf numFmtId="0" fontId="0" fillId="26" borderId="9" xfId="0" applyFill="1" applyBorder="1" applyAlignment="1">
      <alignment horizontal="right" vertical="center"/>
    </xf>
    <xf numFmtId="1" fontId="0" fillId="29" borderId="0" xfId="0" applyNumberFormat="1" applyFill="1" applyAlignment="1">
      <alignment horizontal="center" vertical="center"/>
    </xf>
    <xf numFmtId="0" fontId="0" fillId="29" borderId="14" xfId="0" applyFill="1" applyBorder="1" applyAlignment="1">
      <alignment horizontal="center" vertical="center"/>
    </xf>
    <xf numFmtId="43" fontId="0" fillId="29" borderId="14" xfId="0" applyNumberFormat="1" applyFill="1" applyBorder="1" applyAlignment="1">
      <alignment horizontal="center" vertical="center"/>
    </xf>
    <xf numFmtId="1" fontId="24" fillId="29" borderId="14" xfId="28" applyNumberFormat="1" applyFont="1" applyFill="1" applyBorder="1" applyAlignment="1">
      <alignment horizontal="center" vertical="center"/>
    </xf>
    <xf numFmtId="188" fontId="25" fillId="29" borderId="9" xfId="28" applyNumberFormat="1" applyFont="1" applyFill="1" applyBorder="1" applyAlignment="1">
      <alignment horizontal="right" vertical="center"/>
    </xf>
    <xf numFmtId="1" fontId="0" fillId="29" borderId="9" xfId="0" applyNumberFormat="1" applyFill="1" applyBorder="1" applyAlignment="1">
      <alignment horizontal="center" vertical="center"/>
    </xf>
    <xf numFmtId="0" fontId="4" fillId="29" borderId="14" xfId="0" applyFont="1" applyFill="1" applyBorder="1" applyAlignment="1">
      <alignment horizontal="center" vertical="center"/>
    </xf>
    <xf numFmtId="3" fontId="28" fillId="29" borderId="9" xfId="29" applyNumberFormat="1" applyFont="1" applyFill="1" applyBorder="1" applyAlignment="1">
      <alignment horizontal="right" vertical="center"/>
    </xf>
    <xf numFmtId="4" fontId="3" fillId="29" borderId="0" xfId="29" applyNumberFormat="1" applyFont="1" applyFill="1" applyBorder="1" applyAlignment="1">
      <alignment horizontal="right" vertical="center"/>
    </xf>
    <xf numFmtId="4" fontId="4" fillId="29" borderId="0" xfId="29" applyNumberFormat="1" applyFont="1" applyFill="1" applyBorder="1" applyAlignment="1">
      <alignment horizontal="right" vertical="center"/>
    </xf>
    <xf numFmtId="43" fontId="0" fillId="29" borderId="0" xfId="28" quotePrefix="1" applyFont="1" applyFill="1" applyBorder="1" applyAlignment="1">
      <alignment horizontal="right" vertical="center"/>
    </xf>
    <xf numFmtId="1" fontId="0" fillId="29" borderId="0" xfId="0" applyNumberFormat="1" applyFill="1" applyAlignment="1">
      <alignment horizontal="right" vertical="center"/>
    </xf>
    <xf numFmtId="0" fontId="58" fillId="0" borderId="0" xfId="0" applyFont="1" applyAlignment="1">
      <alignment horizontal="center" vertical="center"/>
    </xf>
    <xf numFmtId="0" fontId="58" fillId="0" borderId="9" xfId="0" applyFont="1" applyBorder="1" applyAlignment="1">
      <alignment horizontal="center" vertical="center"/>
    </xf>
    <xf numFmtId="0" fontId="60" fillId="0" borderId="9" xfId="0" applyFont="1" applyBorder="1"/>
    <xf numFmtId="0" fontId="61" fillId="0" borderId="9" xfId="0" applyFont="1" applyBorder="1" applyAlignment="1">
      <alignment horizontal="center" vertical="center"/>
    </xf>
    <xf numFmtId="0" fontId="60" fillId="0" borderId="0" xfId="0" applyFont="1"/>
    <xf numFmtId="0" fontId="59" fillId="38" borderId="9" xfId="0" applyFont="1" applyFill="1" applyBorder="1"/>
    <xf numFmtId="0" fontId="60" fillId="38" borderId="9" xfId="0" applyFont="1" applyFill="1" applyBorder="1"/>
    <xf numFmtId="0" fontId="60" fillId="29" borderId="9" xfId="0" applyFont="1" applyFill="1" applyBorder="1"/>
    <xf numFmtId="0" fontId="7" fillId="25" borderId="16" xfId="25" applyFill="1" applyBorder="1" applyAlignment="1">
      <alignment horizontal="center" vertical="center"/>
    </xf>
    <xf numFmtId="3" fontId="64" fillId="29" borderId="9" xfId="29" applyNumberFormat="1" applyFont="1" applyFill="1" applyBorder="1" applyAlignment="1">
      <alignment horizontal="right" vertical="center"/>
    </xf>
    <xf numFmtId="3" fontId="64" fillId="26" borderId="9" xfId="29" applyNumberFormat="1" applyFont="1" applyFill="1" applyBorder="1" applyAlignment="1">
      <alignment horizontal="right" vertical="center"/>
    </xf>
    <xf numFmtId="3" fontId="64" fillId="0" borderId="9" xfId="29" applyNumberFormat="1" applyFont="1" applyFill="1" applyBorder="1" applyAlignment="1">
      <alignment horizontal="right" vertical="center"/>
    </xf>
    <xf numFmtId="3" fontId="64" fillId="25" borderId="9" xfId="29" applyNumberFormat="1" applyFont="1" applyFill="1" applyBorder="1" applyAlignment="1">
      <alignment horizontal="right" vertical="center"/>
    </xf>
    <xf numFmtId="3" fontId="65" fillId="25" borderId="0" xfId="29" applyNumberFormat="1" applyFont="1" applyFill="1" applyBorder="1" applyAlignment="1">
      <alignment horizontal="right" vertical="center"/>
    </xf>
    <xf numFmtId="189" fontId="64" fillId="25" borderId="0" xfId="0" quotePrefix="1" applyNumberFormat="1" applyFont="1" applyFill="1" applyAlignment="1">
      <alignment horizontal="center" vertical="center"/>
    </xf>
    <xf numFmtId="22" fontId="66" fillId="25" borderId="0" xfId="0" quotePrefix="1" applyNumberFormat="1" applyFont="1" applyFill="1" applyAlignment="1">
      <alignment horizontal="center" vertical="center"/>
    </xf>
    <xf numFmtId="0" fontId="64" fillId="0" borderId="0" xfId="0" applyFont="1" applyAlignment="1">
      <alignment horizontal="center" vertical="center"/>
    </xf>
    <xf numFmtId="3" fontId="64" fillId="0" borderId="0" xfId="0" applyNumberFormat="1" applyFont="1" applyAlignment="1">
      <alignment horizontal="center" vertical="center"/>
    </xf>
    <xf numFmtId="41" fontId="64" fillId="25" borderId="0" xfId="29" applyFont="1" applyFill="1" applyAlignment="1">
      <alignment horizontal="center" vertical="center"/>
    </xf>
    <xf numFmtId="41" fontId="64" fillId="0" borderId="0" xfId="29" applyFont="1" applyAlignment="1">
      <alignment horizontal="center" vertical="center"/>
    </xf>
    <xf numFmtId="41" fontId="64" fillId="0" borderId="0" xfId="29" applyFont="1" applyFill="1" applyAlignment="1">
      <alignment horizontal="center" vertical="center"/>
    </xf>
    <xf numFmtId="41" fontId="67" fillId="0" borderId="0" xfId="29" applyFont="1" applyFill="1" applyAlignment="1">
      <alignment horizontal="center" vertical="center"/>
    </xf>
    <xf numFmtId="41" fontId="68" fillId="25" borderId="0" xfId="29" quotePrefix="1" applyFont="1" applyFill="1" applyBorder="1" applyAlignment="1">
      <alignment horizontal="left" vertical="center"/>
    </xf>
    <xf numFmtId="193" fontId="64" fillId="0" borderId="0" xfId="29" applyNumberFormat="1" applyFont="1" applyAlignment="1">
      <alignment horizontal="center" vertical="center"/>
    </xf>
    <xf numFmtId="43" fontId="64" fillId="0" borderId="0" xfId="29" applyNumberFormat="1" applyFont="1" applyAlignment="1">
      <alignment horizontal="center" vertical="center"/>
    </xf>
    <xf numFmtId="41" fontId="64" fillId="28" borderId="0" xfId="29" applyFont="1" applyFill="1" applyAlignment="1">
      <alignment horizontal="center" vertical="center"/>
    </xf>
    <xf numFmtId="41" fontId="64" fillId="24" borderId="0" xfId="29" applyFont="1" applyFill="1" applyAlignment="1">
      <alignment horizontal="center" vertical="center"/>
    </xf>
    <xf numFmtId="41" fontId="64" fillId="0" borderId="0" xfId="0" applyNumberFormat="1" applyFont="1" applyAlignment="1">
      <alignment horizontal="center" vertical="center"/>
    </xf>
    <xf numFmtId="41" fontId="64" fillId="31" borderId="0" xfId="28" applyNumberFormat="1" applyFont="1" applyFill="1" applyAlignment="1">
      <alignment horizontal="center" vertical="center"/>
    </xf>
    <xf numFmtId="41" fontId="64" fillId="0" borderId="0" xfId="28" applyNumberFormat="1" applyFont="1" applyFill="1" applyAlignment="1">
      <alignment horizontal="center" vertical="center"/>
    </xf>
    <xf numFmtId="0" fontId="64" fillId="28" borderId="0" xfId="0" applyFont="1" applyFill="1" applyAlignment="1">
      <alignment horizontal="left" vertical="center"/>
    </xf>
    <xf numFmtId="0" fontId="64" fillId="28" borderId="0" xfId="0" applyFont="1" applyFill="1" applyAlignment="1">
      <alignment horizontal="center" vertical="center"/>
    </xf>
    <xf numFmtId="41" fontId="64" fillId="0" borderId="19" xfId="0" applyNumberFormat="1" applyFont="1" applyBorder="1" applyAlignment="1">
      <alignment horizontal="center" vertical="center"/>
    </xf>
    <xf numFmtId="4" fontId="64" fillId="25" borderId="0" xfId="0" quotePrefix="1" applyNumberFormat="1" applyFont="1" applyFill="1" applyAlignment="1">
      <alignment horizontal="center" vertical="center"/>
    </xf>
    <xf numFmtId="4" fontId="64" fillId="0" borderId="0" xfId="0" quotePrefix="1" applyNumberFormat="1" applyFont="1" applyAlignment="1">
      <alignment horizontal="center" vertical="center"/>
    </xf>
    <xf numFmtId="4" fontId="64" fillId="30" borderId="0" xfId="0" applyNumberFormat="1" applyFont="1" applyFill="1" applyAlignment="1">
      <alignment horizontal="center" vertical="center"/>
    </xf>
    <xf numFmtId="4" fontId="64" fillId="0" borderId="0" xfId="0" applyNumberFormat="1" applyFont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43" fontId="64" fillId="0" borderId="0" xfId="0" applyNumberFormat="1" applyFont="1" applyAlignment="1">
      <alignment horizontal="center" vertical="center"/>
    </xf>
    <xf numFmtId="194" fontId="64" fillId="0" borderId="0" xfId="0" applyNumberFormat="1" applyFont="1" applyAlignment="1">
      <alignment horizontal="right" vertical="center"/>
    </xf>
    <xf numFmtId="3" fontId="64" fillId="0" borderId="9" xfId="0" applyNumberFormat="1" applyFont="1" applyBorder="1" applyAlignment="1">
      <alignment horizontal="center" vertical="center"/>
    </xf>
    <xf numFmtId="1" fontId="64" fillId="0" borderId="9" xfId="0" applyNumberFormat="1" applyFont="1" applyBorder="1" applyAlignment="1">
      <alignment horizontal="center" vertical="center"/>
    </xf>
    <xf numFmtId="3" fontId="64" fillId="25" borderId="0" xfId="0" applyNumberFormat="1" applyFont="1" applyFill="1" applyAlignment="1">
      <alignment vertical="center"/>
    </xf>
    <xf numFmtId="4" fontId="64" fillId="25" borderId="0" xfId="0" applyNumberFormat="1" applyFont="1" applyFill="1" applyAlignment="1">
      <alignment vertical="center"/>
    </xf>
    <xf numFmtId="3" fontId="64" fillId="25" borderId="0" xfId="0" applyNumberFormat="1" applyFont="1" applyFill="1" applyAlignment="1">
      <alignment horizontal="center" vertical="center"/>
    </xf>
    <xf numFmtId="0" fontId="64" fillId="25" borderId="0" xfId="0" applyFont="1" applyFill="1" applyAlignment="1">
      <alignment horizontal="center" vertical="center"/>
    </xf>
    <xf numFmtId="3" fontId="64" fillId="0" borderId="0" xfId="0" applyNumberFormat="1" applyFont="1" applyAlignment="1">
      <alignment vertical="center"/>
    </xf>
    <xf numFmtId="4" fontId="64" fillId="0" borderId="0" xfId="0" applyNumberFormat="1" applyFont="1" applyAlignment="1">
      <alignment vertical="center"/>
    </xf>
    <xf numFmtId="188" fontId="64" fillId="0" borderId="0" xfId="28" applyNumberFormat="1" applyFont="1" applyBorder="1" applyAlignment="1">
      <alignment horizontal="center" vertical="center"/>
    </xf>
    <xf numFmtId="3" fontId="64" fillId="0" borderId="0" xfId="29" applyNumberFormat="1" applyFont="1" applyFill="1" applyBorder="1" applyAlignment="1">
      <alignment horizontal="right" vertical="center"/>
    </xf>
    <xf numFmtId="4" fontId="64" fillId="0" borderId="0" xfId="29" applyNumberFormat="1" applyFont="1" applyFill="1" applyBorder="1" applyAlignment="1">
      <alignment horizontal="right" vertical="center"/>
    </xf>
    <xf numFmtId="3" fontId="31" fillId="25" borderId="0" xfId="29" applyNumberFormat="1" applyFont="1" applyFill="1" applyBorder="1" applyAlignment="1">
      <alignment horizontal="right" vertical="center"/>
    </xf>
    <xf numFmtId="189" fontId="28" fillId="25" borderId="0" xfId="0" quotePrefix="1" applyNumberFormat="1" applyFont="1" applyFill="1" applyAlignment="1">
      <alignment horizontal="center" vertical="center"/>
    </xf>
    <xf numFmtId="0" fontId="28" fillId="29" borderId="0" xfId="0" applyFont="1" applyFill="1" applyAlignment="1">
      <alignment horizontal="center" vertical="center"/>
    </xf>
    <xf numFmtId="43" fontId="28" fillId="0" borderId="0" xfId="29" applyNumberFormat="1" applyFont="1" applyAlignment="1">
      <alignment horizontal="center" vertical="center"/>
    </xf>
    <xf numFmtId="1" fontId="64" fillId="25" borderId="0" xfId="0" applyNumberFormat="1" applyFont="1" applyFill="1" applyAlignment="1">
      <alignment vertical="center"/>
    </xf>
    <xf numFmtId="1" fontId="64" fillId="25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vertical="center"/>
    </xf>
    <xf numFmtId="1" fontId="64" fillId="0" borderId="0" xfId="28" applyNumberFormat="1" applyFont="1" applyBorder="1" applyAlignment="1">
      <alignment horizontal="center" vertical="center"/>
    </xf>
    <xf numFmtId="3" fontId="64" fillId="0" borderId="0" xfId="29" applyNumberFormat="1" applyFont="1" applyAlignment="1">
      <alignment horizontal="center" vertical="center"/>
    </xf>
    <xf numFmtId="193" fontId="64" fillId="0" borderId="0" xfId="0" applyNumberFormat="1" applyFont="1" applyAlignment="1">
      <alignment horizontal="center" vertical="center"/>
    </xf>
    <xf numFmtId="188" fontId="64" fillId="31" borderId="0" xfId="28" applyNumberFormat="1" applyFont="1" applyFill="1" applyAlignment="1">
      <alignment horizontal="center" vertical="center"/>
    </xf>
    <xf numFmtId="187" fontId="28" fillId="0" borderId="0" xfId="29" applyNumberFormat="1" applyFont="1" applyAlignment="1">
      <alignment horizontal="center" vertical="center"/>
    </xf>
    <xf numFmtId="187" fontId="28" fillId="24" borderId="0" xfId="29" applyNumberFormat="1" applyFont="1" applyFill="1" applyAlignment="1">
      <alignment horizontal="center" vertical="center"/>
    </xf>
    <xf numFmtId="187" fontId="28" fillId="0" borderId="0" xfId="0" applyNumberFormat="1" applyFont="1" applyAlignment="1">
      <alignment horizontal="center" vertical="center"/>
    </xf>
    <xf numFmtId="188" fontId="28" fillId="0" borderId="0" xfId="28" applyNumberFormat="1" applyFont="1" applyFill="1" applyAlignment="1">
      <alignment horizontal="center" vertical="center"/>
    </xf>
    <xf numFmtId="3" fontId="68" fillId="25" borderId="0" xfId="29" quotePrefix="1" applyNumberFormat="1" applyFont="1" applyFill="1" applyBorder="1" applyAlignment="1">
      <alignment horizontal="center" vertical="center"/>
    </xf>
    <xf numFmtId="187" fontId="64" fillId="0" borderId="0" xfId="29" applyNumberFormat="1" applyFont="1" applyAlignment="1">
      <alignment horizontal="center" vertical="center"/>
    </xf>
    <xf numFmtId="190" fontId="64" fillId="0" borderId="0" xfId="29" applyNumberFormat="1" applyFont="1" applyAlignment="1">
      <alignment horizontal="center" vertical="center"/>
    </xf>
    <xf numFmtId="187" fontId="64" fillId="24" borderId="0" xfId="29" applyNumberFormat="1" applyFont="1" applyFill="1" applyAlignment="1">
      <alignment horizontal="center" vertical="center"/>
    </xf>
    <xf numFmtId="187" fontId="64" fillId="0" borderId="0" xfId="0" applyNumberFormat="1" applyFont="1" applyAlignment="1">
      <alignment horizontal="center" vertical="center"/>
    </xf>
    <xf numFmtId="188" fontId="64" fillId="0" borderId="0" xfId="28" applyNumberFormat="1" applyFont="1" applyFill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4" fillId="33" borderId="14" xfId="0" applyFont="1" applyFill="1" applyBorder="1" applyAlignment="1">
      <alignment horizontal="center" vertical="center"/>
    </xf>
    <xf numFmtId="4" fontId="0" fillId="33" borderId="14" xfId="0" applyNumberFormat="1" applyFill="1" applyBorder="1" applyAlignment="1">
      <alignment horizontal="center" vertical="center"/>
    </xf>
    <xf numFmtId="1" fontId="24" fillId="33" borderId="14" xfId="28" applyNumberFormat="1" applyFont="1" applyFill="1" applyBorder="1" applyAlignment="1">
      <alignment horizontal="center" vertical="center"/>
    </xf>
    <xf numFmtId="3" fontId="64" fillId="33" borderId="9" xfId="29" applyNumberFormat="1" applyFont="1" applyFill="1" applyBorder="1" applyAlignment="1">
      <alignment horizontal="right" vertical="center"/>
    </xf>
    <xf numFmtId="3" fontId="28" fillId="33" borderId="9" xfId="29" applyNumberFormat="1" applyFont="1" applyFill="1" applyBorder="1" applyAlignment="1">
      <alignment horizontal="right" vertical="center"/>
    </xf>
    <xf numFmtId="4" fontId="3" fillId="33" borderId="0" xfId="29" applyNumberFormat="1" applyFont="1" applyFill="1" applyBorder="1" applyAlignment="1">
      <alignment horizontal="right" vertical="center"/>
    </xf>
    <xf numFmtId="4" fontId="4" fillId="33" borderId="0" xfId="29" applyNumberFormat="1" applyFont="1" applyFill="1" applyBorder="1" applyAlignment="1">
      <alignment horizontal="right" vertical="center"/>
    </xf>
    <xf numFmtId="1" fontId="0" fillId="33" borderId="0" xfId="0" applyNumberFormat="1" applyFill="1" applyAlignment="1">
      <alignment horizontal="right" vertical="center"/>
    </xf>
    <xf numFmtId="4" fontId="4" fillId="33" borderId="14" xfId="0" applyNumberFormat="1" applyFont="1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center" vertical="center"/>
    </xf>
    <xf numFmtId="0" fontId="7" fillId="33" borderId="17" xfId="25" applyFill="1" applyBorder="1" applyAlignment="1">
      <alignment vertical="center"/>
    </xf>
    <xf numFmtId="0" fontId="7" fillId="33" borderId="14" xfId="25" applyFill="1" applyBorder="1" applyAlignment="1">
      <alignment horizontal="center" vertical="center"/>
    </xf>
    <xf numFmtId="3" fontId="7" fillId="33" borderId="14" xfId="25" applyNumberFormat="1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right" vertical="center"/>
    </xf>
    <xf numFmtId="0" fontId="0" fillId="33" borderId="9" xfId="0" applyFill="1" applyBorder="1" applyAlignment="1">
      <alignment vertical="center"/>
    </xf>
    <xf numFmtId="0" fontId="4" fillId="33" borderId="9" xfId="0" applyFont="1" applyFill="1" applyBorder="1" applyAlignment="1">
      <alignment horizontal="center" vertical="center"/>
    </xf>
    <xf numFmtId="1" fontId="24" fillId="33" borderId="9" xfId="28" applyNumberFormat="1" applyFont="1" applyFill="1" applyBorder="1" applyAlignment="1">
      <alignment horizontal="center" vertical="center"/>
    </xf>
    <xf numFmtId="22" fontId="25" fillId="25" borderId="0" xfId="0" applyNumberFormat="1" applyFont="1" applyFill="1" applyAlignment="1">
      <alignment horizontal="center" vertical="center"/>
    </xf>
    <xf numFmtId="3" fontId="64" fillId="0" borderId="0" xfId="29" applyNumberFormat="1" applyFont="1" applyAlignment="1">
      <alignment horizontal="right" vertical="center"/>
    </xf>
    <xf numFmtId="41" fontId="64" fillId="0" borderId="0" xfId="29" applyFont="1" applyAlignment="1">
      <alignment horizontal="right" vertical="center"/>
    </xf>
    <xf numFmtId="41" fontId="56" fillId="0" borderId="0" xfId="29" applyFont="1" applyFill="1" applyAlignment="1">
      <alignment horizontal="center" vertical="center"/>
    </xf>
    <xf numFmtId="3" fontId="3" fillId="26" borderId="9" xfId="29" applyNumberFormat="1" applyFont="1" applyFill="1" applyBorder="1" applyAlignment="1">
      <alignment horizontal="right" vertical="center"/>
    </xf>
    <xf numFmtId="188" fontId="28" fillId="26" borderId="9" xfId="29" applyNumberFormat="1" applyFont="1" applyFill="1" applyBorder="1" applyAlignment="1">
      <alignment horizontal="right" vertical="center"/>
    </xf>
    <xf numFmtId="3" fontId="3" fillId="0" borderId="9" xfId="29" applyNumberFormat="1" applyFont="1" applyFill="1" applyBorder="1" applyAlignment="1">
      <alignment horizontal="right" vertical="center"/>
    </xf>
    <xf numFmtId="188" fontId="0" fillId="0" borderId="14" xfId="0" applyNumberFormat="1" applyBorder="1" applyAlignment="1">
      <alignment horizontal="center" vertical="center"/>
    </xf>
    <xf numFmtId="49" fontId="69" fillId="0" borderId="31" xfId="50" applyNumberFormat="1" applyFont="1" applyBorder="1" applyAlignment="1">
      <alignment horizontal="center" vertical="center" wrapText="1"/>
    </xf>
    <xf numFmtId="22" fontId="69" fillId="0" borderId="11" xfId="50" applyNumberFormat="1" applyFont="1" applyBorder="1" applyAlignment="1">
      <alignment horizontal="center" vertical="center"/>
    </xf>
    <xf numFmtId="49" fontId="69" fillId="0" borderId="32" xfId="50" applyNumberFormat="1" applyFont="1" applyBorder="1" applyAlignment="1">
      <alignment horizontal="center" vertical="center"/>
    </xf>
    <xf numFmtId="4" fontId="69" fillId="0" borderId="0" xfId="50" applyNumberFormat="1" applyFont="1" applyAlignment="1">
      <alignment horizontal="center" vertical="center"/>
    </xf>
    <xf numFmtId="0" fontId="69" fillId="0" borderId="0" xfId="50" applyFont="1" applyAlignment="1">
      <alignment horizontal="center" vertical="center"/>
    </xf>
    <xf numFmtId="49" fontId="69" fillId="0" borderId="33" xfId="50" applyNumberFormat="1" applyFont="1" applyBorder="1" applyAlignment="1">
      <alignment horizontal="center" vertical="center"/>
    </xf>
    <xf numFmtId="0" fontId="3" fillId="25" borderId="9" xfId="0" applyFont="1" applyFill="1" applyBorder="1" applyAlignment="1">
      <alignment horizontal="center"/>
    </xf>
    <xf numFmtId="0" fontId="34" fillId="0" borderId="9" xfId="0" applyFont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34" fillId="26" borderId="9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9" xfId="25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26" borderId="14" xfId="0" applyNumberFormat="1" applyFont="1" applyFill="1" applyBorder="1" applyAlignment="1">
      <alignment horizontal="center" vertical="center"/>
    </xf>
    <xf numFmtId="49" fontId="7" fillId="0" borderId="14" xfId="25" applyNumberFormat="1" applyFill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7" fillId="0" borderId="18" xfId="25" applyNumberFormat="1" applyFill="1" applyBorder="1" applyAlignment="1">
      <alignment horizontal="center" vertical="center"/>
    </xf>
    <xf numFmtId="49" fontId="0" fillId="37" borderId="15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52" fillId="0" borderId="9" xfId="43" applyNumberFormat="1" applyFont="1" applyFill="1" applyBorder="1" applyAlignment="1">
      <alignment horizontal="center"/>
    </xf>
    <xf numFmtId="49" fontId="7" fillId="29" borderId="14" xfId="25" applyNumberFormat="1" applyFill="1" applyBorder="1" applyAlignment="1">
      <alignment horizontal="center" vertical="center"/>
    </xf>
    <xf numFmtId="49" fontId="7" fillId="25" borderId="14" xfId="25" applyNumberFormat="1" applyFill="1" applyBorder="1" applyAlignment="1">
      <alignment horizontal="center" vertical="center"/>
    </xf>
    <xf numFmtId="49" fontId="7" fillId="0" borderId="9" xfId="25" applyNumberFormat="1" applyFill="1" applyBorder="1" applyAlignment="1">
      <alignment horizontal="center" vertical="center"/>
    </xf>
    <xf numFmtId="49" fontId="17" fillId="0" borderId="15" xfId="39" applyNumberForma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28" fillId="0" borderId="9" xfId="0" applyNumberFormat="1" applyFont="1" applyBorder="1" applyAlignment="1">
      <alignment horizontal="center"/>
    </xf>
    <xf numFmtId="49" fontId="3" fillId="26" borderId="9" xfId="0" applyNumberFormat="1" applyFont="1" applyFill="1" applyBorder="1" applyAlignment="1">
      <alignment horizontal="center"/>
    </xf>
    <xf numFmtId="49" fontId="3" fillId="26" borderId="9" xfId="0" applyNumberFormat="1" applyFont="1" applyFill="1" applyBorder="1" applyAlignment="1">
      <alignment horizontal="center" vertical="center"/>
    </xf>
    <xf numFmtId="49" fontId="3" fillId="29" borderId="9" xfId="0" applyNumberFormat="1" applyFont="1" applyFill="1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25" borderId="9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 wrapText="1"/>
    </xf>
    <xf numFmtId="0" fontId="7" fillId="0" borderId="9" xfId="25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6" xfId="25" applyFill="1" applyBorder="1" applyAlignment="1">
      <alignment horizontal="center" vertical="center"/>
    </xf>
    <xf numFmtId="0" fontId="0" fillId="29" borderId="9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43" applyFont="1" applyFill="1" applyBorder="1" applyAlignment="1">
      <alignment horizontal="center" vertical="center"/>
    </xf>
    <xf numFmtId="0" fontId="3" fillId="0" borderId="13" xfId="43" applyFont="1" applyFill="1" applyBorder="1" applyAlignment="1">
      <alignment horizontal="center" vertical="center"/>
    </xf>
    <xf numFmtId="0" fontId="3" fillId="0" borderId="16" xfId="43" applyFont="1" applyFill="1" applyBorder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0" fontId="7" fillId="25" borderId="16" xfId="25" applyFill="1" applyBorder="1" applyAlignment="1">
      <alignment horizontal="center" vertical="center"/>
    </xf>
    <xf numFmtId="0" fontId="7" fillId="25" borderId="9" xfId="25" applyFill="1" applyBorder="1" applyAlignment="1">
      <alignment horizontal="center" vertical="center"/>
    </xf>
    <xf numFmtId="0" fontId="7" fillId="26" borderId="9" xfId="25" applyFill="1" applyBorder="1" applyAlignment="1">
      <alignment horizontal="center" vertical="center"/>
    </xf>
    <xf numFmtId="0" fontId="0" fillId="33" borderId="0" xfId="0" applyFill="1" applyAlignment="1">
      <alignment vertical="center" wrapText="1"/>
    </xf>
    <xf numFmtId="0" fontId="0" fillId="30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/>
    </xf>
    <xf numFmtId="0" fontId="50" fillId="0" borderId="17" xfId="43" applyFont="1" applyFill="1" applyBorder="1" applyAlignment="1">
      <alignment horizontal="center" vertical="center"/>
    </xf>
    <xf numFmtId="0" fontId="50" fillId="0" borderId="13" xfId="43" applyFont="1" applyFill="1" applyBorder="1" applyAlignment="1">
      <alignment horizontal="center" vertical="center"/>
    </xf>
    <xf numFmtId="0" fontId="50" fillId="0" borderId="16" xfId="43" applyFont="1" applyFill="1" applyBorder="1" applyAlignment="1">
      <alignment horizontal="center" vertical="center"/>
    </xf>
    <xf numFmtId="188" fontId="58" fillId="0" borderId="0" xfId="28" applyNumberFormat="1" applyFont="1" applyBorder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6" fillId="0" borderId="17" xfId="49" applyFont="1" applyBorder="1" applyAlignment="1">
      <alignment horizontal="center" vertical="center"/>
    </xf>
    <xf numFmtId="0" fontId="46" fillId="0" borderId="13" xfId="49" applyFont="1" applyBorder="1" applyAlignment="1">
      <alignment horizontal="center" vertical="center"/>
    </xf>
    <xf numFmtId="0" fontId="46" fillId="0" borderId="16" xfId="49" applyFont="1" applyBorder="1" applyAlignment="1">
      <alignment horizontal="center" vertical="center"/>
    </xf>
    <xf numFmtId="0" fontId="44" fillId="0" borderId="17" xfId="49" applyFont="1" applyBorder="1" applyAlignment="1">
      <alignment horizontal="center" vertical="center"/>
    </xf>
    <xf numFmtId="0" fontId="44" fillId="0" borderId="13" xfId="49" applyFont="1" applyBorder="1" applyAlignment="1">
      <alignment horizontal="center" vertical="center"/>
    </xf>
    <xf numFmtId="0" fontId="44" fillId="0" borderId="16" xfId="49" applyFont="1" applyBorder="1" applyAlignment="1">
      <alignment horizontal="center" vertical="center"/>
    </xf>
    <xf numFmtId="0" fontId="46" fillId="0" borderId="17" xfId="49" applyFont="1" applyBorder="1" applyAlignment="1">
      <alignment horizontal="center"/>
    </xf>
    <xf numFmtId="0" fontId="46" fillId="0" borderId="13" xfId="49" applyFont="1" applyBorder="1" applyAlignment="1">
      <alignment horizontal="center"/>
    </xf>
    <xf numFmtId="0" fontId="46" fillId="0" borderId="13" xfId="49" applyFont="1" applyBorder="1" applyAlignment="1">
      <alignment horizontal="center" vertical="top"/>
    </xf>
    <xf numFmtId="0" fontId="46" fillId="0" borderId="16" xfId="49" applyFont="1" applyBorder="1" applyAlignment="1">
      <alignment horizontal="center" vertical="top"/>
    </xf>
    <xf numFmtId="0" fontId="45" fillId="0" borderId="17" xfId="49" applyFont="1" applyBorder="1" applyAlignment="1">
      <alignment horizontal="center" vertical="center"/>
    </xf>
    <xf numFmtId="0" fontId="45" fillId="0" borderId="13" xfId="49" applyFont="1" applyBorder="1" applyAlignment="1">
      <alignment horizontal="center" vertical="center"/>
    </xf>
    <xf numFmtId="0" fontId="45" fillId="0" borderId="16" xfId="49" applyFont="1" applyBorder="1" applyAlignment="1">
      <alignment horizontal="center" vertical="center"/>
    </xf>
    <xf numFmtId="0" fontId="39" fillId="0" borderId="17" xfId="49" applyFont="1" applyBorder="1" applyAlignment="1">
      <alignment horizontal="center" vertical="center"/>
    </xf>
    <xf numFmtId="0" fontId="39" fillId="0" borderId="13" xfId="49" applyFont="1" applyBorder="1" applyAlignment="1">
      <alignment horizontal="center" vertical="center"/>
    </xf>
    <xf numFmtId="0" fontId="39" fillId="0" borderId="16" xfId="49" applyFont="1" applyBorder="1" applyAlignment="1">
      <alignment horizontal="center" vertical="center"/>
    </xf>
    <xf numFmtId="0" fontId="55" fillId="35" borderId="29" xfId="0" applyFont="1" applyFill="1" applyBorder="1" applyAlignment="1">
      <alignment horizontal="center" vertical="top" wrapText="1"/>
    </xf>
    <xf numFmtId="0" fontId="55" fillId="35" borderId="30" xfId="0" applyFont="1" applyFill="1" applyBorder="1" applyAlignment="1">
      <alignment horizontal="center" vertical="top" wrapText="1"/>
    </xf>
    <xf numFmtId="0" fontId="55" fillId="35" borderId="27" xfId="0" applyFont="1" applyFill="1" applyBorder="1" applyAlignment="1">
      <alignment horizontal="center" vertical="top" wrapText="1"/>
    </xf>
    <xf numFmtId="0" fontId="55" fillId="35" borderId="28" xfId="0" applyFont="1" applyFill="1" applyBorder="1" applyAlignment="1">
      <alignment horizontal="center" vertical="top" wrapText="1"/>
    </xf>
    <xf numFmtId="3" fontId="55" fillId="35" borderId="27" xfId="0" applyNumberFormat="1" applyFont="1" applyFill="1" applyBorder="1" applyAlignment="1">
      <alignment horizontal="center" vertical="top" wrapText="1"/>
    </xf>
    <xf numFmtId="3" fontId="55" fillId="35" borderId="28" xfId="0" applyNumberFormat="1" applyFont="1" applyFill="1" applyBorder="1" applyAlignment="1">
      <alignment horizontal="center" vertical="top" wrapText="1"/>
    </xf>
    <xf numFmtId="3" fontId="55" fillId="35" borderId="29" xfId="0" applyNumberFormat="1" applyFont="1" applyFill="1" applyBorder="1" applyAlignment="1">
      <alignment horizontal="center" vertical="top" wrapText="1"/>
    </xf>
    <xf numFmtId="3" fontId="55" fillId="35" borderId="30" xfId="0" applyNumberFormat="1" applyFont="1" applyFill="1" applyBorder="1" applyAlignment="1">
      <alignment horizontal="center" vertical="top" wrapText="1"/>
    </xf>
    <xf numFmtId="0" fontId="62" fillId="0" borderId="14" xfId="0" applyFont="1" applyBorder="1" applyAlignment="1">
      <alignment horizontal="center"/>
    </xf>
    <xf numFmtId="0" fontId="62" fillId="0" borderId="19" xfId="0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3" fillId="0" borderId="11" xfId="0" applyFont="1" applyBorder="1" applyAlignment="1">
      <alignment horizontal="center" vertic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2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50" xr:uid="{00000000-0005-0000-0000-00002A000000}"/>
    <cellStyle name="Normal 4" xfId="51" xr:uid="{00000000-0005-0000-0000-00002B000000}"/>
    <cellStyle name="Normal_MC_01" xfId="48" xr:uid="{00000000-0005-0000-0000-00002C000000}"/>
    <cellStyle name="Normal_water record_1 2" xfId="49" xr:uid="{00000000-0005-0000-0000-00002D000000}"/>
    <cellStyle name="Normal_water record_1_ใบจดมิเตอร" xfId="40" xr:uid="{00000000-0005-0000-0000-00002E000000}"/>
    <cellStyle name="Note" xfId="41" builtinId="10" customBuiltin="1"/>
    <cellStyle name="Output" xfId="42" builtinId="21" customBuiltin="1"/>
    <cellStyle name="Style 1" xfId="43" xr:uid="{00000000-0005-0000-0000-000031000000}"/>
    <cellStyle name="Title" xfId="44" builtinId="15" customBuiltin="1"/>
    <cellStyle name="Total" xfId="45" builtinId="25" customBuiltin="1"/>
    <cellStyle name="Warning Text" xfId="46" builtinId="11" customBuiltin="1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FF"/>
      <color rgb="FF00FF00"/>
      <color rgb="FF9933FF"/>
      <color rgb="FFCCFFCC"/>
      <color rgb="FFFF00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389142531300211E-2"/>
          <c:y val="0.11551274610739187"/>
          <c:w val="0.95145689757123475"/>
          <c:h val="0.6797925108420012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'water data Dec '!$B$47</c:f>
              <c:strCache>
                <c:ptCount val="1"/>
                <c:pt idx="0">
                  <c:v>MC ZONE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'water data Dec '!$D$47:$AH$47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3F2A-4BAD-A54F-5DB8AA78F4D6}"/>
            </c:ext>
          </c:extLst>
        </c:ser>
        <c:ser>
          <c:idx val="2"/>
          <c:order val="1"/>
          <c:tx>
            <c:strRef>
              <c:f>'water data Dec '!$B$48</c:f>
              <c:strCache>
                <c:ptCount val="1"/>
                <c:pt idx="0">
                  <c:v>DC ZONE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'water data Dec '!$D$48:$AH$48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2-3F2A-4BAD-A54F-5DB8AA78F4D6}"/>
            </c:ext>
          </c:extLst>
        </c:ser>
        <c:ser>
          <c:idx val="3"/>
          <c:order val="2"/>
          <c:tx>
            <c:strRef>
              <c:f>'water data Dec '!$B$49</c:f>
              <c:strCache>
                <c:ptCount val="1"/>
                <c:pt idx="0">
                  <c:v>CT-DC1-01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'water data Dec '!$D$49:$AH$49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3-3F2A-4BAD-A54F-5DB8AA78F4D6}"/>
            </c:ext>
          </c:extLst>
        </c:ser>
        <c:ser>
          <c:idx val="4"/>
          <c:order val="3"/>
          <c:tx>
            <c:strRef>
              <c:f>'water data Dec '!$B$50</c:f>
              <c:strCache>
                <c:ptCount val="1"/>
                <c:pt idx="0">
                  <c:v>CT-DC2-01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'water data Dec '!$D$50:$AH$50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4-3F2A-4BAD-A54F-5DB8AA78F4D6}"/>
            </c:ext>
          </c:extLst>
        </c:ser>
        <c:ser>
          <c:idx val="5"/>
          <c:order val="4"/>
          <c:tx>
            <c:strRef>
              <c:f>'water data Dec '!$B$51</c:f>
              <c:strCache>
                <c:ptCount val="1"/>
                <c:pt idx="0">
                  <c:v>CT-DC3-01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'water data Dec '!$D$51:$AH$51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5-3F2A-4BAD-A54F-5DB8AA78F4D6}"/>
            </c:ext>
          </c:extLst>
        </c:ser>
        <c:ser>
          <c:idx val="6"/>
          <c:order val="5"/>
          <c:tx>
            <c:strRef>
              <c:f>'water data Dec '!$B$52</c:f>
              <c:strCache>
                <c:ptCount val="1"/>
                <c:pt idx="0">
                  <c:v>CT-GC2-01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'water data Dec '!$D$52:$AH$52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6-3F2A-4BAD-A54F-5DB8AA78F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167752"/>
        <c:axId val="215168536"/>
      </c:barChart>
      <c:catAx>
        <c:axId val="21516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5168536"/>
        <c:crosses val="autoZero"/>
        <c:auto val="1"/>
        <c:lblAlgn val="ctr"/>
        <c:lblOffset val="100"/>
        <c:noMultiLvlLbl val="0"/>
      </c:catAx>
      <c:valAx>
        <c:axId val="21516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516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712270672940402E-2"/>
          <c:y val="0.15390685033968848"/>
          <c:w val="0.88294961107616843"/>
          <c:h val="0.72046334635254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Sheet2!$Q$2</c:f>
              <c:strCache>
                <c:ptCount val="1"/>
                <c:pt idx="0">
                  <c:v>Air comp</c:v>
                </c:pt>
              </c:strCache>
            </c:strRef>
          </c:tx>
          <c:invertIfNegative val="0"/>
          <c:cat>
            <c:numRef>
              <c:f>Sheet2!$R$1:$AU$1</c:f>
              <c:numCache>
                <c:formatCode>d\-mmm</c:formatCode>
                <c:ptCount val="30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</c:numCache>
            </c:numRef>
          </c:cat>
          <c:val>
            <c:numRef>
              <c:f>Sheet2!$R$2:$AU$2</c:f>
              <c:numCache>
                <c:formatCode>0</c:formatCode>
                <c:ptCount val="30"/>
                <c:pt idx="0">
                  <c:v>18122.096350156331</c:v>
                </c:pt>
                <c:pt idx="1">
                  <c:v>34397.586641711256</c:v>
                </c:pt>
                <c:pt idx="2">
                  <c:v>34500.290789223145</c:v>
                </c:pt>
                <c:pt idx="3">
                  <c:v>36010.302210715607</c:v>
                </c:pt>
                <c:pt idx="4">
                  <c:v>36214.76661975641</c:v>
                </c:pt>
                <c:pt idx="5">
                  <c:v>33727.513253887875</c:v>
                </c:pt>
                <c:pt idx="6">
                  <c:v>35220.504499105897</c:v>
                </c:pt>
                <c:pt idx="7">
                  <c:v>16526.162423592137</c:v>
                </c:pt>
                <c:pt idx="8">
                  <c:v>35787.214581973793</c:v>
                </c:pt>
                <c:pt idx="9">
                  <c:v>37346.663045011381</c:v>
                </c:pt>
                <c:pt idx="10">
                  <c:v>37576.834168689551</c:v>
                </c:pt>
                <c:pt idx="11">
                  <c:v>38000.288167162013</c:v>
                </c:pt>
                <c:pt idx="12">
                  <c:v>37470.164559742581</c:v>
                </c:pt>
                <c:pt idx="13">
                  <c:v>31834.546205576378</c:v>
                </c:pt>
                <c:pt idx="14">
                  <c:v>18615.830300813559</c:v>
                </c:pt>
                <c:pt idx="15">
                  <c:v>38248.6228162232</c:v>
                </c:pt>
                <c:pt idx="16">
                  <c:v>36922.922220756998</c:v>
                </c:pt>
                <c:pt idx="17">
                  <c:v>35482.347353735327</c:v>
                </c:pt>
                <c:pt idx="18">
                  <c:v>37040.846500318221</c:v>
                </c:pt>
                <c:pt idx="19">
                  <c:v>35025.694620239039</c:v>
                </c:pt>
                <c:pt idx="20">
                  <c:v>28883.469958638492</c:v>
                </c:pt>
                <c:pt idx="21">
                  <c:v>18643.199799751357</c:v>
                </c:pt>
                <c:pt idx="22">
                  <c:v>36038.213764794906</c:v>
                </c:pt>
                <c:pt idx="23">
                  <c:v>37007.635893898456</c:v>
                </c:pt>
                <c:pt idx="24">
                  <c:v>37605.796672807846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6-4816-8FCE-7432EDB4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15170496"/>
        <c:axId val="215170104"/>
      </c:barChart>
      <c:lineChart>
        <c:grouping val="standard"/>
        <c:varyColors val="0"/>
        <c:ser>
          <c:idx val="1"/>
          <c:order val="1"/>
          <c:tx>
            <c:strRef>
              <c:f>Sheet2!$Q$3</c:f>
              <c:strCache>
                <c:ptCount val="1"/>
                <c:pt idx="0">
                  <c:v>Wgt.AC (หัก Reject)</c:v>
                </c:pt>
              </c:strCache>
            </c:strRef>
          </c:tx>
          <c:cat>
            <c:numRef>
              <c:f>Sheet2!$R$1:$AU$1</c:f>
              <c:numCache>
                <c:formatCode>d\-mmm</c:formatCode>
                <c:ptCount val="30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</c:numCache>
            </c:numRef>
          </c:cat>
          <c:val>
            <c:numRef>
              <c:f>Sheet2!$R$3:$AU$3</c:f>
              <c:numCache>
                <c:formatCode>0</c:formatCode>
                <c:ptCount val="30"/>
                <c:pt idx="0">
                  <c:v>21.09</c:v>
                </c:pt>
                <c:pt idx="1">
                  <c:v>47.38</c:v>
                </c:pt>
                <c:pt idx="2">
                  <c:v>52.04</c:v>
                </c:pt>
                <c:pt idx="3">
                  <c:v>55.24</c:v>
                </c:pt>
                <c:pt idx="4">
                  <c:v>58.38</c:v>
                </c:pt>
                <c:pt idx="5">
                  <c:v>64.41</c:v>
                </c:pt>
                <c:pt idx="6">
                  <c:v>49.99</c:v>
                </c:pt>
                <c:pt idx="7">
                  <c:v>17.690000000000001</c:v>
                </c:pt>
                <c:pt idx="8">
                  <c:v>51.74</c:v>
                </c:pt>
                <c:pt idx="9">
                  <c:v>59.53</c:v>
                </c:pt>
                <c:pt idx="10">
                  <c:v>55.21</c:v>
                </c:pt>
                <c:pt idx="11">
                  <c:v>59.58</c:v>
                </c:pt>
                <c:pt idx="12">
                  <c:v>51.01</c:v>
                </c:pt>
                <c:pt idx="13">
                  <c:v>48.25</c:v>
                </c:pt>
                <c:pt idx="14">
                  <c:v>21.85</c:v>
                </c:pt>
                <c:pt idx="15">
                  <c:v>61.74</c:v>
                </c:pt>
                <c:pt idx="16">
                  <c:v>60.42</c:v>
                </c:pt>
                <c:pt idx="17">
                  <c:v>59.08</c:v>
                </c:pt>
                <c:pt idx="18">
                  <c:v>64.319999999999993</c:v>
                </c:pt>
                <c:pt idx="19">
                  <c:v>54.59</c:v>
                </c:pt>
                <c:pt idx="20">
                  <c:v>43.76</c:v>
                </c:pt>
                <c:pt idx="21">
                  <c:v>20.2</c:v>
                </c:pt>
                <c:pt idx="22">
                  <c:v>44.17</c:v>
                </c:pt>
                <c:pt idx="23">
                  <c:v>55.02</c:v>
                </c:pt>
                <c:pt idx="24">
                  <c:v>61.55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6-4816-8FCE-7432EDB4D344}"/>
            </c:ext>
          </c:extLst>
        </c:ser>
        <c:ser>
          <c:idx val="2"/>
          <c:order val="2"/>
          <c:tx>
            <c:strRef>
              <c:f>Sheet2!$Q$4</c:f>
              <c:strCache>
                <c:ptCount val="1"/>
                <c:pt idx="0">
                  <c:v>KWH Air comp./Wgt.AC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Sheet2!$R$1:$AU$1</c:f>
              <c:numCache>
                <c:formatCode>d\-mmm</c:formatCode>
                <c:ptCount val="30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</c:numCache>
            </c:numRef>
          </c:cat>
          <c:val>
            <c:numRef>
              <c:f>Sheet2!$R$4:$AU$4</c:f>
              <c:numCache>
                <c:formatCode>0</c:formatCode>
                <c:ptCount val="30"/>
                <c:pt idx="0">
                  <c:v>859.27436463519825</c:v>
                </c:pt>
                <c:pt idx="1">
                  <c:v>725.99380839407456</c:v>
                </c:pt>
                <c:pt idx="2">
                  <c:v>662.95716351312728</c:v>
                </c:pt>
                <c:pt idx="3">
                  <c:v>651.88816456762504</c:v>
                </c:pt>
                <c:pt idx="4">
                  <c:v>620.32830797801319</c:v>
                </c:pt>
                <c:pt idx="5">
                  <c:v>523.63783968153825</c:v>
                </c:pt>
                <c:pt idx="6">
                  <c:v>704.55100018215433</c:v>
                </c:pt>
                <c:pt idx="7">
                  <c:v>934.20929471973636</c:v>
                </c:pt>
                <c:pt idx="8">
                  <c:v>691.67403521402764</c:v>
                </c:pt>
                <c:pt idx="9">
                  <c:v>627.35869385203057</c:v>
                </c:pt>
                <c:pt idx="10">
                  <c:v>680.61644935137747</c:v>
                </c:pt>
                <c:pt idx="11">
                  <c:v>637.80275540721743</c:v>
                </c:pt>
                <c:pt idx="12">
                  <c:v>734.56507664659057</c:v>
                </c:pt>
                <c:pt idx="13">
                  <c:v>659.78334104821511</c:v>
                </c:pt>
                <c:pt idx="14">
                  <c:v>851.98308012876691</c:v>
                </c:pt>
                <c:pt idx="15">
                  <c:v>619.51122151317134</c:v>
                </c:pt>
                <c:pt idx="16">
                  <c:v>611.10430686456471</c:v>
                </c:pt>
                <c:pt idx="17">
                  <c:v>600.58137023925747</c:v>
                </c:pt>
                <c:pt idx="18">
                  <c:v>575.88380752982312</c:v>
                </c:pt>
                <c:pt idx="19">
                  <c:v>641.61375014176656</c:v>
                </c:pt>
                <c:pt idx="20">
                  <c:v>660.04273214438967</c:v>
                </c:pt>
                <c:pt idx="21">
                  <c:v>922.93068315600783</c:v>
                </c:pt>
                <c:pt idx="22">
                  <c:v>815.89797973273494</c:v>
                </c:pt>
                <c:pt idx="23">
                  <c:v>672.62151751905583</c:v>
                </c:pt>
                <c:pt idx="24">
                  <c:v>610.97963725114289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46-4816-8FCE-7432EDB4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69320"/>
        <c:axId val="215169712"/>
      </c:lineChart>
      <c:dateAx>
        <c:axId val="215169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th-TH"/>
          </a:p>
        </c:txPr>
        <c:crossAx val="215169712"/>
        <c:crosses val="autoZero"/>
        <c:auto val="1"/>
        <c:lblOffset val="100"/>
        <c:baseTimeUnit val="days"/>
      </c:dateAx>
      <c:valAx>
        <c:axId val="21516971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5169320"/>
        <c:crosses val="autoZero"/>
        <c:crossBetween val="between"/>
      </c:valAx>
      <c:valAx>
        <c:axId val="21517010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215170496"/>
        <c:crosses val="max"/>
        <c:crossBetween val="between"/>
      </c:valAx>
      <c:dateAx>
        <c:axId val="21517049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215170104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23406744531048893"/>
          <c:y val="0.9324575217571488"/>
          <c:w val="0.43967707777680465"/>
          <c:h val="6.60789243449831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712270672940402E-2"/>
          <c:y val="0.15390685033968848"/>
          <c:w val="0.88294961107616843"/>
          <c:h val="0.72046334635254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Sheet2!$Q$8</c:f>
              <c:strCache>
                <c:ptCount val="1"/>
                <c:pt idx="0">
                  <c:v>Air comp</c:v>
                </c:pt>
              </c:strCache>
            </c:strRef>
          </c:tx>
          <c:invertIfNegative val="0"/>
          <c:cat>
            <c:numRef>
              <c:f>Sheet2!$R$7:$AV$7</c:f>
              <c:numCache>
                <c:formatCode>d\-mmm</c:formatCode>
                <c:ptCount val="3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</c:numCache>
            </c:numRef>
          </c:cat>
          <c:val>
            <c:numRef>
              <c:f>Sheet2!$R$8:$AV$8</c:f>
              <c:numCache>
                <c:formatCode>0</c:formatCode>
                <c:ptCount val="31"/>
                <c:pt idx="0">
                  <c:v>34624.235909948729</c:v>
                </c:pt>
                <c:pt idx="1">
                  <c:v>34702.711788193163</c:v>
                </c:pt>
                <c:pt idx="2">
                  <c:v>26586.667784512945</c:v>
                </c:pt>
                <c:pt idx="3">
                  <c:v>16301.203793016823</c:v>
                </c:pt>
                <c:pt idx="4">
                  <c:v>34072.857342058633</c:v>
                </c:pt>
                <c:pt idx="5">
                  <c:v>35134.030884083972</c:v>
                </c:pt>
                <c:pt idx="6">
                  <c:v>35470.887842499309</c:v>
                </c:pt>
                <c:pt idx="7">
                  <c:v>37120.442417143859</c:v>
                </c:pt>
                <c:pt idx="8">
                  <c:v>36177.931452483448</c:v>
                </c:pt>
                <c:pt idx="9">
                  <c:v>34953.272012807829</c:v>
                </c:pt>
                <c:pt idx="10">
                  <c:v>12920.31389544115</c:v>
                </c:pt>
                <c:pt idx="11">
                  <c:v>21151.759890413676</c:v>
                </c:pt>
                <c:pt idx="12">
                  <c:v>7626.5962305247176</c:v>
                </c:pt>
                <c:pt idx="13">
                  <c:v>25501.988201546359</c:v>
                </c:pt>
                <c:pt idx="14">
                  <c:v>27155.130461522171</c:v>
                </c:pt>
                <c:pt idx="15">
                  <c:v>28349.716961672784</c:v>
                </c:pt>
                <c:pt idx="16">
                  <c:v>27260.511660107575</c:v>
                </c:pt>
                <c:pt idx="17">
                  <c:v>12286.107197789226</c:v>
                </c:pt>
                <c:pt idx="18">
                  <c:v>35089.521155185692</c:v>
                </c:pt>
                <c:pt idx="19">
                  <c:v>35735.761779765817</c:v>
                </c:pt>
                <c:pt idx="20">
                  <c:v>36353.796264505974</c:v>
                </c:pt>
                <c:pt idx="21">
                  <c:v>36193.117400562158</c:v>
                </c:pt>
                <c:pt idx="22">
                  <c:v>25592.538627193389</c:v>
                </c:pt>
                <c:pt idx="23">
                  <c:v>34297.19649145392</c:v>
                </c:pt>
                <c:pt idx="24">
                  <c:v>13070.263631810785</c:v>
                </c:pt>
                <c:pt idx="25">
                  <c:v>30837.915690300542</c:v>
                </c:pt>
                <c:pt idx="26">
                  <c:v>34573.924577083817</c:v>
                </c:pt>
                <c:pt idx="27">
                  <c:v>35777.577409894046</c:v>
                </c:pt>
                <c:pt idx="28">
                  <c:v>33831.283915614236</c:v>
                </c:pt>
                <c:pt idx="29">
                  <c:v>37474.743369022981</c:v>
                </c:pt>
                <c:pt idx="30">
                  <c:v>29358.69173758139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A-4253-9F60-42263CE23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61750120"/>
        <c:axId val="215171672"/>
      </c:barChart>
      <c:lineChart>
        <c:grouping val="standard"/>
        <c:varyColors val="0"/>
        <c:ser>
          <c:idx val="1"/>
          <c:order val="1"/>
          <c:tx>
            <c:strRef>
              <c:f>Sheet2!$Q$9</c:f>
              <c:strCache>
                <c:ptCount val="1"/>
                <c:pt idx="0">
                  <c:v>Wgt.AC (หัก Reject)</c:v>
                </c:pt>
              </c:strCache>
            </c:strRef>
          </c:tx>
          <c:cat>
            <c:numRef>
              <c:f>Sheet2!$R$7:$AV$7</c:f>
              <c:numCache>
                <c:formatCode>d\-mmm</c:formatCode>
                <c:ptCount val="3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</c:numCache>
            </c:numRef>
          </c:cat>
          <c:val>
            <c:numRef>
              <c:f>Sheet2!$R$9:$AV$9</c:f>
              <c:numCache>
                <c:formatCode>0</c:formatCode>
                <c:ptCount val="31"/>
                <c:pt idx="0">
                  <c:v>55.06</c:v>
                </c:pt>
                <c:pt idx="1">
                  <c:v>52.01</c:v>
                </c:pt>
                <c:pt idx="2">
                  <c:v>45.15</c:v>
                </c:pt>
                <c:pt idx="3">
                  <c:v>10.78</c:v>
                </c:pt>
                <c:pt idx="4">
                  <c:v>50.97</c:v>
                </c:pt>
                <c:pt idx="5">
                  <c:v>49.07</c:v>
                </c:pt>
                <c:pt idx="6">
                  <c:v>53.86</c:v>
                </c:pt>
                <c:pt idx="7">
                  <c:v>54.77</c:v>
                </c:pt>
                <c:pt idx="8">
                  <c:v>46.87</c:v>
                </c:pt>
                <c:pt idx="9">
                  <c:v>51.83</c:v>
                </c:pt>
                <c:pt idx="10">
                  <c:v>9.9</c:v>
                </c:pt>
                <c:pt idx="11">
                  <c:v>18.5</c:v>
                </c:pt>
                <c:pt idx="12">
                  <c:v>0</c:v>
                </c:pt>
                <c:pt idx="13">
                  <c:v>29.23</c:v>
                </c:pt>
                <c:pt idx="14">
                  <c:v>37.21</c:v>
                </c:pt>
                <c:pt idx="15">
                  <c:v>33.51</c:v>
                </c:pt>
                <c:pt idx="16">
                  <c:v>30.06</c:v>
                </c:pt>
                <c:pt idx="17">
                  <c:v>6.66</c:v>
                </c:pt>
                <c:pt idx="18">
                  <c:v>24.54</c:v>
                </c:pt>
                <c:pt idx="19">
                  <c:v>51.99</c:v>
                </c:pt>
                <c:pt idx="20">
                  <c:v>51.91</c:v>
                </c:pt>
                <c:pt idx="21">
                  <c:v>52.38</c:v>
                </c:pt>
                <c:pt idx="22">
                  <c:v>36.04</c:v>
                </c:pt>
                <c:pt idx="23">
                  <c:v>50.3</c:v>
                </c:pt>
                <c:pt idx="24">
                  <c:v>19.05</c:v>
                </c:pt>
                <c:pt idx="25">
                  <c:v>51.87</c:v>
                </c:pt>
                <c:pt idx="26">
                  <c:v>55.96</c:v>
                </c:pt>
                <c:pt idx="27">
                  <c:v>48.56</c:v>
                </c:pt>
                <c:pt idx="28">
                  <c:v>35.75</c:v>
                </c:pt>
                <c:pt idx="29">
                  <c:v>43.69</c:v>
                </c:pt>
                <c:pt idx="30">
                  <c:v>47.95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A-4253-9F60-42263CE23903}"/>
            </c:ext>
          </c:extLst>
        </c:ser>
        <c:ser>
          <c:idx val="2"/>
          <c:order val="2"/>
          <c:tx>
            <c:strRef>
              <c:f>Sheet2!$Q$10</c:f>
              <c:strCache>
                <c:ptCount val="1"/>
                <c:pt idx="0">
                  <c:v>KWH Air comp./Wgt.AC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Sheet2!$R$7:$AV$7</c:f>
              <c:numCache>
                <c:formatCode>d\-mmm</c:formatCode>
                <c:ptCount val="3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</c:numCache>
            </c:numRef>
          </c:cat>
          <c:val>
            <c:numRef>
              <c:f>Sheet2!$R$10:$AV$10</c:f>
              <c:numCache>
                <c:formatCode>0</c:formatCode>
                <c:ptCount val="31"/>
                <c:pt idx="0">
                  <c:v>628.84554867324243</c:v>
                </c:pt>
                <c:pt idx="1">
                  <c:v>667.23152832519065</c:v>
                </c:pt>
                <c:pt idx="2">
                  <c:v>588.85199965698666</c:v>
                </c:pt>
                <c:pt idx="3">
                  <c:v>1512.171038313249</c:v>
                </c:pt>
                <c:pt idx="4">
                  <c:v>668.48847051321627</c:v>
                </c:pt>
                <c:pt idx="5">
                  <c:v>715.99818390226153</c:v>
                </c:pt>
                <c:pt idx="6">
                  <c:v>658.57571189192925</c:v>
                </c:pt>
                <c:pt idx="7">
                  <c:v>677.75136784998824</c:v>
                </c:pt>
                <c:pt idx="8">
                  <c:v>771.87820466147753</c:v>
                </c:pt>
                <c:pt idx="9">
                  <c:v>674.38302166328049</c:v>
                </c:pt>
                <c:pt idx="10">
                  <c:v>1305.0822116607221</c:v>
                </c:pt>
                <c:pt idx="11">
                  <c:v>1143.3383724547932</c:v>
                </c:pt>
                <c:pt idx="13">
                  <c:v>872.45939793179468</c:v>
                </c:pt>
                <c:pt idx="14">
                  <c:v>729.78044777001264</c:v>
                </c:pt>
                <c:pt idx="15">
                  <c:v>846.00766820867761</c:v>
                </c:pt>
                <c:pt idx="16">
                  <c:v>906.86998203950691</c:v>
                </c:pt>
                <c:pt idx="17">
                  <c:v>1844.7608405088927</c:v>
                </c:pt>
                <c:pt idx="18">
                  <c:v>1429.8908376196289</c:v>
                </c:pt>
                <c:pt idx="19">
                  <c:v>687.35837237479927</c:v>
                </c:pt>
                <c:pt idx="20">
                  <c:v>700.32356510317811</c:v>
                </c:pt>
                <c:pt idx="21">
                  <c:v>690.97207713940736</c:v>
                </c:pt>
                <c:pt idx="22">
                  <c:v>710.11483427284656</c:v>
                </c:pt>
                <c:pt idx="23">
                  <c:v>681.8528129513702</c:v>
                </c:pt>
                <c:pt idx="24">
                  <c:v>686.10307778534298</c:v>
                </c:pt>
                <c:pt idx="25">
                  <c:v>594.52314806825802</c:v>
                </c:pt>
                <c:pt idx="26">
                  <c:v>617.8328194618266</c:v>
                </c:pt>
                <c:pt idx="27">
                  <c:v>736.77053974246382</c:v>
                </c:pt>
                <c:pt idx="28">
                  <c:v>946.32962001718147</c:v>
                </c:pt>
                <c:pt idx="29">
                  <c:v>857.74189446150115</c:v>
                </c:pt>
                <c:pt idx="30">
                  <c:v>612.27719994955976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EA-4253-9F60-42263CE23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72064"/>
        <c:axId val="215171280"/>
      </c:lineChart>
      <c:dateAx>
        <c:axId val="215172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th-TH"/>
          </a:p>
        </c:txPr>
        <c:crossAx val="215171280"/>
        <c:crosses val="autoZero"/>
        <c:auto val="1"/>
        <c:lblOffset val="100"/>
        <c:baseTimeUnit val="days"/>
      </c:dateAx>
      <c:valAx>
        <c:axId val="2151712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5172064"/>
        <c:crosses val="autoZero"/>
        <c:crossBetween val="between"/>
      </c:valAx>
      <c:valAx>
        <c:axId val="215171672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61750120"/>
        <c:crosses val="max"/>
        <c:crossBetween val="between"/>
      </c:valAx>
      <c:dateAx>
        <c:axId val="16175012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215171672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23406744531048893"/>
          <c:y val="0.9324575217571488"/>
          <c:w val="0.43967707777680465"/>
          <c:h val="6.60789243449831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Air comp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Sheet3!$F$14</c:f>
              <c:strCache>
                <c:ptCount val="1"/>
                <c:pt idx="0">
                  <c:v>Air comp รวม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D87-4C2E-9550-E4C4DC508ECF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87-4C2E-9550-E4C4DC508ECF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87-4C2E-9550-E4C4DC508ECF}"/>
                </c:ext>
              </c:extLst>
            </c:dLbl>
            <c:dLbl>
              <c:idx val="3"/>
              <c:layout>
                <c:manualLayout>
                  <c:x val="-2.8673835125448029E-2"/>
                  <c:y val="-3.016591251885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87-4C2E-9550-E4C4DC508ECF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87-4C2E-9550-E4C4DC508ECF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87-4C2E-9550-E4C4DC508ECF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D87-4C2E-9550-E4C4DC508ECF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D87-4C2E-9550-E4C4DC508ECF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D87-4C2E-9550-E4C4DC508ECF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87-4C2E-9550-E4C4DC508ECF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87-4C2E-9550-E4C4DC508ECF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D87-4C2E-9550-E4C4DC508ECF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Sheet3!$G$14:$W$14</c:f>
              <c:numCache>
                <c:formatCode>0</c:formatCode>
                <c:ptCount val="17"/>
                <c:pt idx="0">
                  <c:v>18122.096350156331</c:v>
                </c:pt>
                <c:pt idx="1">
                  <c:v>34397.586641711256</c:v>
                </c:pt>
                <c:pt idx="2">
                  <c:v>34500.290789223145</c:v>
                </c:pt>
                <c:pt idx="3">
                  <c:v>36010.302210715607</c:v>
                </c:pt>
                <c:pt idx="4">
                  <c:v>36214.76661975641</c:v>
                </c:pt>
                <c:pt idx="5">
                  <c:v>33727.513253887875</c:v>
                </c:pt>
                <c:pt idx="6">
                  <c:v>35220.504499105897</c:v>
                </c:pt>
                <c:pt idx="7">
                  <c:v>16526.162423592137</c:v>
                </c:pt>
                <c:pt idx="8">
                  <c:v>35787.214581973793</c:v>
                </c:pt>
                <c:pt idx="9">
                  <c:v>37346.663045011381</c:v>
                </c:pt>
                <c:pt idx="10">
                  <c:v>37576.834168689551</c:v>
                </c:pt>
                <c:pt idx="11">
                  <c:v>38000.288167162013</c:v>
                </c:pt>
                <c:pt idx="12">
                  <c:v>37470.164559742581</c:v>
                </c:pt>
                <c:pt idx="13">
                  <c:v>31834.546205576378</c:v>
                </c:pt>
                <c:pt idx="14">
                  <c:v>18615.830300813559</c:v>
                </c:pt>
                <c:pt idx="15">
                  <c:v>38248.6228162232</c:v>
                </c:pt>
                <c:pt idx="16">
                  <c:v>36922.922220756998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D87-4C2E-9550-E4C4DC508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50512"/>
        <c:axId val="209642912"/>
      </c:lineChart>
      <c:dateAx>
        <c:axId val="1617505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209642912"/>
        <c:crosses val="autoZero"/>
        <c:auto val="1"/>
        <c:lblOffset val="100"/>
        <c:baseTimeUnit val="days"/>
      </c:dateAx>
      <c:valAx>
        <c:axId val="20964291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6175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Sheet3!$F$3</c:f>
              <c:strCache>
                <c:ptCount val="1"/>
                <c:pt idx="0">
                  <c:v>MDB14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C2-4221-AFE4-AD279872168D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C2-4221-AFE4-AD279872168D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C2-4221-AFE4-AD279872168D}"/>
                </c:ext>
              </c:extLst>
            </c:dLbl>
            <c:dLbl>
              <c:idx val="3"/>
              <c:layout>
                <c:manualLayout>
                  <c:x val="-2.8673835125448029E-2"/>
                  <c:y val="-3.016591251885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FC2-4221-AFE4-AD279872168D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C2-4221-AFE4-AD279872168D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C2-4221-AFE4-AD279872168D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C2-4221-AFE4-AD279872168D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C2-4221-AFE4-AD279872168D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FC2-4221-AFE4-AD279872168D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FC2-4221-AFE4-AD279872168D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FC2-4221-AFE4-AD279872168D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FC2-4221-AFE4-AD279872168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Sheet3!$G$3:$W$3</c:f>
              <c:numCache>
                <c:formatCode>0</c:formatCode>
                <c:ptCount val="17"/>
                <c:pt idx="0">
                  <c:v>4302.1275577843189</c:v>
                </c:pt>
                <c:pt idx="1">
                  <c:v>7928.9745833203197</c:v>
                </c:pt>
                <c:pt idx="2">
                  <c:v>7242.1268667429686</c:v>
                </c:pt>
                <c:pt idx="3">
                  <c:v>6689.5688167884946</c:v>
                </c:pt>
                <c:pt idx="4">
                  <c:v>7241.9417970553041</c:v>
                </c:pt>
                <c:pt idx="5">
                  <c:v>7156.7657029181719</c:v>
                </c:pt>
                <c:pt idx="6">
                  <c:v>6027.2486137449741</c:v>
                </c:pt>
                <c:pt idx="7">
                  <c:v>3063.009850025177</c:v>
                </c:pt>
                <c:pt idx="8">
                  <c:v>6681.9643194675446</c:v>
                </c:pt>
                <c:pt idx="9">
                  <c:v>7277.31720264256</c:v>
                </c:pt>
                <c:pt idx="10">
                  <c:v>7474.6965110823512</c:v>
                </c:pt>
                <c:pt idx="11">
                  <c:v>7390.1161835119128</c:v>
                </c:pt>
                <c:pt idx="12">
                  <c:v>7197.3409027457237</c:v>
                </c:pt>
                <c:pt idx="13">
                  <c:v>5928.2753056511283</c:v>
                </c:pt>
                <c:pt idx="14">
                  <c:v>4889.5138471871614</c:v>
                </c:pt>
                <c:pt idx="15">
                  <c:v>7300</c:v>
                </c:pt>
                <c:pt idx="16">
                  <c:v>7946.8765358924866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FC2-4221-AFE4-AD279872168D}"/>
            </c:ext>
          </c:extLst>
        </c:ser>
        <c:ser>
          <c:idx val="1"/>
          <c:order val="1"/>
          <c:tx>
            <c:strRef>
              <c:f>Sheet3!$F$12</c:f>
              <c:strCache>
                <c:ptCount val="1"/>
                <c:pt idx="0">
                  <c:v>1307</c:v>
                </c:pt>
              </c:strCache>
            </c:strRef>
          </c:tx>
          <c:dLbls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Sheet3!$G$12:$W$12</c:f>
              <c:numCache>
                <c:formatCode>0</c:formatCode>
                <c:ptCount val="17"/>
                <c:pt idx="0">
                  <c:v>1886.7829227615148</c:v>
                </c:pt>
                <c:pt idx="1">
                  <c:v>6238.1177861522883</c:v>
                </c:pt>
                <c:pt idx="2">
                  <c:v>4678.7412991365418</c:v>
                </c:pt>
                <c:pt idx="3">
                  <c:v>5083.7095952862874</c:v>
                </c:pt>
                <c:pt idx="4">
                  <c:v>4266.4303638916463</c:v>
                </c:pt>
                <c:pt idx="5">
                  <c:v>4477.6030283058062</c:v>
                </c:pt>
                <c:pt idx="6">
                  <c:v>3955.9411819530651</c:v>
                </c:pt>
                <c:pt idx="7">
                  <c:v>2096.5947202853858</c:v>
                </c:pt>
                <c:pt idx="8">
                  <c:v>3852.4565891558304</c:v>
                </c:pt>
                <c:pt idx="9">
                  <c:v>4298.1446897471324</c:v>
                </c:pt>
                <c:pt idx="10">
                  <c:v>3821.4024399872869</c:v>
                </c:pt>
                <c:pt idx="11">
                  <c:v>4337.101886657998</c:v>
                </c:pt>
                <c:pt idx="12">
                  <c:v>4302.1546722287312</c:v>
                </c:pt>
                <c:pt idx="13">
                  <c:v>1802.8756074989215</c:v>
                </c:pt>
                <c:pt idx="14">
                  <c:v>2370.3712286334485</c:v>
                </c:pt>
                <c:pt idx="15">
                  <c:v>4300</c:v>
                </c:pt>
                <c:pt idx="16">
                  <c:v>4618.0563416425139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FC2-4221-AFE4-AD2798721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4368"/>
        <c:axId val="186655544"/>
      </c:lineChart>
      <c:dateAx>
        <c:axId val="1866543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5544"/>
        <c:crosses val="autoZero"/>
        <c:auto val="1"/>
        <c:lblOffset val="100"/>
        <c:baseTimeUnit val="days"/>
      </c:dateAx>
      <c:valAx>
        <c:axId val="1866555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54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Sheet3!$F$9</c:f>
              <c:strCache>
                <c:ptCount val="1"/>
                <c:pt idx="0">
                  <c:v>AC-DC1-01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43-469E-ABA1-27AFA55999C3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43-469E-ABA1-27AFA55999C3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43-469E-ABA1-27AFA55999C3}"/>
                </c:ext>
              </c:extLst>
            </c:dLbl>
            <c:dLbl>
              <c:idx val="3"/>
              <c:layout>
                <c:manualLayout>
                  <c:x val="-2.8673806285163261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43-469E-ABA1-27AFA55999C3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43-469E-ABA1-27AFA55999C3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243-469E-ABA1-27AFA55999C3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243-469E-ABA1-27AFA55999C3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243-469E-ABA1-27AFA55999C3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243-469E-ABA1-27AFA55999C3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43-469E-ABA1-27AFA55999C3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243-469E-ABA1-27AFA55999C3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243-469E-ABA1-27AFA55999C3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Sheet3!$G$9:$W$9</c:f>
              <c:numCache>
                <c:formatCode>0</c:formatCode>
                <c:ptCount val="17"/>
                <c:pt idx="0">
                  <c:v>1281.3165613356978</c:v>
                </c:pt>
                <c:pt idx="1">
                  <c:v>2497.0289973486215</c:v>
                </c:pt>
                <c:pt idx="2">
                  <c:v>2504.1256364826113</c:v>
                </c:pt>
                <c:pt idx="3">
                  <c:v>4500</c:v>
                </c:pt>
                <c:pt idx="4">
                  <c:v>4526</c:v>
                </c:pt>
                <c:pt idx="5">
                  <c:v>1441.2481149118394</c:v>
                </c:pt>
                <c:pt idx="6">
                  <c:v>4773.0677592679858</c:v>
                </c:pt>
                <c:pt idx="7">
                  <c:v>2558.4315191917121</c:v>
                </c:pt>
                <c:pt idx="8">
                  <c:v>4786.0618307236582</c:v>
                </c:pt>
                <c:pt idx="9">
                  <c:v>4794.9384095203131</c:v>
                </c:pt>
                <c:pt idx="10">
                  <c:v>4797.0995992980897</c:v>
                </c:pt>
                <c:pt idx="11">
                  <c:v>4768.595046710223</c:v>
                </c:pt>
                <c:pt idx="12">
                  <c:v>4858.8229444716126</c:v>
                </c:pt>
                <c:pt idx="13">
                  <c:v>4733.9519999995828</c:v>
                </c:pt>
                <c:pt idx="14">
                  <c:v>49.408637633547187</c:v>
                </c:pt>
                <c:pt idx="15">
                  <c:v>4800</c:v>
                </c:pt>
                <c:pt idx="16">
                  <c:v>4725.1044724397361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43-469E-ABA1-27AFA55999C3}"/>
            </c:ext>
          </c:extLst>
        </c:ser>
        <c:ser>
          <c:idx val="1"/>
          <c:order val="1"/>
          <c:tx>
            <c:strRef>
              <c:f>Sheet3!$F$10</c:f>
              <c:strCache>
                <c:ptCount val="1"/>
                <c:pt idx="0">
                  <c:v>AC-DC1-02</c:v>
                </c:pt>
              </c:strCache>
            </c:strRef>
          </c:tx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Sheet3!$G$10:$W$10</c:f>
              <c:numCache>
                <c:formatCode>0</c:formatCode>
                <c:ptCount val="17"/>
                <c:pt idx="0">
                  <c:v>2310.269485918805</c:v>
                </c:pt>
                <c:pt idx="1">
                  <c:v>4564.7079331316054</c:v>
                </c:pt>
                <c:pt idx="2">
                  <c:v>4599.9223726764321</c:v>
                </c:pt>
                <c:pt idx="3">
                  <c:v>4758.299608360976</c:v>
                </c:pt>
                <c:pt idx="4">
                  <c:v>4785.209093298763</c:v>
                </c:pt>
                <c:pt idx="5">
                  <c:v>4784.4697305765003</c:v>
                </c:pt>
                <c:pt idx="6">
                  <c:v>4743.0596741847694</c:v>
                </c:pt>
                <c:pt idx="7">
                  <c:v>260.82950193993747</c:v>
                </c:pt>
                <c:pt idx="8">
                  <c:v>4787.8303116522729</c:v>
                </c:pt>
                <c:pt idx="9">
                  <c:v>4796.3009159397334</c:v>
                </c:pt>
                <c:pt idx="10">
                  <c:v>4831.9130737651139</c:v>
                </c:pt>
                <c:pt idx="11">
                  <c:v>4725.9357357192785</c:v>
                </c:pt>
                <c:pt idx="12">
                  <c:v>4859.8372715059668</c:v>
                </c:pt>
                <c:pt idx="13">
                  <c:v>4609.9956403747201</c:v>
                </c:pt>
                <c:pt idx="14">
                  <c:v>2290.8548108153045</c:v>
                </c:pt>
                <c:pt idx="15">
                  <c:v>4800</c:v>
                </c:pt>
                <c:pt idx="16">
                  <c:v>4768.9408163744956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243-469E-ABA1-27AFA5599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60640"/>
        <c:axId val="186656328"/>
      </c:lineChart>
      <c:dateAx>
        <c:axId val="1866606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6328"/>
        <c:crosses val="autoZero"/>
        <c:auto val="1"/>
        <c:lblOffset val="100"/>
        <c:baseTimeUnit val="days"/>
      </c:dateAx>
      <c:valAx>
        <c:axId val="1866563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60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Sheet3!$F$4</c:f>
              <c:strCache>
                <c:ptCount val="1"/>
                <c:pt idx="0">
                  <c:v>0108-03</c:v>
                </c:pt>
              </c:strCache>
            </c:strRef>
          </c:tx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Sheet3!$G$4:$W$4</c:f>
              <c:numCache>
                <c:formatCode>0</c:formatCode>
                <c:ptCount val="17"/>
                <c:pt idx="0">
                  <c:v>2513.1602864689921</c:v>
                </c:pt>
                <c:pt idx="1">
                  <c:v>2486.6485286088136</c:v>
                </c:pt>
                <c:pt idx="2">
                  <c:v>2667.4280334180803</c:v>
                </c:pt>
                <c:pt idx="3">
                  <c:v>1106.494947686886</c:v>
                </c:pt>
                <c:pt idx="4">
                  <c:v>1492.6904483890976</c:v>
                </c:pt>
                <c:pt idx="5">
                  <c:v>2307.6110633402859</c:v>
                </c:pt>
                <c:pt idx="6">
                  <c:v>2297.712789241079</c:v>
                </c:pt>
                <c:pt idx="7">
                  <c:v>2021.4504190227308</c:v>
                </c:pt>
                <c:pt idx="8">
                  <c:v>2260.9724004441377</c:v>
                </c:pt>
                <c:pt idx="9">
                  <c:v>2267.5670440629765</c:v>
                </c:pt>
                <c:pt idx="10">
                  <c:v>2267.1706738818466</c:v>
                </c:pt>
                <c:pt idx="11">
                  <c:v>2279.1900203443802</c:v>
                </c:pt>
                <c:pt idx="12">
                  <c:v>2314.6640660537087</c:v>
                </c:pt>
                <c:pt idx="13">
                  <c:v>2295.3712029557937</c:v>
                </c:pt>
                <c:pt idx="14">
                  <c:v>2066.4859702364629</c:v>
                </c:pt>
                <c:pt idx="15">
                  <c:v>2200</c:v>
                </c:pt>
                <c:pt idx="16">
                  <c:v>2402.5146544981835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1-4935-BA86-DB8294437E1C}"/>
            </c:ext>
          </c:extLst>
        </c:ser>
        <c:ser>
          <c:idx val="1"/>
          <c:order val="1"/>
          <c:tx>
            <c:strRef>
              <c:f>Sheet3!$F$5</c:f>
              <c:strCache>
                <c:ptCount val="1"/>
                <c:pt idx="0">
                  <c:v>0206</c:v>
                </c:pt>
              </c:strCache>
            </c:strRef>
          </c:tx>
          <c:dLbls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Sheet3!$G$5:$W$5</c:f>
              <c:numCache>
                <c:formatCode>0</c:formatCode>
                <c:ptCount val="17"/>
                <c:pt idx="0">
                  <c:v>1316.2224294459447</c:v>
                </c:pt>
                <c:pt idx="1">
                  <c:v>2640.0612647198141</c:v>
                </c:pt>
                <c:pt idx="2">
                  <c:v>4442.4765325104818</c:v>
                </c:pt>
                <c:pt idx="3">
                  <c:v>5418.7060736082494</c:v>
                </c:pt>
                <c:pt idx="4">
                  <c:v>5335.2928361129016</c:v>
                </c:pt>
                <c:pt idx="5">
                  <c:v>5325.4380999691784</c:v>
                </c:pt>
                <c:pt idx="6">
                  <c:v>5121.4696783600375</c:v>
                </c:pt>
                <c:pt idx="7">
                  <c:v>2883.0707061095163</c:v>
                </c:pt>
                <c:pt idx="8">
                  <c:v>4753.7652655364946</c:v>
                </c:pt>
                <c:pt idx="9">
                  <c:v>5207.1531222378835</c:v>
                </c:pt>
                <c:pt idx="10">
                  <c:v>5423.7787655703723</c:v>
                </c:pt>
                <c:pt idx="11">
                  <c:v>5577.9704513689503</c:v>
                </c:pt>
                <c:pt idx="12">
                  <c:v>5293.7507885657251</c:v>
                </c:pt>
                <c:pt idx="13">
                  <c:v>4503.5829658946022</c:v>
                </c:pt>
                <c:pt idx="14">
                  <c:v>2467.6551896966994</c:v>
                </c:pt>
                <c:pt idx="15">
                  <c:v>5500</c:v>
                </c:pt>
                <c:pt idx="16">
                  <c:v>4885.8571833390743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1-4935-BA86-DB8294437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6720"/>
        <c:axId val="186657504"/>
      </c:lineChart>
      <c:dateAx>
        <c:axId val="1866567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7504"/>
        <c:crosses val="autoZero"/>
        <c:auto val="1"/>
        <c:lblOffset val="100"/>
        <c:baseTimeUnit val="days"/>
      </c:dateAx>
      <c:valAx>
        <c:axId val="1866575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5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MC1</a:t>
            </a:r>
            <a:r>
              <a:rPr lang="en-US" baseline="0"/>
              <a:t> , 2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Sheet3!$F$6</c:f>
              <c:strCache>
                <c:ptCount val="1"/>
                <c:pt idx="0">
                  <c:v>0105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59-40A0-B79C-1F6565C6CB3D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59-40A0-B79C-1F6565C6CB3D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59-40A0-B79C-1F6565C6CB3D}"/>
                </c:ext>
              </c:extLst>
            </c:dLbl>
            <c:dLbl>
              <c:idx val="3"/>
              <c:layout>
                <c:manualLayout>
                  <c:x val="-2.8673835125448029E-2"/>
                  <c:y val="-3.016591251885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59-40A0-B79C-1F6565C6CB3D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59-40A0-B79C-1F6565C6CB3D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59-40A0-B79C-1F6565C6CB3D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59-40A0-B79C-1F6565C6CB3D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59-40A0-B79C-1F6565C6CB3D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59-40A0-B79C-1F6565C6CB3D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C59-40A0-B79C-1F6565C6CB3D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C59-40A0-B79C-1F6565C6CB3D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C59-40A0-B79C-1F6565C6CB3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Sheet3!$G$6:$W$6</c:f>
              <c:numCache>
                <c:formatCode>0</c:formatCode>
                <c:ptCount val="17"/>
                <c:pt idx="0">
                  <c:v>2288.0972760953009</c:v>
                </c:pt>
                <c:pt idx="1">
                  <c:v>4112.7623655200005</c:v>
                </c:pt>
                <c:pt idx="2">
                  <c:v>4330.8769516125321</c:v>
                </c:pt>
                <c:pt idx="3">
                  <c:v>4445.9813067466021</c:v>
                </c:pt>
                <c:pt idx="4">
                  <c:v>4417.1610765382648</c:v>
                </c:pt>
                <c:pt idx="5">
                  <c:v>4328.5331273525953</c:v>
                </c:pt>
                <c:pt idx="6">
                  <c:v>4063.9844220913947</c:v>
                </c:pt>
                <c:pt idx="7">
                  <c:v>2303.6285059861839</c:v>
                </c:pt>
                <c:pt idx="8">
                  <c:v>4361.3131497688591</c:v>
                </c:pt>
                <c:pt idx="9">
                  <c:v>4392.6072157770395</c:v>
                </c:pt>
                <c:pt idx="10">
                  <c:v>4452.3100608177483</c:v>
                </c:pt>
                <c:pt idx="11">
                  <c:v>4445.1197575107217</c:v>
                </c:pt>
                <c:pt idx="12">
                  <c:v>4395.7310202941298</c:v>
                </c:pt>
                <c:pt idx="13">
                  <c:v>3647.7586200870574</c:v>
                </c:pt>
                <c:pt idx="14">
                  <c:v>2405.1368382424116</c:v>
                </c:pt>
                <c:pt idx="15">
                  <c:v>4400</c:v>
                </c:pt>
                <c:pt idx="16">
                  <c:v>4202.0856694467366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C59-40A0-B79C-1F6565C6CB3D}"/>
            </c:ext>
          </c:extLst>
        </c:ser>
        <c:ser>
          <c:idx val="1"/>
          <c:order val="1"/>
          <c:tx>
            <c:strRef>
              <c:f>Sheet3!$F$7</c:f>
              <c:strCache>
                <c:ptCount val="1"/>
                <c:pt idx="0">
                  <c:v>AC-MC2-01</c:v>
                </c:pt>
              </c:strCache>
            </c:strRef>
          </c:tx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Sheet3!$G$7:$W$7</c:f>
              <c:numCache>
                <c:formatCode>0</c:formatCode>
                <c:ptCount val="17"/>
                <c:pt idx="0">
                  <c:v>1211.2755875225703</c:v>
                </c:pt>
                <c:pt idx="1">
                  <c:v>2197.7185972341686</c:v>
                </c:pt>
                <c:pt idx="2">
                  <c:v>2212.7013916217256</c:v>
                </c:pt>
                <c:pt idx="3">
                  <c:v>2034.0347500238568</c:v>
                </c:pt>
                <c:pt idx="4">
                  <c:v>2062.199733331654</c:v>
                </c:pt>
                <c:pt idx="5">
                  <c:v>1933.1801333618932</c:v>
                </c:pt>
                <c:pt idx="6">
                  <c:v>1968.5513110985921</c:v>
                </c:pt>
                <c:pt idx="7">
                  <c:v>1102.7747194309195</c:v>
                </c:pt>
                <c:pt idx="8">
                  <c:v>2268.2754861384456</c:v>
                </c:pt>
                <c:pt idx="9">
                  <c:v>2137.0986527928617</c:v>
                </c:pt>
                <c:pt idx="10">
                  <c:v>2071.480222215323</c:v>
                </c:pt>
                <c:pt idx="11">
                  <c:v>2077.420197193831</c:v>
                </c:pt>
                <c:pt idx="12">
                  <c:v>2156.1368847212871</c:v>
                </c:pt>
                <c:pt idx="13">
                  <c:v>1914.3706930650224</c:v>
                </c:pt>
                <c:pt idx="14">
                  <c:v>1123.9043499882391</c:v>
                </c:pt>
                <c:pt idx="15">
                  <c:v>2100</c:v>
                </c:pt>
                <c:pt idx="16">
                  <c:v>2260.5338083140668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C59-40A0-B79C-1F6565C6C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8680"/>
        <c:axId val="186655152"/>
      </c:lineChart>
      <c:dateAx>
        <c:axId val="18665868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5152"/>
        <c:crosses val="autoZero"/>
        <c:auto val="1"/>
        <c:lblOffset val="100"/>
        <c:baseTimeUnit val="days"/>
      </c:dateAx>
      <c:valAx>
        <c:axId val="1866551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58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158749</xdr:colOff>
      <xdr:row>116</xdr:row>
      <xdr:rowOff>232834</xdr:rowOff>
    </xdr:from>
    <xdr:to>
      <xdr:col>4</xdr:col>
      <xdr:colOff>428346</xdr:colOff>
      <xdr:row>116</xdr:row>
      <xdr:rowOff>232834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E9E2C45-ECF9-4C9A-8CC0-62F8CBCBC7A6}"/>
            </a:ext>
          </a:extLst>
        </xdr:cNvPr>
        <xdr:cNvCxnSpPr/>
      </xdr:nvCxnSpPr>
      <xdr:spPr>
        <a:xfrm>
          <a:off x="2973916" y="22553084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148166</xdr:colOff>
      <xdr:row>118</xdr:row>
      <xdr:rowOff>254000</xdr:rowOff>
    </xdr:from>
    <xdr:to>
      <xdr:col>4</xdr:col>
      <xdr:colOff>417763</xdr:colOff>
      <xdr:row>118</xdr:row>
      <xdr:rowOff>254000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5AC9BD-4297-4DA6-9A0D-CFE4D6A5F609}"/>
            </a:ext>
          </a:extLst>
        </xdr:cNvPr>
        <xdr:cNvCxnSpPr/>
      </xdr:nvCxnSpPr>
      <xdr:spPr>
        <a:xfrm>
          <a:off x="2963333" y="23219833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12975</xdr:colOff>
      <xdr:row>115</xdr:row>
      <xdr:rowOff>92615</xdr:rowOff>
    </xdr:from>
    <xdr:to>
      <xdr:col>3</xdr:col>
      <xdr:colOff>98174</xdr:colOff>
      <xdr:row>117</xdr:row>
      <xdr:rowOff>32763</xdr:rowOff>
    </xdr:to>
    <xdr:sp macro="" textlink="">
      <xdr:nvSpPr>
        <xdr:cNvPr id="4" name="Cloud 3">
          <a:extLst>
            <a:ext uri="{FF2B5EF4-FFF2-40B4-BE49-F238E27FC236}">
              <a16:creationId xmlns:a16="http://schemas.microsoft.com/office/drawing/2014/main" id="{1AAC000A-5C70-4487-AA86-493603E58242}"/>
            </a:ext>
          </a:extLst>
        </xdr:cNvPr>
        <xdr:cNvSpPr/>
      </xdr:nvSpPr>
      <xdr:spPr>
        <a:xfrm>
          <a:off x="616225" y="22222365"/>
          <a:ext cx="2297116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552725</xdr:colOff>
      <xdr:row>118</xdr:row>
      <xdr:rowOff>18534</xdr:rowOff>
    </xdr:from>
    <xdr:to>
      <xdr:col>3</xdr:col>
      <xdr:colOff>34674</xdr:colOff>
      <xdr:row>119</xdr:row>
      <xdr:rowOff>96265</xdr:rowOff>
    </xdr:to>
    <xdr:sp macro="" textlink="">
      <xdr:nvSpPr>
        <xdr:cNvPr id="5" name="Cloud 4">
          <a:extLst>
            <a:ext uri="{FF2B5EF4-FFF2-40B4-BE49-F238E27FC236}">
              <a16:creationId xmlns:a16="http://schemas.microsoft.com/office/drawing/2014/main" id="{7267B8F7-945F-46F2-9E06-9BD3228AC6E8}"/>
            </a:ext>
          </a:extLst>
        </xdr:cNvPr>
        <xdr:cNvSpPr/>
      </xdr:nvSpPr>
      <xdr:spPr>
        <a:xfrm>
          <a:off x="552725" y="22984367"/>
          <a:ext cx="2297116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34141</xdr:colOff>
      <xdr:row>117</xdr:row>
      <xdr:rowOff>156115</xdr:rowOff>
    </xdr:from>
    <xdr:to>
      <xdr:col>3</xdr:col>
      <xdr:colOff>119340</xdr:colOff>
      <xdr:row>117</xdr:row>
      <xdr:rowOff>741846</xdr:rowOff>
    </xdr:to>
    <xdr:sp macro="" textlink="">
      <xdr:nvSpPr>
        <xdr:cNvPr id="6" name="Cloud 5">
          <a:extLst>
            <a:ext uri="{FF2B5EF4-FFF2-40B4-BE49-F238E27FC236}">
              <a16:creationId xmlns:a16="http://schemas.microsoft.com/office/drawing/2014/main" id="{1ED8973B-D749-436E-86CA-34609F491F04}"/>
            </a:ext>
          </a:extLst>
        </xdr:cNvPr>
        <xdr:cNvSpPr/>
      </xdr:nvSpPr>
      <xdr:spPr>
        <a:xfrm>
          <a:off x="637391" y="22931448"/>
          <a:ext cx="2297116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  <a:endParaRPr lang="th-TH" sz="1100"/>
        </a:p>
      </xdr:txBody>
    </xdr:sp>
    <xdr:clientData/>
  </xdr:twoCellAnchor>
  <xdr:twoCellAnchor>
    <xdr:from>
      <xdr:col>3</xdr:col>
      <xdr:colOff>179916</xdr:colOff>
      <xdr:row>117</xdr:row>
      <xdr:rowOff>381000</xdr:rowOff>
    </xdr:from>
    <xdr:to>
      <xdr:col>4</xdr:col>
      <xdr:colOff>449513</xdr:colOff>
      <xdr:row>117</xdr:row>
      <xdr:rowOff>381000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AA6006A-0FA6-4085-B035-3F13ADF5914D}"/>
            </a:ext>
          </a:extLst>
        </xdr:cNvPr>
        <xdr:cNvCxnSpPr/>
      </xdr:nvCxnSpPr>
      <xdr:spPr>
        <a:xfrm>
          <a:off x="2995083" y="23156333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101</xdr:row>
      <xdr:rowOff>0</xdr:rowOff>
    </xdr:from>
    <xdr:to>
      <xdr:col>2</xdr:col>
      <xdr:colOff>296334</xdr:colOff>
      <xdr:row>104</xdr:row>
      <xdr:rowOff>14231</xdr:rowOff>
    </xdr:to>
    <xdr:sp macro="" textlink="">
      <xdr:nvSpPr>
        <xdr:cNvPr id="8" name="Cloud 7">
          <a:extLst>
            <a:ext uri="{FF2B5EF4-FFF2-40B4-BE49-F238E27FC236}">
              <a16:creationId xmlns:a16="http://schemas.microsoft.com/office/drawing/2014/main" id="{CDCE5BA0-65CD-4D44-B466-097CF87761B2}"/>
            </a:ext>
          </a:extLst>
        </xdr:cNvPr>
        <xdr:cNvSpPr/>
      </xdr:nvSpPr>
      <xdr:spPr>
        <a:xfrm>
          <a:off x="0" y="19462750"/>
          <a:ext cx="1767417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  <a:endParaRPr lang="th-TH" sz="1100"/>
        </a:p>
      </xdr:txBody>
    </xdr:sp>
    <xdr:clientData/>
  </xdr:twoCellAnchor>
  <xdr:twoCellAnchor>
    <xdr:from>
      <xdr:col>2</xdr:col>
      <xdr:colOff>1047751</xdr:colOff>
      <xdr:row>102</xdr:row>
      <xdr:rowOff>95250</xdr:rowOff>
    </xdr:from>
    <xdr:to>
      <xdr:col>3</xdr:col>
      <xdr:colOff>370416</xdr:colOff>
      <xdr:row>102</xdr:row>
      <xdr:rowOff>105833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A3DD2CA-69B7-45C3-A86E-CD9B62744E66}"/>
            </a:ext>
          </a:extLst>
        </xdr:cNvPr>
        <xdr:cNvCxnSpPr/>
      </xdr:nvCxnSpPr>
      <xdr:spPr>
        <a:xfrm>
          <a:off x="2518834" y="19748500"/>
          <a:ext cx="666749" cy="10583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361950</xdr:colOff>
      <xdr:row>46</xdr:row>
      <xdr:rowOff>80433</xdr:rowOff>
    </xdr:from>
    <xdr:to>
      <xdr:col>47</xdr:col>
      <xdr:colOff>293159</xdr:colOff>
      <xdr:row>63</xdr:row>
      <xdr:rowOff>49742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FBEE8-2E9D-4B98-8179-7301353E7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6</xdr:row>
      <xdr:rowOff>47625</xdr:rowOff>
    </xdr:from>
    <xdr:to>
      <xdr:col>22</xdr:col>
      <xdr:colOff>341186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0D8D5F-576E-4AAD-8166-AF5D01992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115" b="9655"/>
        <a:stretch/>
      </xdr:blipFill>
      <xdr:spPr>
        <a:xfrm>
          <a:off x="38100" y="1019175"/>
          <a:ext cx="13714286" cy="5248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41</xdr:row>
      <xdr:rowOff>57150</xdr:rowOff>
    </xdr:from>
    <xdr:to>
      <xdr:col>15</xdr:col>
      <xdr:colOff>285750</xdr:colOff>
      <xdr:row>80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0</xdr:row>
      <xdr:rowOff>133350</xdr:rowOff>
    </xdr:from>
    <xdr:to>
      <xdr:col>15</xdr:col>
      <xdr:colOff>285750</xdr:colOff>
      <xdr:row>40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38100</xdr:rowOff>
    </xdr:from>
    <xdr:to>
      <xdr:col>12</xdr:col>
      <xdr:colOff>104776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142876</xdr:colOff>
      <xdr:row>42</xdr:row>
      <xdr:rowOff>85725</xdr:rowOff>
    </xdr:from>
    <xdr:to>
      <xdr:col>24</xdr:col>
      <xdr:colOff>19050</xdr:colOff>
      <xdr:row>68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133351</xdr:colOff>
      <xdr:row>16</xdr:row>
      <xdr:rowOff>38100</xdr:rowOff>
    </xdr:from>
    <xdr:to>
      <xdr:col>24</xdr:col>
      <xdr:colOff>9525</xdr:colOff>
      <xdr:row>42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42</xdr:row>
      <xdr:rowOff>85725</xdr:rowOff>
    </xdr:from>
    <xdr:to>
      <xdr:col>12</xdr:col>
      <xdr:colOff>104776</xdr:colOff>
      <xdr:row>68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12</xdr:col>
      <xdr:colOff>104775</xdr:colOff>
      <xdr:row>95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143-7820-406A-8A10-4A9F77D1869C}">
  <dimension ref="A1:BU90"/>
  <sheetViews>
    <sheetView tabSelected="1" workbookViewId="0"/>
  </sheetViews>
  <sheetFormatPr defaultColWidth="18.77734375" defaultRowHeight="16.2" customHeight="1"/>
  <cols>
    <col min="1" max="1" width="22.77734375" style="491" customWidth="1"/>
    <col min="2" max="16384" width="18.77734375" style="490"/>
  </cols>
  <sheetData>
    <row r="1" spans="1:73" s="487" customFormat="1" ht="40.799999999999997" customHeight="1">
      <c r="A1" s="486" t="s">
        <v>351</v>
      </c>
    </row>
    <row r="2" spans="1:73" ht="21" customHeight="1">
      <c r="A2" s="488"/>
      <c r="B2" s="489"/>
      <c r="C2" s="489"/>
      <c r="D2" s="489"/>
      <c r="E2" s="489"/>
      <c r="F2" s="489"/>
      <c r="G2" s="489"/>
      <c r="H2" s="489"/>
      <c r="I2" s="489"/>
      <c r="J2" s="489"/>
      <c r="K2" s="489"/>
      <c r="L2" s="489"/>
      <c r="M2" s="489"/>
      <c r="N2" s="489"/>
      <c r="O2" s="489"/>
      <c r="P2" s="489"/>
      <c r="Q2" s="489"/>
      <c r="R2" s="489"/>
      <c r="S2" s="489"/>
      <c r="T2" s="489"/>
      <c r="U2" s="489"/>
      <c r="V2" s="489"/>
      <c r="W2" s="489"/>
      <c r="X2" s="489"/>
      <c r="Y2" s="489"/>
      <c r="Z2" s="489"/>
      <c r="AA2" s="489"/>
      <c r="AB2" s="489"/>
      <c r="AC2" s="489"/>
      <c r="AD2" s="489"/>
      <c r="AE2" s="489"/>
      <c r="AF2" s="489"/>
      <c r="AG2" s="489"/>
      <c r="AH2" s="489"/>
      <c r="AI2" s="489"/>
      <c r="AJ2" s="489"/>
      <c r="AK2" s="489"/>
      <c r="AL2" s="489"/>
      <c r="AM2" s="489"/>
      <c r="AN2" s="489"/>
      <c r="AO2" s="489"/>
      <c r="AP2" s="489"/>
      <c r="AQ2" s="489"/>
      <c r="AR2" s="489"/>
      <c r="AS2" s="489"/>
      <c r="AT2" s="489"/>
      <c r="AU2" s="489"/>
      <c r="AV2" s="489"/>
      <c r="AW2" s="489"/>
      <c r="AX2" s="489"/>
      <c r="AY2" s="489"/>
      <c r="AZ2" s="489"/>
      <c r="BA2" s="489"/>
      <c r="BB2" s="489"/>
      <c r="BC2" s="489"/>
      <c r="BD2" s="489"/>
      <c r="BE2" s="489"/>
      <c r="BF2" s="489"/>
      <c r="BG2" s="489"/>
      <c r="BH2" s="489"/>
      <c r="BI2" s="489"/>
      <c r="BJ2" s="489"/>
      <c r="BK2" s="489"/>
      <c r="BL2" s="489"/>
      <c r="BM2" s="489"/>
      <c r="BN2" s="489"/>
      <c r="BO2" s="489"/>
      <c r="BP2" s="489"/>
      <c r="BQ2" s="489"/>
      <c r="BR2" s="489"/>
      <c r="BS2" s="489"/>
      <c r="BT2" s="489"/>
      <c r="BU2" s="489"/>
    </row>
    <row r="3" spans="1:73" ht="21" customHeight="1">
      <c r="B3" s="489"/>
      <c r="C3" s="489"/>
      <c r="D3" s="489"/>
      <c r="E3" s="489"/>
      <c r="F3" s="489"/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489"/>
      <c r="AC3" s="489"/>
      <c r="AD3" s="489"/>
      <c r="AE3" s="489"/>
      <c r="AF3" s="489"/>
      <c r="AG3" s="489"/>
      <c r="AH3" s="489"/>
      <c r="AI3" s="489"/>
      <c r="AJ3" s="489"/>
      <c r="AK3" s="489"/>
      <c r="AL3" s="489"/>
      <c r="AM3" s="489"/>
      <c r="AN3" s="489"/>
      <c r="AO3" s="489"/>
      <c r="AP3" s="489"/>
      <c r="AQ3" s="489"/>
      <c r="AR3" s="489"/>
      <c r="AS3" s="489"/>
      <c r="AT3" s="489"/>
      <c r="AU3" s="489"/>
      <c r="AV3" s="489"/>
      <c r="AW3" s="489"/>
      <c r="AX3" s="489"/>
      <c r="AY3" s="489"/>
      <c r="AZ3" s="489"/>
      <c r="BA3" s="489"/>
      <c r="BB3" s="489"/>
      <c r="BC3" s="489"/>
      <c r="BD3" s="489"/>
      <c r="BE3" s="489"/>
      <c r="BF3" s="489"/>
      <c r="BG3" s="489"/>
      <c r="BH3" s="489"/>
      <c r="BI3" s="489"/>
      <c r="BJ3" s="489"/>
      <c r="BK3" s="489"/>
      <c r="BL3" s="489"/>
      <c r="BM3" s="489"/>
      <c r="BN3" s="489"/>
      <c r="BO3" s="489"/>
      <c r="BP3" s="489"/>
      <c r="BQ3" s="489"/>
      <c r="BR3" s="489"/>
      <c r="BS3" s="489"/>
      <c r="BT3" s="489"/>
      <c r="BU3" s="489"/>
    </row>
    <row r="4" spans="1:73" ht="21" customHeight="1"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489"/>
      <c r="P4" s="489"/>
      <c r="Q4" s="489"/>
      <c r="R4" s="489"/>
      <c r="S4" s="489"/>
      <c r="T4" s="489"/>
      <c r="U4" s="489"/>
      <c r="V4" s="489"/>
      <c r="W4" s="489"/>
      <c r="X4" s="489"/>
      <c r="Y4" s="489"/>
      <c r="Z4" s="489"/>
      <c r="AA4" s="489"/>
      <c r="AB4" s="489"/>
      <c r="AC4" s="489"/>
      <c r="AD4" s="489"/>
      <c r="AE4" s="489"/>
      <c r="AF4" s="489"/>
      <c r="AG4" s="489"/>
      <c r="AH4" s="489"/>
      <c r="AI4" s="489"/>
      <c r="AJ4" s="489"/>
      <c r="AK4" s="489"/>
      <c r="AL4" s="489"/>
      <c r="AM4" s="489"/>
      <c r="AN4" s="489"/>
      <c r="AO4" s="489"/>
      <c r="AP4" s="489"/>
      <c r="AQ4" s="489"/>
      <c r="AR4" s="489"/>
      <c r="AS4" s="489"/>
      <c r="AT4" s="489"/>
      <c r="AU4" s="489"/>
      <c r="AV4" s="489"/>
      <c r="AW4" s="489"/>
      <c r="AX4" s="489"/>
      <c r="AY4" s="489"/>
      <c r="AZ4" s="489"/>
      <c r="BA4" s="489"/>
      <c r="BB4" s="489"/>
      <c r="BC4" s="489"/>
      <c r="BD4" s="489"/>
      <c r="BE4" s="489"/>
      <c r="BF4" s="489"/>
      <c r="BG4" s="489"/>
      <c r="BH4" s="489"/>
      <c r="BI4" s="489"/>
      <c r="BJ4" s="489"/>
      <c r="BK4" s="489"/>
      <c r="BL4" s="489"/>
      <c r="BM4" s="489"/>
      <c r="BN4" s="489"/>
      <c r="BO4" s="489"/>
      <c r="BP4" s="489"/>
      <c r="BQ4" s="489"/>
      <c r="BR4" s="489"/>
      <c r="BS4" s="489"/>
      <c r="BT4" s="489"/>
      <c r="BU4" s="489"/>
    </row>
    <row r="5" spans="1:73" ht="21" customHeight="1">
      <c r="B5" s="489"/>
      <c r="C5" s="489"/>
      <c r="D5" s="489"/>
      <c r="E5" s="489"/>
      <c r="F5" s="489"/>
      <c r="G5" s="489"/>
      <c r="H5" s="489"/>
      <c r="I5" s="489"/>
      <c r="J5" s="489"/>
      <c r="K5" s="489"/>
      <c r="L5" s="489"/>
      <c r="M5" s="489"/>
      <c r="N5" s="489"/>
      <c r="O5" s="489"/>
      <c r="P5" s="489"/>
      <c r="Q5" s="489"/>
      <c r="R5" s="489"/>
      <c r="S5" s="489"/>
      <c r="T5" s="489"/>
      <c r="U5" s="489"/>
      <c r="V5" s="489"/>
      <c r="W5" s="489"/>
      <c r="X5" s="489"/>
      <c r="Y5" s="489"/>
      <c r="Z5" s="489"/>
      <c r="AA5" s="489"/>
      <c r="AB5" s="489"/>
      <c r="AC5" s="489"/>
      <c r="AD5" s="489"/>
      <c r="AE5" s="489"/>
      <c r="AF5" s="489"/>
      <c r="AG5" s="489"/>
      <c r="AH5" s="489"/>
      <c r="AI5" s="489"/>
      <c r="AJ5" s="489"/>
      <c r="AK5" s="489"/>
      <c r="AL5" s="489"/>
      <c r="AM5" s="489"/>
      <c r="AN5" s="489"/>
      <c r="AO5" s="489"/>
      <c r="AP5" s="489"/>
      <c r="AQ5" s="489"/>
      <c r="AR5" s="489"/>
      <c r="AS5" s="489"/>
      <c r="AT5" s="489"/>
      <c r="AU5" s="489"/>
      <c r="AV5" s="489"/>
      <c r="AW5" s="489"/>
      <c r="AX5" s="489"/>
      <c r="AY5" s="489"/>
      <c r="AZ5" s="489"/>
      <c r="BA5" s="489"/>
      <c r="BB5" s="489"/>
      <c r="BC5" s="489"/>
      <c r="BD5" s="489"/>
      <c r="BE5" s="489"/>
      <c r="BF5" s="489"/>
      <c r="BG5" s="489"/>
      <c r="BH5" s="489"/>
      <c r="BI5" s="489"/>
      <c r="BJ5" s="489"/>
      <c r="BK5" s="489"/>
      <c r="BL5" s="489"/>
      <c r="BM5" s="489"/>
      <c r="BN5" s="489"/>
      <c r="BO5" s="489"/>
      <c r="BP5" s="489"/>
      <c r="BQ5" s="489"/>
      <c r="BR5" s="489"/>
      <c r="BS5" s="489"/>
      <c r="BT5" s="489"/>
      <c r="BU5" s="489"/>
    </row>
    <row r="6" spans="1:73" ht="21" customHeight="1">
      <c r="B6" s="489"/>
      <c r="C6" s="489"/>
      <c r="D6" s="489"/>
      <c r="E6" s="489"/>
      <c r="F6" s="489"/>
      <c r="G6" s="489"/>
      <c r="H6" s="489"/>
      <c r="I6" s="489"/>
      <c r="J6" s="489"/>
      <c r="K6" s="489"/>
      <c r="L6" s="489"/>
      <c r="M6" s="489"/>
      <c r="N6" s="489"/>
      <c r="O6" s="489"/>
      <c r="P6" s="489"/>
      <c r="Q6" s="489"/>
      <c r="R6" s="489"/>
      <c r="S6" s="489"/>
      <c r="T6" s="489"/>
      <c r="U6" s="489"/>
      <c r="V6" s="489"/>
      <c r="W6" s="489"/>
      <c r="X6" s="489"/>
      <c r="Y6" s="489"/>
      <c r="Z6" s="489"/>
      <c r="AA6" s="489"/>
      <c r="AB6" s="489"/>
      <c r="AC6" s="489"/>
      <c r="AD6" s="489"/>
      <c r="AE6" s="489"/>
      <c r="AF6" s="489"/>
      <c r="AG6" s="489"/>
      <c r="AH6" s="489"/>
      <c r="AI6" s="489"/>
      <c r="AJ6" s="489"/>
      <c r="AK6" s="489"/>
      <c r="AL6" s="489"/>
      <c r="AM6" s="489"/>
      <c r="AN6" s="489"/>
      <c r="AO6" s="489"/>
      <c r="AP6" s="489"/>
      <c r="AQ6" s="489"/>
      <c r="AR6" s="489"/>
      <c r="AS6" s="489"/>
      <c r="AT6" s="489"/>
      <c r="AU6" s="489"/>
      <c r="AV6" s="489"/>
      <c r="AW6" s="489"/>
      <c r="AX6" s="489"/>
      <c r="AY6" s="489"/>
      <c r="AZ6" s="489"/>
      <c r="BA6" s="489"/>
      <c r="BB6" s="489"/>
      <c r="BC6" s="489"/>
      <c r="BD6" s="489"/>
      <c r="BE6" s="489"/>
      <c r="BF6" s="489"/>
      <c r="BG6" s="489"/>
      <c r="BH6" s="489"/>
      <c r="BI6" s="489"/>
      <c r="BJ6" s="489"/>
      <c r="BK6" s="489"/>
      <c r="BL6" s="489"/>
      <c r="BM6" s="489"/>
      <c r="BN6" s="489"/>
      <c r="BO6" s="489"/>
      <c r="BP6" s="489"/>
      <c r="BQ6" s="489"/>
      <c r="BR6" s="489"/>
      <c r="BS6" s="489"/>
      <c r="BT6" s="489"/>
      <c r="BU6" s="489"/>
    </row>
    <row r="7" spans="1:73" ht="21" customHeight="1">
      <c r="B7" s="489"/>
      <c r="C7" s="489"/>
      <c r="D7" s="489"/>
      <c r="E7" s="489"/>
      <c r="F7" s="489"/>
      <c r="G7" s="489"/>
      <c r="H7" s="489"/>
      <c r="I7" s="489"/>
      <c r="J7" s="489"/>
      <c r="K7" s="489"/>
      <c r="L7" s="489"/>
      <c r="M7" s="489"/>
      <c r="N7" s="489"/>
      <c r="O7" s="489"/>
      <c r="P7" s="489"/>
      <c r="Q7" s="489"/>
      <c r="R7" s="489"/>
      <c r="S7" s="489"/>
      <c r="T7" s="489"/>
      <c r="U7" s="489"/>
      <c r="V7" s="489"/>
      <c r="W7" s="489"/>
      <c r="X7" s="489"/>
      <c r="Y7" s="489"/>
      <c r="Z7" s="489"/>
      <c r="AA7" s="489"/>
      <c r="AB7" s="489"/>
      <c r="AC7" s="489"/>
      <c r="AD7" s="489"/>
      <c r="AE7" s="489"/>
      <c r="AF7" s="489"/>
      <c r="AG7" s="489"/>
      <c r="AH7" s="489"/>
      <c r="AI7" s="489"/>
      <c r="AJ7" s="489"/>
      <c r="AK7" s="489"/>
      <c r="AL7" s="489"/>
      <c r="AM7" s="489"/>
      <c r="AN7" s="489"/>
      <c r="AO7" s="489"/>
      <c r="AP7" s="489"/>
      <c r="AQ7" s="489"/>
      <c r="AR7" s="489"/>
      <c r="AS7" s="489"/>
      <c r="AT7" s="489"/>
      <c r="AU7" s="489"/>
      <c r="AV7" s="489"/>
      <c r="AW7" s="489"/>
      <c r="AX7" s="489"/>
      <c r="AY7" s="489"/>
      <c r="AZ7" s="489"/>
      <c r="BA7" s="489"/>
      <c r="BB7" s="489"/>
      <c r="BC7" s="489"/>
      <c r="BD7" s="489"/>
      <c r="BE7" s="489"/>
      <c r="BF7" s="489"/>
      <c r="BG7" s="489"/>
      <c r="BH7" s="489"/>
      <c r="BI7" s="489"/>
      <c r="BJ7" s="489"/>
      <c r="BK7" s="489"/>
      <c r="BL7" s="489"/>
      <c r="BM7" s="489"/>
      <c r="BN7" s="489"/>
      <c r="BO7" s="489"/>
      <c r="BP7" s="489"/>
      <c r="BQ7" s="489"/>
      <c r="BR7" s="489"/>
      <c r="BS7" s="489"/>
      <c r="BT7" s="489"/>
      <c r="BU7" s="489"/>
    </row>
    <row r="8" spans="1:73" ht="21" customHeight="1">
      <c r="B8" s="489"/>
      <c r="C8" s="489"/>
      <c r="D8" s="489"/>
      <c r="E8" s="489"/>
      <c r="F8" s="489"/>
      <c r="G8" s="489"/>
      <c r="H8" s="489"/>
      <c r="I8" s="489"/>
      <c r="J8" s="489"/>
      <c r="K8" s="489"/>
      <c r="L8" s="489"/>
      <c r="M8" s="489"/>
      <c r="N8" s="489"/>
      <c r="O8" s="489"/>
      <c r="P8" s="489"/>
      <c r="Q8" s="489"/>
      <c r="R8" s="489"/>
      <c r="S8" s="489"/>
      <c r="T8" s="489"/>
      <c r="U8" s="489"/>
      <c r="V8" s="489"/>
      <c r="W8" s="489"/>
      <c r="X8" s="489"/>
      <c r="Y8" s="489"/>
      <c r="Z8" s="489"/>
      <c r="AA8" s="489"/>
      <c r="AB8" s="489"/>
      <c r="AC8" s="489"/>
      <c r="AD8" s="489"/>
      <c r="AE8" s="489"/>
      <c r="AF8" s="489"/>
      <c r="AG8" s="489"/>
      <c r="AH8" s="489"/>
      <c r="AI8" s="489"/>
      <c r="AJ8" s="489"/>
      <c r="AK8" s="489"/>
      <c r="AL8" s="489"/>
      <c r="AM8" s="489"/>
      <c r="AN8" s="489"/>
      <c r="AO8" s="489"/>
      <c r="AP8" s="489"/>
      <c r="AQ8" s="489"/>
      <c r="AR8" s="489"/>
      <c r="AS8" s="489"/>
      <c r="AT8" s="489"/>
      <c r="AU8" s="489"/>
      <c r="AV8" s="489"/>
      <c r="AW8" s="489"/>
      <c r="AX8" s="489"/>
      <c r="AY8" s="489"/>
      <c r="AZ8" s="489"/>
      <c r="BA8" s="489"/>
      <c r="BB8" s="489"/>
      <c r="BC8" s="489"/>
      <c r="BD8" s="489"/>
      <c r="BE8" s="489"/>
      <c r="BF8" s="489"/>
      <c r="BG8" s="489"/>
      <c r="BH8" s="489"/>
      <c r="BI8" s="489"/>
      <c r="BJ8" s="489"/>
      <c r="BK8" s="489"/>
      <c r="BL8" s="489"/>
      <c r="BM8" s="489"/>
      <c r="BN8" s="489"/>
      <c r="BO8" s="489"/>
      <c r="BP8" s="489"/>
      <c r="BQ8" s="489"/>
      <c r="BR8" s="489"/>
      <c r="BS8" s="489"/>
      <c r="BT8" s="489"/>
      <c r="BU8" s="489"/>
    </row>
    <row r="9" spans="1:73" ht="21" customHeight="1">
      <c r="B9" s="489"/>
      <c r="C9" s="489"/>
      <c r="D9" s="489"/>
      <c r="E9" s="489"/>
      <c r="F9" s="489"/>
      <c r="G9" s="489"/>
      <c r="H9" s="489"/>
      <c r="I9" s="489"/>
      <c r="J9" s="489"/>
      <c r="K9" s="489"/>
      <c r="L9" s="489"/>
      <c r="M9" s="489"/>
      <c r="N9" s="489"/>
      <c r="O9" s="489"/>
      <c r="P9" s="489"/>
      <c r="Q9" s="489"/>
      <c r="R9" s="489"/>
      <c r="S9" s="489"/>
      <c r="T9" s="489"/>
      <c r="U9" s="489"/>
      <c r="V9" s="489"/>
      <c r="W9" s="489"/>
      <c r="X9" s="489"/>
      <c r="Y9" s="489"/>
      <c r="Z9" s="489"/>
      <c r="AA9" s="489"/>
      <c r="AB9" s="489"/>
      <c r="AC9" s="489"/>
      <c r="AD9" s="489"/>
      <c r="AE9" s="489"/>
      <c r="AF9" s="489"/>
      <c r="AG9" s="489"/>
      <c r="AH9" s="489"/>
      <c r="AI9" s="489"/>
      <c r="AJ9" s="489"/>
      <c r="AK9" s="489"/>
      <c r="AL9" s="489"/>
      <c r="AM9" s="489"/>
      <c r="AN9" s="489"/>
      <c r="AO9" s="489"/>
      <c r="AP9" s="489"/>
      <c r="AQ9" s="489"/>
      <c r="AR9" s="489"/>
      <c r="AS9" s="489"/>
      <c r="AT9" s="489"/>
      <c r="AU9" s="489"/>
      <c r="AV9" s="489"/>
      <c r="AW9" s="489"/>
      <c r="AX9" s="489"/>
      <c r="AY9" s="489"/>
      <c r="AZ9" s="489"/>
      <c r="BA9" s="489"/>
      <c r="BB9" s="489"/>
      <c r="BC9" s="489"/>
      <c r="BD9" s="489"/>
      <c r="BE9" s="489"/>
      <c r="BF9" s="489"/>
      <c r="BG9" s="489"/>
      <c r="BH9" s="489"/>
      <c r="BI9" s="489"/>
      <c r="BJ9" s="489"/>
      <c r="BK9" s="489"/>
      <c r="BL9" s="489"/>
      <c r="BM9" s="489"/>
      <c r="BN9" s="489"/>
      <c r="BO9" s="489"/>
      <c r="BP9" s="489"/>
      <c r="BQ9" s="489"/>
      <c r="BR9" s="489"/>
      <c r="BS9" s="489"/>
      <c r="BT9" s="489"/>
      <c r="BU9" s="489"/>
    </row>
    <row r="10" spans="1:73" ht="21" customHeight="1">
      <c r="B10" s="489"/>
      <c r="C10" s="489"/>
      <c r="D10" s="489"/>
      <c r="E10" s="489"/>
      <c r="F10" s="489"/>
      <c r="G10" s="489"/>
      <c r="H10" s="489"/>
      <c r="I10" s="489"/>
      <c r="J10" s="489"/>
      <c r="K10" s="489"/>
      <c r="L10" s="489"/>
      <c r="M10" s="489"/>
      <c r="N10" s="489"/>
      <c r="O10" s="489"/>
      <c r="P10" s="489"/>
      <c r="Q10" s="489"/>
      <c r="R10" s="489"/>
      <c r="S10" s="489"/>
      <c r="T10" s="489"/>
      <c r="U10" s="489"/>
      <c r="V10" s="489"/>
      <c r="W10" s="489"/>
      <c r="X10" s="489"/>
      <c r="Y10" s="489"/>
      <c r="Z10" s="489"/>
      <c r="AA10" s="489"/>
      <c r="AB10" s="489"/>
      <c r="AC10" s="489"/>
      <c r="AD10" s="489"/>
      <c r="AE10" s="489"/>
      <c r="AF10" s="489"/>
      <c r="AG10" s="489"/>
      <c r="AH10" s="489"/>
      <c r="AI10" s="489"/>
      <c r="AJ10" s="489"/>
      <c r="AK10" s="489"/>
      <c r="AL10" s="489"/>
      <c r="AM10" s="489"/>
      <c r="AN10" s="489"/>
      <c r="AO10" s="489"/>
      <c r="AP10" s="489"/>
      <c r="AQ10" s="489"/>
      <c r="AR10" s="489"/>
      <c r="AS10" s="489"/>
      <c r="AT10" s="489"/>
      <c r="AU10" s="489"/>
      <c r="AV10" s="489"/>
      <c r="AW10" s="489"/>
      <c r="AX10" s="489"/>
      <c r="AY10" s="489"/>
      <c r="AZ10" s="489"/>
      <c r="BA10" s="489"/>
      <c r="BB10" s="489"/>
      <c r="BC10" s="489"/>
      <c r="BD10" s="489"/>
      <c r="BE10" s="489"/>
      <c r="BF10" s="489"/>
      <c r="BG10" s="489"/>
      <c r="BH10" s="489"/>
      <c r="BI10" s="489"/>
      <c r="BJ10" s="489"/>
      <c r="BK10" s="489"/>
      <c r="BL10" s="489"/>
      <c r="BM10" s="489"/>
      <c r="BN10" s="489"/>
      <c r="BO10" s="489"/>
      <c r="BP10" s="489"/>
      <c r="BQ10" s="489"/>
      <c r="BR10" s="489"/>
      <c r="BS10" s="489"/>
      <c r="BT10" s="489"/>
      <c r="BU10" s="489"/>
    </row>
    <row r="11" spans="1:73" ht="21" customHeight="1">
      <c r="B11" s="489"/>
      <c r="C11" s="489"/>
      <c r="D11" s="489"/>
      <c r="E11" s="489"/>
      <c r="F11" s="489"/>
      <c r="G11" s="489"/>
      <c r="H11" s="489"/>
      <c r="I11" s="489"/>
      <c r="J11" s="489"/>
      <c r="K11" s="489"/>
      <c r="L11" s="489"/>
      <c r="M11" s="489"/>
      <c r="N11" s="489"/>
      <c r="O11" s="489"/>
      <c r="P11" s="489"/>
      <c r="Q11" s="489"/>
      <c r="R11" s="489"/>
      <c r="S11" s="489"/>
      <c r="T11" s="489"/>
      <c r="U11" s="489"/>
      <c r="V11" s="489"/>
      <c r="W11" s="489"/>
      <c r="X11" s="489"/>
      <c r="Y11" s="489"/>
      <c r="Z11" s="489"/>
      <c r="AA11" s="489"/>
      <c r="AB11" s="489"/>
      <c r="AC11" s="489"/>
      <c r="AD11" s="489"/>
      <c r="AE11" s="489"/>
      <c r="AF11" s="489"/>
      <c r="AG11" s="489"/>
      <c r="AH11" s="489"/>
      <c r="AI11" s="489"/>
      <c r="AJ11" s="489"/>
      <c r="AK11" s="489"/>
      <c r="AL11" s="489"/>
      <c r="AM11" s="489"/>
      <c r="AN11" s="489"/>
      <c r="AO11" s="489"/>
      <c r="AP11" s="489"/>
      <c r="AQ11" s="489"/>
      <c r="AR11" s="489"/>
      <c r="AS11" s="489"/>
      <c r="AT11" s="489"/>
      <c r="AU11" s="489"/>
      <c r="AV11" s="489"/>
      <c r="AW11" s="489"/>
      <c r="AX11" s="489"/>
      <c r="AY11" s="489"/>
      <c r="AZ11" s="489"/>
      <c r="BA11" s="489"/>
      <c r="BB11" s="489"/>
      <c r="BC11" s="489"/>
      <c r="BD11" s="489"/>
      <c r="BE11" s="489"/>
      <c r="BF11" s="489"/>
      <c r="BG11" s="489"/>
      <c r="BH11" s="489"/>
      <c r="BI11" s="489"/>
      <c r="BJ11" s="489"/>
      <c r="BK11" s="489"/>
      <c r="BL11" s="489"/>
      <c r="BM11" s="489"/>
      <c r="BN11" s="489"/>
      <c r="BO11" s="489"/>
      <c r="BP11" s="489"/>
      <c r="BQ11" s="489"/>
      <c r="BR11" s="489"/>
      <c r="BS11" s="489"/>
      <c r="BT11" s="489"/>
      <c r="BU11" s="489"/>
    </row>
    <row r="12" spans="1:73" ht="21" customHeight="1">
      <c r="B12" s="489"/>
      <c r="C12" s="489"/>
      <c r="D12" s="489"/>
      <c r="E12" s="489"/>
      <c r="F12" s="489"/>
      <c r="G12" s="489"/>
      <c r="H12" s="489"/>
      <c r="I12" s="489"/>
      <c r="J12" s="489"/>
      <c r="K12" s="489"/>
      <c r="L12" s="489"/>
      <c r="M12" s="489"/>
      <c r="N12" s="489"/>
      <c r="O12" s="489"/>
      <c r="P12" s="489"/>
      <c r="Q12" s="489"/>
      <c r="R12" s="489"/>
      <c r="S12" s="489"/>
      <c r="T12" s="489"/>
      <c r="U12" s="489"/>
      <c r="V12" s="489"/>
      <c r="W12" s="489"/>
      <c r="X12" s="489"/>
      <c r="Y12" s="489"/>
      <c r="Z12" s="489"/>
      <c r="AA12" s="489"/>
      <c r="AB12" s="489"/>
      <c r="AC12" s="489"/>
      <c r="AD12" s="489"/>
      <c r="AE12" s="489"/>
      <c r="AF12" s="489"/>
      <c r="AG12" s="489"/>
      <c r="AH12" s="489"/>
      <c r="AI12" s="489"/>
      <c r="AJ12" s="489"/>
      <c r="AK12" s="489"/>
      <c r="AL12" s="489"/>
      <c r="AM12" s="489"/>
      <c r="AN12" s="489"/>
      <c r="AO12" s="489"/>
      <c r="AP12" s="489"/>
      <c r="AQ12" s="489"/>
      <c r="AR12" s="489"/>
      <c r="AS12" s="489"/>
      <c r="AT12" s="489"/>
      <c r="AU12" s="489"/>
      <c r="AV12" s="489"/>
      <c r="AW12" s="489"/>
      <c r="AX12" s="489"/>
      <c r="AY12" s="489"/>
      <c r="AZ12" s="489"/>
      <c r="BA12" s="489"/>
      <c r="BB12" s="489"/>
      <c r="BC12" s="489"/>
      <c r="BD12" s="489"/>
      <c r="BE12" s="489"/>
      <c r="BF12" s="489"/>
      <c r="BG12" s="489"/>
      <c r="BH12" s="489"/>
      <c r="BI12" s="489"/>
      <c r="BJ12" s="489"/>
      <c r="BK12" s="489"/>
      <c r="BL12" s="489"/>
      <c r="BM12" s="489"/>
      <c r="BN12" s="489"/>
      <c r="BO12" s="489"/>
      <c r="BP12" s="489"/>
      <c r="BQ12" s="489"/>
      <c r="BR12" s="489"/>
      <c r="BS12" s="489"/>
      <c r="BT12" s="489"/>
      <c r="BU12" s="489"/>
    </row>
    <row r="13" spans="1:73" ht="21" customHeight="1">
      <c r="B13" s="489"/>
      <c r="C13" s="489"/>
      <c r="D13" s="489"/>
      <c r="E13" s="489"/>
      <c r="F13" s="489"/>
      <c r="G13" s="489"/>
      <c r="H13" s="489"/>
      <c r="I13" s="489"/>
      <c r="J13" s="489"/>
      <c r="K13" s="489"/>
      <c r="L13" s="489"/>
      <c r="M13" s="489"/>
      <c r="N13" s="489"/>
      <c r="O13" s="489"/>
      <c r="P13" s="489"/>
      <c r="Q13" s="489"/>
      <c r="R13" s="489"/>
      <c r="S13" s="489"/>
      <c r="T13" s="489"/>
      <c r="U13" s="489"/>
      <c r="V13" s="489"/>
      <c r="W13" s="489"/>
      <c r="X13" s="489"/>
      <c r="Y13" s="489"/>
      <c r="Z13" s="489"/>
      <c r="AA13" s="489"/>
      <c r="AB13" s="489"/>
      <c r="AC13" s="489"/>
      <c r="AD13" s="489"/>
      <c r="AE13" s="489"/>
      <c r="AF13" s="489"/>
      <c r="AG13" s="489"/>
      <c r="AH13" s="489"/>
      <c r="AI13" s="489"/>
      <c r="AJ13" s="489"/>
      <c r="AK13" s="489"/>
      <c r="AL13" s="489"/>
      <c r="AM13" s="489"/>
      <c r="AN13" s="489"/>
      <c r="AO13" s="489"/>
      <c r="AP13" s="489"/>
      <c r="AQ13" s="489"/>
      <c r="AR13" s="489"/>
      <c r="AS13" s="489"/>
      <c r="AT13" s="489"/>
      <c r="AU13" s="489"/>
      <c r="AV13" s="489"/>
      <c r="AW13" s="489"/>
      <c r="AX13" s="489"/>
      <c r="AY13" s="489"/>
      <c r="AZ13" s="489"/>
      <c r="BA13" s="489"/>
      <c r="BB13" s="489"/>
      <c r="BC13" s="489"/>
      <c r="BD13" s="489"/>
      <c r="BE13" s="489"/>
      <c r="BF13" s="489"/>
      <c r="BG13" s="489"/>
      <c r="BH13" s="489"/>
      <c r="BI13" s="489"/>
      <c r="BJ13" s="489"/>
      <c r="BK13" s="489"/>
      <c r="BL13" s="489"/>
      <c r="BM13" s="489"/>
      <c r="BN13" s="489"/>
      <c r="BO13" s="489"/>
      <c r="BP13" s="489"/>
      <c r="BQ13" s="489"/>
      <c r="BR13" s="489"/>
      <c r="BS13" s="489"/>
      <c r="BT13" s="489"/>
      <c r="BU13" s="489"/>
    </row>
    <row r="14" spans="1:73" ht="21" customHeight="1">
      <c r="B14" s="489"/>
      <c r="C14" s="489"/>
      <c r="D14" s="489"/>
      <c r="E14" s="489"/>
      <c r="F14" s="489"/>
      <c r="G14" s="489"/>
      <c r="H14" s="489"/>
      <c r="I14" s="489"/>
      <c r="J14" s="489"/>
      <c r="K14" s="489"/>
      <c r="L14" s="489"/>
      <c r="M14" s="489"/>
      <c r="N14" s="489"/>
      <c r="O14" s="489"/>
      <c r="P14" s="489"/>
      <c r="Q14" s="489"/>
      <c r="R14" s="489"/>
      <c r="S14" s="489"/>
      <c r="T14" s="489"/>
      <c r="U14" s="489"/>
      <c r="V14" s="489"/>
      <c r="W14" s="489"/>
      <c r="X14" s="489"/>
      <c r="Y14" s="489"/>
      <c r="Z14" s="489"/>
      <c r="AA14" s="489"/>
      <c r="AB14" s="489"/>
      <c r="AC14" s="489"/>
      <c r="AD14" s="489"/>
      <c r="AE14" s="489"/>
      <c r="AF14" s="489"/>
      <c r="AG14" s="489"/>
      <c r="AH14" s="489"/>
      <c r="AI14" s="489"/>
      <c r="AJ14" s="489"/>
      <c r="AK14" s="489"/>
      <c r="AL14" s="489"/>
      <c r="AM14" s="489"/>
      <c r="AN14" s="489"/>
      <c r="AO14" s="489"/>
      <c r="AP14" s="489"/>
      <c r="AQ14" s="489"/>
      <c r="AR14" s="489"/>
      <c r="AS14" s="489"/>
      <c r="AT14" s="489"/>
      <c r="AU14" s="489"/>
      <c r="AV14" s="489"/>
      <c r="AW14" s="489"/>
      <c r="AX14" s="489"/>
      <c r="AY14" s="489"/>
      <c r="AZ14" s="489"/>
      <c r="BA14" s="489"/>
      <c r="BB14" s="489"/>
      <c r="BC14" s="489"/>
      <c r="BD14" s="489"/>
      <c r="BE14" s="489"/>
      <c r="BF14" s="489"/>
      <c r="BG14" s="489"/>
      <c r="BH14" s="489"/>
      <c r="BI14" s="489"/>
      <c r="BJ14" s="489"/>
      <c r="BK14" s="489"/>
      <c r="BL14" s="489"/>
      <c r="BM14" s="489"/>
      <c r="BN14" s="489"/>
      <c r="BO14" s="489"/>
      <c r="BP14" s="489"/>
      <c r="BQ14" s="489"/>
      <c r="BR14" s="489"/>
      <c r="BS14" s="489"/>
      <c r="BT14" s="489"/>
      <c r="BU14" s="489"/>
    </row>
    <row r="15" spans="1:73" ht="21" customHeight="1">
      <c r="B15" s="489"/>
      <c r="C15" s="489"/>
      <c r="D15" s="489"/>
      <c r="E15" s="489"/>
      <c r="F15" s="489"/>
      <c r="G15" s="489"/>
      <c r="H15" s="489"/>
      <c r="I15" s="489"/>
      <c r="J15" s="489"/>
      <c r="K15" s="489"/>
      <c r="L15" s="489"/>
      <c r="M15" s="489"/>
      <c r="N15" s="489"/>
      <c r="O15" s="489"/>
      <c r="P15" s="489"/>
      <c r="Q15" s="489"/>
      <c r="R15" s="489"/>
      <c r="S15" s="489"/>
      <c r="T15" s="489"/>
      <c r="U15" s="489"/>
      <c r="V15" s="489"/>
      <c r="W15" s="489"/>
      <c r="X15" s="489"/>
      <c r="Y15" s="489"/>
      <c r="Z15" s="489"/>
      <c r="AA15" s="489"/>
      <c r="AB15" s="489"/>
      <c r="AC15" s="489"/>
      <c r="AD15" s="489"/>
      <c r="AE15" s="489"/>
      <c r="AF15" s="489"/>
      <c r="AG15" s="489"/>
      <c r="AH15" s="489"/>
      <c r="AI15" s="489"/>
      <c r="AJ15" s="489"/>
      <c r="AK15" s="489"/>
      <c r="AL15" s="489"/>
      <c r="AM15" s="489"/>
      <c r="AN15" s="489"/>
      <c r="AO15" s="489"/>
      <c r="AP15" s="489"/>
      <c r="AQ15" s="489"/>
      <c r="AR15" s="489"/>
      <c r="AS15" s="489"/>
      <c r="AT15" s="489"/>
      <c r="AU15" s="489"/>
      <c r="AV15" s="489"/>
      <c r="AW15" s="489"/>
      <c r="AX15" s="489"/>
      <c r="AY15" s="489"/>
      <c r="AZ15" s="489"/>
      <c r="BA15" s="489"/>
      <c r="BB15" s="489"/>
      <c r="BC15" s="489"/>
      <c r="BD15" s="489"/>
      <c r="BE15" s="489"/>
      <c r="BF15" s="489"/>
      <c r="BG15" s="489"/>
      <c r="BH15" s="489"/>
      <c r="BI15" s="489"/>
      <c r="BJ15" s="489"/>
      <c r="BK15" s="489"/>
      <c r="BL15" s="489"/>
      <c r="BM15" s="489"/>
      <c r="BN15" s="489"/>
      <c r="BO15" s="489"/>
      <c r="BP15" s="489"/>
      <c r="BQ15" s="489"/>
      <c r="BR15" s="489"/>
      <c r="BS15" s="489"/>
      <c r="BT15" s="489"/>
      <c r="BU15" s="489"/>
    </row>
    <row r="16" spans="1:73" ht="21" customHeight="1">
      <c r="B16" s="489"/>
      <c r="C16" s="489"/>
      <c r="D16" s="489"/>
      <c r="E16" s="489"/>
      <c r="F16" s="489"/>
      <c r="G16" s="489"/>
      <c r="H16" s="489"/>
      <c r="I16" s="489"/>
      <c r="J16" s="489"/>
      <c r="K16" s="489"/>
      <c r="L16" s="489"/>
      <c r="M16" s="489"/>
      <c r="N16" s="489"/>
      <c r="O16" s="489"/>
      <c r="P16" s="489"/>
      <c r="Q16" s="489"/>
      <c r="R16" s="489"/>
      <c r="S16" s="489"/>
      <c r="T16" s="489"/>
      <c r="U16" s="489"/>
      <c r="V16" s="489"/>
      <c r="W16" s="489"/>
      <c r="X16" s="489"/>
      <c r="Y16" s="489"/>
      <c r="Z16" s="489"/>
      <c r="AA16" s="489"/>
      <c r="AB16" s="489"/>
      <c r="AC16" s="489"/>
      <c r="AD16" s="489"/>
      <c r="AE16" s="489"/>
      <c r="AF16" s="489"/>
      <c r="AG16" s="489"/>
      <c r="AH16" s="489"/>
      <c r="AI16" s="489"/>
      <c r="AJ16" s="489"/>
      <c r="AK16" s="489"/>
      <c r="AL16" s="489"/>
      <c r="AM16" s="489"/>
      <c r="AN16" s="489"/>
      <c r="AO16" s="489"/>
      <c r="AP16" s="489"/>
      <c r="AQ16" s="489"/>
      <c r="AR16" s="489"/>
      <c r="AS16" s="489"/>
      <c r="AT16" s="489"/>
      <c r="AU16" s="489"/>
      <c r="AV16" s="489"/>
      <c r="AW16" s="489"/>
      <c r="AX16" s="489"/>
      <c r="AY16" s="489"/>
      <c r="AZ16" s="489"/>
      <c r="BA16" s="489"/>
      <c r="BB16" s="489"/>
      <c r="BC16" s="489"/>
      <c r="BD16" s="489"/>
      <c r="BE16" s="489"/>
      <c r="BF16" s="489"/>
      <c r="BG16" s="489"/>
      <c r="BH16" s="489"/>
      <c r="BI16" s="489"/>
      <c r="BJ16" s="489"/>
      <c r="BK16" s="489"/>
      <c r="BL16" s="489"/>
      <c r="BM16" s="489"/>
      <c r="BN16" s="489"/>
      <c r="BO16" s="489"/>
      <c r="BP16" s="489"/>
      <c r="BQ16" s="489"/>
      <c r="BR16" s="489"/>
      <c r="BS16" s="489"/>
      <c r="BT16" s="489"/>
      <c r="BU16" s="489"/>
    </row>
    <row r="17" spans="2:73" ht="21" customHeight="1">
      <c r="B17" s="489"/>
      <c r="C17" s="489"/>
      <c r="D17" s="489"/>
      <c r="E17" s="489"/>
      <c r="F17" s="489"/>
      <c r="G17" s="489"/>
      <c r="H17" s="489"/>
      <c r="I17" s="489"/>
      <c r="J17" s="489"/>
      <c r="K17" s="489"/>
      <c r="L17" s="489"/>
      <c r="M17" s="489"/>
      <c r="N17" s="489"/>
      <c r="O17" s="489"/>
      <c r="P17" s="489"/>
      <c r="Q17" s="489"/>
      <c r="R17" s="489"/>
      <c r="S17" s="489"/>
      <c r="T17" s="489"/>
      <c r="U17" s="489"/>
      <c r="V17" s="489"/>
      <c r="W17" s="489"/>
      <c r="X17" s="489"/>
      <c r="Y17" s="489"/>
      <c r="Z17" s="489"/>
      <c r="AA17" s="489"/>
      <c r="AB17" s="489"/>
      <c r="AC17" s="489"/>
      <c r="AD17" s="489"/>
      <c r="AE17" s="489"/>
      <c r="AF17" s="489"/>
      <c r="AG17" s="489"/>
      <c r="AH17" s="489"/>
      <c r="AI17" s="489"/>
      <c r="AJ17" s="489"/>
      <c r="AK17" s="489"/>
      <c r="AL17" s="489"/>
      <c r="AM17" s="489"/>
      <c r="AN17" s="489"/>
      <c r="AO17" s="489"/>
      <c r="AP17" s="489"/>
      <c r="AQ17" s="489"/>
      <c r="AR17" s="489"/>
      <c r="AS17" s="489"/>
      <c r="AT17" s="489"/>
      <c r="AU17" s="489"/>
      <c r="AV17" s="489"/>
      <c r="AW17" s="489"/>
      <c r="AX17" s="489"/>
      <c r="AY17" s="489"/>
      <c r="AZ17" s="489"/>
      <c r="BA17" s="489"/>
      <c r="BB17" s="489"/>
      <c r="BC17" s="489"/>
      <c r="BD17" s="489"/>
      <c r="BE17" s="489"/>
      <c r="BF17" s="489"/>
      <c r="BG17" s="489"/>
      <c r="BH17" s="489"/>
      <c r="BI17" s="489"/>
      <c r="BJ17" s="489"/>
      <c r="BK17" s="489"/>
      <c r="BL17" s="489"/>
      <c r="BM17" s="489"/>
      <c r="BN17" s="489"/>
      <c r="BO17" s="489"/>
      <c r="BP17" s="489"/>
      <c r="BQ17" s="489"/>
      <c r="BR17" s="489"/>
      <c r="BS17" s="489"/>
      <c r="BT17" s="489"/>
      <c r="BU17" s="489"/>
    </row>
    <row r="18" spans="2:73" ht="21" customHeight="1">
      <c r="B18" s="489"/>
      <c r="C18" s="489"/>
      <c r="D18" s="489"/>
      <c r="E18" s="489"/>
      <c r="F18" s="489"/>
      <c r="G18" s="489"/>
      <c r="H18" s="489"/>
      <c r="I18" s="489"/>
      <c r="J18" s="489"/>
      <c r="K18" s="489"/>
      <c r="L18" s="489"/>
      <c r="M18" s="489"/>
      <c r="N18" s="489"/>
      <c r="O18" s="489"/>
      <c r="P18" s="489"/>
      <c r="Q18" s="489"/>
      <c r="R18" s="489"/>
      <c r="S18" s="489"/>
      <c r="T18" s="489"/>
      <c r="U18" s="489"/>
      <c r="V18" s="489"/>
      <c r="W18" s="489"/>
      <c r="X18" s="489"/>
      <c r="Y18" s="489"/>
      <c r="Z18" s="489"/>
      <c r="AA18" s="489"/>
      <c r="AB18" s="489"/>
      <c r="AC18" s="489"/>
      <c r="AD18" s="489"/>
      <c r="AE18" s="489"/>
      <c r="AF18" s="489"/>
      <c r="AG18" s="489"/>
      <c r="AH18" s="489"/>
      <c r="AI18" s="489"/>
      <c r="AJ18" s="489"/>
      <c r="AK18" s="489"/>
      <c r="AL18" s="489"/>
      <c r="AM18" s="489"/>
      <c r="AN18" s="489"/>
      <c r="AO18" s="489"/>
      <c r="AP18" s="489"/>
      <c r="AQ18" s="489"/>
      <c r="AR18" s="489"/>
      <c r="AS18" s="489"/>
      <c r="AT18" s="489"/>
      <c r="AU18" s="489"/>
      <c r="AV18" s="489"/>
      <c r="AW18" s="489"/>
      <c r="AX18" s="489"/>
      <c r="AY18" s="489"/>
      <c r="AZ18" s="489"/>
      <c r="BA18" s="489"/>
      <c r="BB18" s="489"/>
      <c r="BC18" s="489"/>
      <c r="BD18" s="489"/>
      <c r="BE18" s="489"/>
      <c r="BF18" s="489"/>
      <c r="BG18" s="489"/>
      <c r="BH18" s="489"/>
      <c r="BI18" s="489"/>
      <c r="BJ18" s="489"/>
      <c r="BK18" s="489"/>
      <c r="BL18" s="489"/>
      <c r="BM18" s="489"/>
      <c r="BN18" s="489"/>
      <c r="BO18" s="489"/>
      <c r="BP18" s="489"/>
      <c r="BQ18" s="489"/>
      <c r="BR18" s="489"/>
      <c r="BS18" s="489"/>
      <c r="BT18" s="489"/>
      <c r="BU18" s="489"/>
    </row>
    <row r="19" spans="2:73" ht="21" customHeight="1">
      <c r="B19" s="489"/>
      <c r="C19" s="489"/>
      <c r="D19" s="489"/>
      <c r="E19" s="489"/>
      <c r="F19" s="489"/>
      <c r="G19" s="489"/>
      <c r="H19" s="489"/>
      <c r="I19" s="489"/>
      <c r="J19" s="489"/>
      <c r="K19" s="489"/>
      <c r="L19" s="489"/>
      <c r="M19" s="489"/>
      <c r="N19" s="489"/>
      <c r="O19" s="489"/>
      <c r="P19" s="489"/>
      <c r="Q19" s="489"/>
      <c r="R19" s="489"/>
      <c r="S19" s="489"/>
      <c r="T19" s="489"/>
      <c r="U19" s="489"/>
      <c r="V19" s="489"/>
      <c r="W19" s="489"/>
      <c r="X19" s="489"/>
      <c r="Y19" s="489"/>
      <c r="Z19" s="489"/>
      <c r="AA19" s="489"/>
      <c r="AB19" s="489"/>
      <c r="AC19" s="489"/>
      <c r="AD19" s="489"/>
      <c r="AE19" s="489"/>
      <c r="AF19" s="489"/>
      <c r="AG19" s="489"/>
      <c r="AH19" s="489"/>
      <c r="AI19" s="489"/>
      <c r="AJ19" s="489"/>
      <c r="AK19" s="489"/>
      <c r="AL19" s="489"/>
      <c r="AM19" s="489"/>
      <c r="AN19" s="489"/>
      <c r="AO19" s="489"/>
      <c r="AP19" s="489"/>
      <c r="AQ19" s="489"/>
      <c r="AR19" s="489"/>
      <c r="AS19" s="489"/>
      <c r="AT19" s="489"/>
      <c r="AU19" s="489"/>
      <c r="AV19" s="489"/>
      <c r="AW19" s="489"/>
      <c r="AX19" s="489"/>
      <c r="AY19" s="489"/>
      <c r="AZ19" s="489"/>
      <c r="BA19" s="489"/>
      <c r="BB19" s="489"/>
      <c r="BC19" s="489"/>
      <c r="BD19" s="489"/>
      <c r="BE19" s="489"/>
      <c r="BF19" s="489"/>
      <c r="BG19" s="489"/>
      <c r="BH19" s="489"/>
      <c r="BI19" s="489"/>
      <c r="BJ19" s="489"/>
      <c r="BK19" s="489"/>
      <c r="BL19" s="489"/>
      <c r="BM19" s="489"/>
      <c r="BN19" s="489"/>
      <c r="BO19" s="489"/>
      <c r="BP19" s="489"/>
      <c r="BQ19" s="489"/>
      <c r="BR19" s="489"/>
      <c r="BS19" s="489"/>
      <c r="BT19" s="489"/>
      <c r="BU19" s="489"/>
    </row>
    <row r="20" spans="2:73" ht="21" customHeight="1">
      <c r="B20" s="489"/>
      <c r="C20" s="489"/>
      <c r="D20" s="489"/>
      <c r="E20" s="489"/>
      <c r="F20" s="489"/>
      <c r="G20" s="489"/>
      <c r="H20" s="489"/>
      <c r="I20" s="489"/>
      <c r="J20" s="489"/>
      <c r="K20" s="489"/>
      <c r="L20" s="489"/>
      <c r="M20" s="489"/>
      <c r="N20" s="489"/>
      <c r="O20" s="489"/>
      <c r="P20" s="489"/>
      <c r="Q20" s="489"/>
      <c r="R20" s="489"/>
      <c r="S20" s="489"/>
      <c r="T20" s="489"/>
      <c r="U20" s="489"/>
      <c r="V20" s="489"/>
      <c r="W20" s="489"/>
      <c r="X20" s="489"/>
      <c r="Y20" s="489"/>
      <c r="Z20" s="489"/>
      <c r="AA20" s="489"/>
      <c r="AB20" s="489"/>
      <c r="AC20" s="489"/>
      <c r="AD20" s="489"/>
      <c r="AE20" s="489"/>
      <c r="AF20" s="489"/>
      <c r="AG20" s="489"/>
      <c r="AH20" s="489"/>
      <c r="AI20" s="489"/>
      <c r="AJ20" s="489"/>
      <c r="AK20" s="489"/>
      <c r="AL20" s="489"/>
      <c r="AM20" s="489"/>
      <c r="AN20" s="489"/>
      <c r="AO20" s="489"/>
      <c r="AP20" s="489"/>
      <c r="AQ20" s="489"/>
      <c r="AR20" s="489"/>
      <c r="AS20" s="489"/>
      <c r="AT20" s="489"/>
      <c r="AU20" s="489"/>
      <c r="AV20" s="489"/>
      <c r="AW20" s="489"/>
      <c r="AX20" s="489"/>
      <c r="AY20" s="489"/>
      <c r="AZ20" s="489"/>
      <c r="BA20" s="489"/>
      <c r="BB20" s="489"/>
      <c r="BC20" s="489"/>
      <c r="BD20" s="489"/>
      <c r="BE20" s="489"/>
      <c r="BF20" s="489"/>
      <c r="BG20" s="489"/>
      <c r="BH20" s="489"/>
      <c r="BI20" s="489"/>
      <c r="BJ20" s="489"/>
      <c r="BK20" s="489"/>
      <c r="BL20" s="489"/>
      <c r="BM20" s="489"/>
      <c r="BN20" s="489"/>
      <c r="BO20" s="489"/>
      <c r="BP20" s="489"/>
      <c r="BQ20" s="489"/>
      <c r="BR20" s="489"/>
      <c r="BS20" s="489"/>
      <c r="BT20" s="489"/>
      <c r="BU20" s="489"/>
    </row>
    <row r="21" spans="2:73" ht="21" customHeight="1">
      <c r="B21" s="489"/>
      <c r="C21" s="489"/>
      <c r="D21" s="489"/>
      <c r="E21" s="489"/>
      <c r="F21" s="489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89"/>
      <c r="Y21" s="489"/>
      <c r="Z21" s="489"/>
      <c r="AA21" s="489"/>
      <c r="AB21" s="489"/>
      <c r="AC21" s="489"/>
      <c r="AD21" s="489"/>
      <c r="AE21" s="489"/>
      <c r="AF21" s="489"/>
      <c r="AG21" s="489"/>
      <c r="AH21" s="489"/>
      <c r="AI21" s="489"/>
      <c r="AJ21" s="489"/>
      <c r="AK21" s="489"/>
      <c r="AL21" s="489"/>
      <c r="AM21" s="489"/>
      <c r="AN21" s="489"/>
      <c r="AO21" s="489"/>
      <c r="AP21" s="489"/>
      <c r="AQ21" s="489"/>
      <c r="AR21" s="489"/>
      <c r="AS21" s="489"/>
      <c r="AT21" s="489"/>
      <c r="AU21" s="489"/>
      <c r="AV21" s="489"/>
      <c r="AW21" s="489"/>
      <c r="AX21" s="489"/>
      <c r="AY21" s="489"/>
      <c r="AZ21" s="489"/>
      <c r="BA21" s="489"/>
      <c r="BB21" s="489"/>
      <c r="BC21" s="489"/>
      <c r="BD21" s="489"/>
      <c r="BE21" s="489"/>
      <c r="BF21" s="489"/>
      <c r="BG21" s="489"/>
      <c r="BH21" s="489"/>
      <c r="BI21" s="489"/>
      <c r="BJ21" s="489"/>
      <c r="BK21" s="489"/>
      <c r="BL21" s="489"/>
      <c r="BM21" s="489"/>
      <c r="BN21" s="489"/>
      <c r="BO21" s="489"/>
      <c r="BP21" s="489"/>
      <c r="BQ21" s="489"/>
      <c r="BR21" s="489"/>
      <c r="BS21" s="489"/>
      <c r="BT21" s="489"/>
      <c r="BU21" s="489"/>
    </row>
    <row r="22" spans="2:73" ht="21" customHeight="1">
      <c r="B22" s="489"/>
      <c r="C22" s="489"/>
      <c r="D22" s="489"/>
      <c r="E22" s="489"/>
      <c r="F22" s="489"/>
      <c r="G22" s="489"/>
      <c r="H22" s="489"/>
      <c r="I22" s="489"/>
      <c r="J22" s="489"/>
      <c r="K22" s="489"/>
      <c r="L22" s="489"/>
      <c r="M22" s="489"/>
      <c r="N22" s="489"/>
      <c r="O22" s="489"/>
      <c r="P22" s="489"/>
      <c r="Q22" s="489"/>
      <c r="R22" s="489"/>
      <c r="S22" s="489"/>
      <c r="T22" s="489"/>
      <c r="U22" s="489"/>
      <c r="V22" s="489"/>
      <c r="W22" s="489"/>
      <c r="X22" s="489"/>
      <c r="Y22" s="489"/>
      <c r="Z22" s="489"/>
      <c r="AA22" s="489"/>
      <c r="AB22" s="489"/>
      <c r="AC22" s="489"/>
      <c r="AD22" s="489"/>
      <c r="AE22" s="489"/>
      <c r="AF22" s="489"/>
      <c r="AG22" s="489"/>
      <c r="AH22" s="489"/>
      <c r="AI22" s="489"/>
      <c r="AJ22" s="489"/>
      <c r="AK22" s="489"/>
      <c r="AL22" s="489"/>
      <c r="AM22" s="489"/>
      <c r="AN22" s="489"/>
      <c r="AO22" s="489"/>
      <c r="AP22" s="489"/>
      <c r="AQ22" s="489"/>
      <c r="AR22" s="489"/>
      <c r="AS22" s="489"/>
      <c r="AT22" s="489"/>
      <c r="AU22" s="489"/>
      <c r="AV22" s="489"/>
      <c r="AW22" s="489"/>
      <c r="AX22" s="489"/>
      <c r="AY22" s="489"/>
      <c r="AZ22" s="489"/>
      <c r="BA22" s="489"/>
      <c r="BB22" s="489"/>
      <c r="BC22" s="489"/>
      <c r="BD22" s="489"/>
      <c r="BE22" s="489"/>
      <c r="BF22" s="489"/>
      <c r="BG22" s="489"/>
      <c r="BH22" s="489"/>
      <c r="BI22" s="489"/>
      <c r="BJ22" s="489"/>
      <c r="BK22" s="489"/>
      <c r="BL22" s="489"/>
      <c r="BM22" s="489"/>
      <c r="BN22" s="489"/>
      <c r="BO22" s="489"/>
      <c r="BP22" s="489"/>
      <c r="BQ22" s="489"/>
      <c r="BR22" s="489"/>
      <c r="BS22" s="489"/>
      <c r="BT22" s="489"/>
      <c r="BU22" s="489"/>
    </row>
    <row r="23" spans="2:73" ht="21" customHeight="1">
      <c r="B23" s="489"/>
      <c r="C23" s="489"/>
      <c r="D23" s="489"/>
      <c r="E23" s="489"/>
      <c r="F23" s="489"/>
      <c r="G23" s="489"/>
      <c r="H23" s="489"/>
      <c r="I23" s="489"/>
      <c r="J23" s="489"/>
      <c r="K23" s="489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  <c r="AA23" s="489"/>
      <c r="AB23" s="489"/>
      <c r="AC23" s="489"/>
      <c r="AD23" s="489"/>
      <c r="AE23" s="489"/>
      <c r="AF23" s="489"/>
      <c r="AG23" s="489"/>
      <c r="AH23" s="489"/>
      <c r="AI23" s="489"/>
      <c r="AJ23" s="489"/>
      <c r="AK23" s="489"/>
      <c r="AL23" s="489"/>
      <c r="AM23" s="489"/>
      <c r="AN23" s="489"/>
      <c r="AO23" s="489"/>
      <c r="AP23" s="489"/>
      <c r="AQ23" s="489"/>
      <c r="AR23" s="489"/>
      <c r="AS23" s="489"/>
      <c r="AT23" s="489"/>
      <c r="AU23" s="489"/>
      <c r="AV23" s="489"/>
      <c r="AW23" s="489"/>
      <c r="AX23" s="489"/>
      <c r="AY23" s="489"/>
      <c r="AZ23" s="489"/>
      <c r="BA23" s="489"/>
      <c r="BB23" s="489"/>
      <c r="BC23" s="489"/>
      <c r="BD23" s="489"/>
      <c r="BE23" s="489"/>
      <c r="BF23" s="489"/>
      <c r="BG23" s="489"/>
      <c r="BH23" s="489"/>
      <c r="BI23" s="489"/>
      <c r="BJ23" s="489"/>
      <c r="BK23" s="489"/>
      <c r="BL23" s="489"/>
      <c r="BM23" s="489"/>
      <c r="BN23" s="489"/>
      <c r="BO23" s="489"/>
      <c r="BP23" s="489"/>
      <c r="BQ23" s="489"/>
      <c r="BR23" s="489"/>
      <c r="BS23" s="489"/>
      <c r="BT23" s="489"/>
      <c r="BU23" s="489"/>
    </row>
    <row r="24" spans="2:73" ht="21" customHeight="1">
      <c r="B24" s="489"/>
      <c r="C24" s="489"/>
      <c r="D24" s="489"/>
      <c r="E24" s="489"/>
      <c r="F24" s="489"/>
      <c r="G24" s="489"/>
      <c r="H24" s="489"/>
      <c r="I24" s="489"/>
      <c r="J24" s="489"/>
      <c r="K24" s="489"/>
      <c r="L24" s="489"/>
      <c r="M24" s="489"/>
      <c r="N24" s="489"/>
      <c r="O24" s="489"/>
      <c r="P24" s="489"/>
      <c r="Q24" s="489"/>
      <c r="R24" s="489"/>
      <c r="S24" s="489"/>
      <c r="T24" s="489"/>
      <c r="U24" s="489"/>
      <c r="V24" s="489"/>
      <c r="W24" s="489"/>
      <c r="X24" s="489"/>
      <c r="Y24" s="489"/>
      <c r="Z24" s="489"/>
      <c r="AA24" s="489"/>
      <c r="AB24" s="489"/>
      <c r="AC24" s="489"/>
      <c r="AD24" s="489"/>
      <c r="AE24" s="489"/>
      <c r="AF24" s="489"/>
      <c r="AG24" s="489"/>
      <c r="AH24" s="489"/>
      <c r="AI24" s="489"/>
      <c r="AJ24" s="489"/>
      <c r="AK24" s="489"/>
      <c r="AL24" s="489"/>
      <c r="AM24" s="489"/>
      <c r="AN24" s="489"/>
      <c r="AO24" s="489"/>
      <c r="AP24" s="489"/>
      <c r="AQ24" s="489"/>
      <c r="AR24" s="489"/>
      <c r="AS24" s="489"/>
      <c r="AT24" s="489"/>
      <c r="AU24" s="489"/>
      <c r="AV24" s="489"/>
      <c r="AW24" s="489"/>
      <c r="AX24" s="489"/>
      <c r="AY24" s="489"/>
      <c r="AZ24" s="489"/>
      <c r="BA24" s="489"/>
      <c r="BB24" s="489"/>
      <c r="BC24" s="489"/>
      <c r="BD24" s="489"/>
      <c r="BE24" s="489"/>
      <c r="BF24" s="489"/>
      <c r="BG24" s="489"/>
      <c r="BH24" s="489"/>
      <c r="BI24" s="489"/>
      <c r="BJ24" s="489"/>
      <c r="BK24" s="489"/>
      <c r="BL24" s="489"/>
      <c r="BM24" s="489"/>
      <c r="BN24" s="489"/>
      <c r="BO24" s="489"/>
      <c r="BP24" s="489"/>
      <c r="BQ24" s="489"/>
      <c r="BR24" s="489"/>
      <c r="BS24" s="489"/>
      <c r="BT24" s="489"/>
      <c r="BU24" s="489"/>
    </row>
    <row r="25" spans="2:73" ht="21" customHeight="1">
      <c r="B25" s="489"/>
      <c r="C25" s="489"/>
      <c r="D25" s="489"/>
      <c r="E25" s="489"/>
      <c r="F25" s="489"/>
      <c r="G25" s="489"/>
      <c r="H25" s="489"/>
      <c r="I25" s="489"/>
      <c r="J25" s="489"/>
      <c r="K25" s="489"/>
      <c r="L25" s="489"/>
      <c r="M25" s="489"/>
      <c r="N25" s="489"/>
      <c r="O25" s="489"/>
      <c r="P25" s="489"/>
      <c r="Q25" s="489"/>
      <c r="R25" s="489"/>
      <c r="S25" s="489"/>
      <c r="T25" s="489"/>
      <c r="U25" s="489"/>
      <c r="V25" s="489"/>
      <c r="W25" s="489"/>
      <c r="X25" s="489"/>
      <c r="Y25" s="489"/>
      <c r="Z25" s="489"/>
      <c r="AA25" s="489"/>
      <c r="AB25" s="489"/>
      <c r="AC25" s="489"/>
      <c r="AD25" s="489"/>
      <c r="AE25" s="489"/>
      <c r="AF25" s="489"/>
      <c r="AG25" s="489"/>
      <c r="AH25" s="489"/>
      <c r="AI25" s="489"/>
      <c r="AJ25" s="489"/>
      <c r="AK25" s="489"/>
      <c r="AL25" s="489"/>
      <c r="AM25" s="489"/>
      <c r="AN25" s="489"/>
      <c r="AO25" s="489"/>
      <c r="AP25" s="489"/>
      <c r="AQ25" s="489"/>
      <c r="AR25" s="489"/>
      <c r="AS25" s="489"/>
      <c r="AT25" s="489"/>
      <c r="AU25" s="489"/>
      <c r="AV25" s="489"/>
      <c r="AW25" s="489"/>
      <c r="AX25" s="489"/>
      <c r="AY25" s="489"/>
      <c r="AZ25" s="489"/>
      <c r="BA25" s="489"/>
      <c r="BB25" s="489"/>
      <c r="BC25" s="489"/>
      <c r="BD25" s="489"/>
      <c r="BE25" s="489"/>
      <c r="BF25" s="489"/>
      <c r="BG25" s="489"/>
      <c r="BH25" s="489"/>
      <c r="BI25" s="489"/>
      <c r="BJ25" s="489"/>
      <c r="BK25" s="489"/>
      <c r="BL25" s="489"/>
      <c r="BM25" s="489"/>
      <c r="BN25" s="489"/>
      <c r="BO25" s="489"/>
      <c r="BP25" s="489"/>
      <c r="BQ25" s="489"/>
      <c r="BR25" s="489"/>
      <c r="BS25" s="489"/>
      <c r="BT25" s="489"/>
      <c r="BU25" s="489"/>
    </row>
    <row r="26" spans="2:73" ht="21" customHeight="1">
      <c r="B26" s="489"/>
      <c r="C26" s="489"/>
      <c r="D26" s="489"/>
      <c r="E26" s="489"/>
      <c r="F26" s="489"/>
      <c r="G26" s="489"/>
      <c r="H26" s="489"/>
      <c r="I26" s="489"/>
      <c r="J26" s="489"/>
      <c r="K26" s="489"/>
      <c r="L26" s="489"/>
      <c r="M26" s="489"/>
      <c r="N26" s="489"/>
      <c r="O26" s="489"/>
      <c r="P26" s="489"/>
      <c r="Q26" s="489"/>
      <c r="R26" s="489"/>
      <c r="S26" s="489"/>
      <c r="T26" s="489"/>
      <c r="U26" s="489"/>
      <c r="V26" s="489"/>
      <c r="W26" s="489"/>
      <c r="X26" s="489"/>
      <c r="Y26" s="489"/>
      <c r="Z26" s="489"/>
      <c r="AA26" s="489"/>
      <c r="AB26" s="489"/>
      <c r="AC26" s="489"/>
      <c r="AD26" s="489"/>
      <c r="AE26" s="489"/>
      <c r="AF26" s="489"/>
      <c r="AG26" s="489"/>
      <c r="AH26" s="489"/>
      <c r="AI26" s="489"/>
      <c r="AJ26" s="489"/>
      <c r="AK26" s="489"/>
      <c r="AL26" s="489"/>
      <c r="AM26" s="489"/>
      <c r="AN26" s="489"/>
      <c r="AO26" s="489"/>
      <c r="AP26" s="489"/>
      <c r="AQ26" s="489"/>
      <c r="AR26" s="489"/>
      <c r="AS26" s="489"/>
      <c r="AT26" s="489"/>
      <c r="AU26" s="489"/>
      <c r="AV26" s="489"/>
      <c r="AW26" s="489"/>
      <c r="AX26" s="489"/>
      <c r="AY26" s="489"/>
      <c r="AZ26" s="489"/>
      <c r="BA26" s="489"/>
      <c r="BB26" s="489"/>
      <c r="BC26" s="489"/>
      <c r="BD26" s="489"/>
      <c r="BE26" s="489"/>
      <c r="BF26" s="489"/>
      <c r="BG26" s="489"/>
      <c r="BH26" s="489"/>
      <c r="BI26" s="489"/>
      <c r="BJ26" s="489"/>
      <c r="BK26" s="489"/>
      <c r="BL26" s="489"/>
      <c r="BM26" s="489"/>
      <c r="BN26" s="489"/>
      <c r="BO26" s="489"/>
      <c r="BP26" s="489"/>
      <c r="BQ26" s="489"/>
      <c r="BR26" s="489"/>
      <c r="BS26" s="489"/>
      <c r="BT26" s="489"/>
      <c r="BU26" s="489"/>
    </row>
    <row r="27" spans="2:73" ht="21" customHeight="1">
      <c r="B27" s="489"/>
      <c r="C27" s="489"/>
      <c r="D27" s="489"/>
      <c r="E27" s="489"/>
      <c r="F27" s="489"/>
      <c r="G27" s="489"/>
      <c r="H27" s="489"/>
      <c r="I27" s="489"/>
      <c r="J27" s="489"/>
      <c r="K27" s="489"/>
      <c r="L27" s="489"/>
      <c r="M27" s="489"/>
      <c r="N27" s="489"/>
      <c r="O27" s="489"/>
      <c r="P27" s="489"/>
      <c r="Q27" s="489"/>
      <c r="R27" s="489"/>
      <c r="S27" s="489"/>
      <c r="T27" s="489"/>
      <c r="U27" s="489"/>
      <c r="V27" s="489"/>
      <c r="W27" s="489"/>
      <c r="X27" s="489"/>
      <c r="Y27" s="489"/>
      <c r="Z27" s="489"/>
      <c r="AA27" s="489"/>
      <c r="AB27" s="489"/>
      <c r="AC27" s="489"/>
      <c r="AD27" s="489"/>
      <c r="AE27" s="489"/>
      <c r="AF27" s="489"/>
      <c r="AG27" s="489"/>
      <c r="AH27" s="489"/>
      <c r="AI27" s="489"/>
      <c r="AJ27" s="489"/>
      <c r="AK27" s="489"/>
      <c r="AL27" s="489"/>
      <c r="AM27" s="489"/>
      <c r="AN27" s="489"/>
      <c r="AO27" s="489"/>
      <c r="AP27" s="489"/>
      <c r="AQ27" s="489"/>
      <c r="AR27" s="489"/>
      <c r="AS27" s="489"/>
      <c r="AT27" s="489"/>
      <c r="AU27" s="489"/>
      <c r="AV27" s="489"/>
      <c r="AW27" s="489"/>
      <c r="AX27" s="489"/>
      <c r="AY27" s="489"/>
      <c r="AZ27" s="489"/>
      <c r="BA27" s="489"/>
      <c r="BB27" s="489"/>
      <c r="BC27" s="489"/>
      <c r="BD27" s="489"/>
      <c r="BE27" s="489"/>
      <c r="BF27" s="489"/>
      <c r="BG27" s="489"/>
      <c r="BH27" s="489"/>
      <c r="BI27" s="489"/>
      <c r="BJ27" s="489"/>
      <c r="BK27" s="489"/>
      <c r="BL27" s="489"/>
      <c r="BM27" s="489"/>
      <c r="BN27" s="489"/>
      <c r="BO27" s="489"/>
      <c r="BP27" s="489"/>
      <c r="BQ27" s="489"/>
      <c r="BR27" s="489"/>
      <c r="BS27" s="489"/>
      <c r="BT27" s="489"/>
      <c r="BU27" s="489"/>
    </row>
    <row r="28" spans="2:73" ht="21" customHeight="1">
      <c r="B28" s="489"/>
      <c r="C28" s="489"/>
      <c r="D28" s="489"/>
      <c r="E28" s="489"/>
      <c r="F28" s="489"/>
      <c r="G28" s="489"/>
      <c r="H28" s="489"/>
      <c r="I28" s="489"/>
      <c r="J28" s="489"/>
      <c r="K28" s="489"/>
      <c r="L28" s="489"/>
      <c r="M28" s="489"/>
      <c r="N28" s="489"/>
      <c r="O28" s="489"/>
      <c r="P28" s="489"/>
      <c r="Q28" s="489"/>
      <c r="R28" s="489"/>
      <c r="S28" s="489"/>
      <c r="T28" s="489"/>
      <c r="U28" s="489"/>
      <c r="V28" s="489"/>
      <c r="W28" s="489"/>
      <c r="X28" s="489"/>
      <c r="Y28" s="489"/>
      <c r="Z28" s="489"/>
      <c r="AA28" s="489"/>
      <c r="AB28" s="489"/>
      <c r="AC28" s="489"/>
      <c r="AD28" s="489"/>
      <c r="AE28" s="489"/>
      <c r="AF28" s="489"/>
      <c r="AG28" s="489"/>
      <c r="AH28" s="489"/>
      <c r="AI28" s="489"/>
      <c r="AJ28" s="489"/>
      <c r="AK28" s="489"/>
      <c r="AL28" s="489"/>
      <c r="AM28" s="489"/>
      <c r="AN28" s="489"/>
      <c r="AO28" s="489"/>
      <c r="AP28" s="489"/>
      <c r="AQ28" s="489"/>
      <c r="AR28" s="489"/>
      <c r="AS28" s="489"/>
      <c r="AT28" s="489"/>
      <c r="AU28" s="489"/>
      <c r="AV28" s="489"/>
      <c r="AW28" s="489"/>
      <c r="AX28" s="489"/>
      <c r="AY28" s="489"/>
      <c r="AZ28" s="489"/>
      <c r="BA28" s="489"/>
      <c r="BB28" s="489"/>
      <c r="BC28" s="489"/>
      <c r="BD28" s="489"/>
      <c r="BE28" s="489"/>
      <c r="BF28" s="489"/>
      <c r="BG28" s="489"/>
      <c r="BH28" s="489"/>
      <c r="BI28" s="489"/>
      <c r="BJ28" s="489"/>
      <c r="BK28" s="489"/>
      <c r="BL28" s="489"/>
      <c r="BM28" s="489"/>
      <c r="BN28" s="489"/>
      <c r="BO28" s="489"/>
      <c r="BP28" s="489"/>
      <c r="BQ28" s="489"/>
      <c r="BR28" s="489"/>
      <c r="BS28" s="489"/>
      <c r="BT28" s="489"/>
      <c r="BU28" s="489"/>
    </row>
    <row r="29" spans="2:73" ht="21" customHeight="1">
      <c r="B29" s="489"/>
      <c r="C29" s="489"/>
      <c r="D29" s="489"/>
      <c r="E29" s="489"/>
      <c r="F29" s="489"/>
      <c r="G29" s="489"/>
      <c r="H29" s="489"/>
      <c r="I29" s="489"/>
      <c r="J29" s="489"/>
      <c r="K29" s="489"/>
      <c r="L29" s="489"/>
      <c r="M29" s="489"/>
      <c r="N29" s="489"/>
      <c r="O29" s="489"/>
      <c r="P29" s="489"/>
      <c r="Q29" s="489"/>
      <c r="R29" s="489"/>
      <c r="S29" s="489"/>
      <c r="T29" s="489"/>
      <c r="U29" s="489"/>
      <c r="V29" s="489"/>
      <c r="W29" s="489"/>
      <c r="X29" s="489"/>
      <c r="Y29" s="489"/>
      <c r="Z29" s="489"/>
      <c r="AA29" s="489"/>
      <c r="AB29" s="489"/>
      <c r="AC29" s="489"/>
      <c r="AD29" s="489"/>
      <c r="AE29" s="489"/>
      <c r="AF29" s="489"/>
      <c r="AG29" s="489"/>
      <c r="AH29" s="489"/>
      <c r="AI29" s="489"/>
      <c r="AJ29" s="489"/>
      <c r="AK29" s="489"/>
      <c r="AL29" s="489"/>
      <c r="AM29" s="489"/>
      <c r="AN29" s="489"/>
      <c r="AO29" s="489"/>
      <c r="AP29" s="489"/>
      <c r="AQ29" s="489"/>
      <c r="AR29" s="489"/>
      <c r="AS29" s="489"/>
      <c r="AT29" s="489"/>
      <c r="AU29" s="489"/>
      <c r="AV29" s="489"/>
      <c r="AW29" s="489"/>
      <c r="AX29" s="489"/>
      <c r="AY29" s="489"/>
      <c r="AZ29" s="489"/>
      <c r="BA29" s="489"/>
      <c r="BB29" s="489"/>
      <c r="BC29" s="489"/>
      <c r="BD29" s="489"/>
      <c r="BE29" s="489"/>
      <c r="BF29" s="489"/>
      <c r="BG29" s="489"/>
      <c r="BH29" s="489"/>
      <c r="BI29" s="489"/>
      <c r="BJ29" s="489"/>
      <c r="BK29" s="489"/>
      <c r="BL29" s="489"/>
      <c r="BM29" s="489"/>
      <c r="BN29" s="489"/>
      <c r="BO29" s="489"/>
      <c r="BP29" s="489"/>
      <c r="BQ29" s="489"/>
      <c r="BR29" s="489"/>
      <c r="BS29" s="489"/>
      <c r="BT29" s="489"/>
      <c r="BU29" s="489"/>
    </row>
    <row r="30" spans="2:73" ht="21" customHeight="1">
      <c r="B30" s="489"/>
      <c r="C30" s="489"/>
      <c r="D30" s="489"/>
      <c r="E30" s="489"/>
      <c r="F30" s="489"/>
      <c r="G30" s="489"/>
      <c r="H30" s="489"/>
      <c r="I30" s="489"/>
      <c r="J30" s="489"/>
      <c r="K30" s="489"/>
      <c r="L30" s="489"/>
      <c r="M30" s="489"/>
      <c r="N30" s="489"/>
      <c r="O30" s="489"/>
      <c r="P30" s="489"/>
      <c r="Q30" s="489"/>
      <c r="R30" s="489"/>
      <c r="S30" s="489"/>
      <c r="T30" s="489"/>
      <c r="U30" s="489"/>
      <c r="V30" s="489"/>
      <c r="W30" s="489"/>
      <c r="X30" s="489"/>
      <c r="Y30" s="489"/>
      <c r="Z30" s="489"/>
      <c r="AA30" s="489"/>
      <c r="AB30" s="489"/>
      <c r="AC30" s="489"/>
      <c r="AD30" s="489"/>
      <c r="AE30" s="489"/>
      <c r="AF30" s="489"/>
      <c r="AG30" s="489"/>
      <c r="AH30" s="489"/>
      <c r="AI30" s="489"/>
      <c r="AJ30" s="489"/>
      <c r="AK30" s="489"/>
      <c r="AL30" s="489"/>
      <c r="AM30" s="489"/>
      <c r="AN30" s="489"/>
      <c r="AO30" s="489"/>
      <c r="AP30" s="489"/>
      <c r="AQ30" s="489"/>
      <c r="AR30" s="489"/>
      <c r="AS30" s="489"/>
      <c r="AT30" s="489"/>
      <c r="AU30" s="489"/>
      <c r="AV30" s="489"/>
      <c r="AW30" s="489"/>
      <c r="AX30" s="489"/>
      <c r="AY30" s="489"/>
      <c r="AZ30" s="489"/>
      <c r="BA30" s="489"/>
      <c r="BB30" s="489"/>
      <c r="BC30" s="489"/>
      <c r="BD30" s="489"/>
      <c r="BE30" s="489"/>
      <c r="BF30" s="489"/>
      <c r="BG30" s="489"/>
      <c r="BH30" s="489"/>
      <c r="BI30" s="489"/>
      <c r="BJ30" s="489"/>
      <c r="BK30" s="489"/>
      <c r="BL30" s="489"/>
      <c r="BM30" s="489"/>
      <c r="BN30" s="489"/>
      <c r="BO30" s="489"/>
      <c r="BP30" s="489"/>
      <c r="BQ30" s="489"/>
      <c r="BR30" s="489"/>
      <c r="BS30" s="489"/>
      <c r="BT30" s="489"/>
      <c r="BU30" s="489"/>
    </row>
    <row r="31" spans="2:73" ht="21" customHeight="1">
      <c r="B31" s="489"/>
      <c r="C31" s="489"/>
      <c r="D31" s="489"/>
      <c r="E31" s="489"/>
      <c r="F31" s="489"/>
      <c r="G31" s="489"/>
      <c r="H31" s="489"/>
      <c r="I31" s="489"/>
      <c r="J31" s="489"/>
      <c r="K31" s="489"/>
      <c r="L31" s="489"/>
      <c r="M31" s="489"/>
      <c r="N31" s="489"/>
      <c r="O31" s="489"/>
      <c r="P31" s="489"/>
      <c r="Q31" s="489"/>
      <c r="R31" s="489"/>
      <c r="S31" s="489"/>
      <c r="T31" s="489"/>
      <c r="U31" s="489"/>
      <c r="V31" s="489"/>
      <c r="W31" s="489"/>
      <c r="X31" s="489"/>
      <c r="Y31" s="489"/>
      <c r="Z31" s="489"/>
      <c r="AA31" s="489"/>
      <c r="AB31" s="489"/>
      <c r="AC31" s="489"/>
      <c r="AD31" s="489"/>
      <c r="AE31" s="489"/>
      <c r="AF31" s="489"/>
      <c r="AG31" s="489"/>
      <c r="AH31" s="489"/>
      <c r="AI31" s="489"/>
      <c r="AJ31" s="489"/>
      <c r="AK31" s="489"/>
      <c r="AL31" s="489"/>
      <c r="AM31" s="489"/>
      <c r="AN31" s="489"/>
      <c r="AO31" s="489"/>
      <c r="AP31" s="489"/>
      <c r="AQ31" s="489"/>
      <c r="AR31" s="489"/>
      <c r="AS31" s="489"/>
      <c r="AT31" s="489"/>
      <c r="AU31" s="489"/>
      <c r="AV31" s="489"/>
      <c r="AW31" s="489"/>
      <c r="AX31" s="489"/>
      <c r="AY31" s="489"/>
      <c r="AZ31" s="489"/>
      <c r="BA31" s="489"/>
      <c r="BB31" s="489"/>
      <c r="BC31" s="489"/>
      <c r="BD31" s="489"/>
      <c r="BE31" s="489"/>
      <c r="BF31" s="489"/>
      <c r="BG31" s="489"/>
      <c r="BH31" s="489"/>
      <c r="BI31" s="489"/>
      <c r="BJ31" s="489"/>
      <c r="BK31" s="489"/>
      <c r="BL31" s="489"/>
      <c r="BM31" s="489"/>
      <c r="BN31" s="489"/>
      <c r="BO31" s="489"/>
      <c r="BP31" s="489"/>
      <c r="BQ31" s="489"/>
      <c r="BR31" s="489"/>
      <c r="BS31" s="489"/>
      <c r="BT31" s="489"/>
      <c r="BU31" s="489"/>
    </row>
    <row r="32" spans="2:73" ht="21" customHeight="1">
      <c r="B32" s="489"/>
      <c r="C32" s="489"/>
      <c r="D32" s="489"/>
      <c r="E32" s="489"/>
      <c r="F32" s="489"/>
      <c r="G32" s="489"/>
      <c r="H32" s="489"/>
      <c r="I32" s="489"/>
      <c r="J32" s="489"/>
      <c r="K32" s="489"/>
      <c r="L32" s="489"/>
      <c r="M32" s="489"/>
      <c r="N32" s="489"/>
      <c r="O32" s="489"/>
      <c r="P32" s="489"/>
      <c r="Q32" s="489"/>
      <c r="R32" s="489"/>
      <c r="S32" s="489"/>
      <c r="T32" s="489"/>
      <c r="U32" s="489"/>
      <c r="V32" s="489"/>
      <c r="W32" s="489"/>
      <c r="X32" s="489"/>
      <c r="Y32" s="489"/>
      <c r="Z32" s="489"/>
      <c r="AA32" s="489"/>
      <c r="AB32" s="489"/>
      <c r="AC32" s="489"/>
      <c r="AD32" s="489"/>
      <c r="AE32" s="489"/>
      <c r="AF32" s="489"/>
      <c r="AG32" s="489"/>
      <c r="AH32" s="489"/>
      <c r="AI32" s="489"/>
      <c r="AJ32" s="489"/>
      <c r="AK32" s="489"/>
      <c r="AL32" s="489"/>
      <c r="AM32" s="489"/>
      <c r="AN32" s="489"/>
      <c r="AO32" s="489"/>
      <c r="AP32" s="489"/>
      <c r="AQ32" s="489"/>
      <c r="AR32" s="489"/>
      <c r="AS32" s="489"/>
      <c r="AT32" s="489"/>
      <c r="AU32" s="489"/>
      <c r="AV32" s="489"/>
      <c r="AW32" s="489"/>
      <c r="AX32" s="489"/>
      <c r="AY32" s="489"/>
      <c r="AZ32" s="489"/>
      <c r="BA32" s="489"/>
      <c r="BB32" s="489"/>
      <c r="BC32" s="489"/>
      <c r="BD32" s="489"/>
      <c r="BE32" s="489"/>
      <c r="BF32" s="489"/>
      <c r="BG32" s="489"/>
      <c r="BH32" s="489"/>
      <c r="BI32" s="489"/>
      <c r="BJ32" s="489"/>
      <c r="BK32" s="489"/>
      <c r="BL32" s="489"/>
      <c r="BM32" s="489"/>
      <c r="BN32" s="489"/>
      <c r="BO32" s="489"/>
      <c r="BP32" s="489"/>
      <c r="BQ32" s="489"/>
      <c r="BR32" s="489"/>
      <c r="BS32" s="489"/>
      <c r="BT32" s="489"/>
      <c r="BU32" s="489"/>
    </row>
    <row r="33" spans="2:73" ht="21" customHeight="1">
      <c r="B33" s="489"/>
      <c r="C33" s="489"/>
      <c r="D33" s="489"/>
      <c r="E33" s="489"/>
      <c r="F33" s="489"/>
      <c r="G33" s="489"/>
      <c r="H33" s="489"/>
      <c r="I33" s="489"/>
      <c r="J33" s="489"/>
      <c r="K33" s="489"/>
      <c r="L33" s="489"/>
      <c r="M33" s="489"/>
      <c r="N33" s="489"/>
      <c r="O33" s="489"/>
      <c r="P33" s="489"/>
      <c r="Q33" s="489"/>
      <c r="R33" s="489"/>
      <c r="S33" s="489"/>
      <c r="T33" s="489"/>
      <c r="U33" s="489"/>
      <c r="V33" s="489"/>
      <c r="W33" s="489"/>
      <c r="X33" s="489"/>
      <c r="Y33" s="489"/>
      <c r="Z33" s="489"/>
      <c r="AA33" s="489"/>
      <c r="AB33" s="489"/>
      <c r="AC33" s="489"/>
      <c r="AD33" s="489"/>
      <c r="AE33" s="489"/>
      <c r="AF33" s="489"/>
      <c r="AG33" s="489"/>
      <c r="AH33" s="489"/>
      <c r="AI33" s="489"/>
      <c r="AJ33" s="489"/>
      <c r="AK33" s="489"/>
      <c r="AL33" s="489"/>
      <c r="AM33" s="489"/>
      <c r="AN33" s="489"/>
      <c r="AO33" s="489"/>
      <c r="AP33" s="489"/>
      <c r="AQ33" s="489"/>
      <c r="AR33" s="489"/>
      <c r="AS33" s="489"/>
      <c r="AT33" s="489"/>
      <c r="AU33" s="489"/>
      <c r="AV33" s="489"/>
      <c r="AW33" s="489"/>
      <c r="AX33" s="489"/>
      <c r="AY33" s="489"/>
      <c r="AZ33" s="489"/>
      <c r="BA33" s="489"/>
      <c r="BB33" s="489"/>
      <c r="BC33" s="489"/>
      <c r="BD33" s="489"/>
      <c r="BE33" s="489"/>
      <c r="BF33" s="489"/>
      <c r="BG33" s="489"/>
      <c r="BH33" s="489"/>
      <c r="BI33" s="489"/>
      <c r="BJ33" s="489"/>
      <c r="BK33" s="489"/>
      <c r="BL33" s="489"/>
      <c r="BM33" s="489"/>
      <c r="BN33" s="489"/>
      <c r="BO33" s="489"/>
      <c r="BP33" s="489"/>
      <c r="BQ33" s="489"/>
      <c r="BR33" s="489"/>
      <c r="BS33" s="489"/>
      <c r="BT33" s="489"/>
      <c r="BU33" s="489"/>
    </row>
    <row r="34" spans="2:73" ht="21" customHeight="1">
      <c r="B34" s="489"/>
      <c r="C34" s="489"/>
      <c r="D34" s="489"/>
      <c r="E34" s="489"/>
      <c r="F34" s="489"/>
      <c r="G34" s="489"/>
      <c r="H34" s="489"/>
      <c r="I34" s="489"/>
      <c r="J34" s="489"/>
      <c r="K34" s="489"/>
      <c r="L34" s="489"/>
      <c r="M34" s="489"/>
      <c r="N34" s="489"/>
      <c r="O34" s="489"/>
      <c r="P34" s="489"/>
      <c r="Q34" s="489"/>
      <c r="R34" s="489"/>
      <c r="S34" s="489"/>
      <c r="T34" s="489"/>
      <c r="U34" s="489"/>
      <c r="V34" s="489"/>
      <c r="W34" s="489"/>
      <c r="X34" s="489"/>
      <c r="Y34" s="489"/>
      <c r="Z34" s="489"/>
      <c r="AA34" s="489"/>
      <c r="AB34" s="489"/>
      <c r="AC34" s="489"/>
      <c r="AD34" s="489"/>
      <c r="AE34" s="489"/>
      <c r="AF34" s="489"/>
      <c r="AG34" s="489"/>
      <c r="AH34" s="489"/>
      <c r="AI34" s="489"/>
      <c r="AJ34" s="489"/>
      <c r="AK34" s="489"/>
      <c r="AL34" s="489"/>
      <c r="AM34" s="489"/>
      <c r="AN34" s="489"/>
      <c r="AO34" s="489"/>
      <c r="AP34" s="489"/>
      <c r="AQ34" s="489"/>
      <c r="AR34" s="489"/>
      <c r="AS34" s="489"/>
      <c r="AT34" s="489"/>
      <c r="AU34" s="489"/>
      <c r="AV34" s="489"/>
      <c r="AW34" s="489"/>
      <c r="AX34" s="489"/>
      <c r="AY34" s="489"/>
      <c r="AZ34" s="489"/>
      <c r="BA34" s="489"/>
      <c r="BB34" s="489"/>
      <c r="BC34" s="489"/>
      <c r="BD34" s="489"/>
      <c r="BE34" s="489"/>
      <c r="BF34" s="489"/>
      <c r="BG34" s="489"/>
      <c r="BH34" s="489"/>
      <c r="BI34" s="489"/>
      <c r="BJ34" s="489"/>
      <c r="BK34" s="489"/>
      <c r="BL34" s="489"/>
      <c r="BM34" s="489"/>
      <c r="BN34" s="489"/>
      <c r="BO34" s="489"/>
      <c r="BP34" s="489"/>
      <c r="BQ34" s="489"/>
      <c r="BR34" s="489"/>
      <c r="BS34" s="489"/>
      <c r="BT34" s="489"/>
      <c r="BU34" s="489"/>
    </row>
    <row r="35" spans="2:73" ht="21" customHeight="1">
      <c r="B35" s="489"/>
      <c r="C35" s="489"/>
      <c r="D35" s="489"/>
      <c r="E35" s="489"/>
      <c r="F35" s="489"/>
      <c r="G35" s="489"/>
      <c r="H35" s="489"/>
      <c r="I35" s="489"/>
      <c r="J35" s="489"/>
      <c r="K35" s="489"/>
      <c r="L35" s="489"/>
      <c r="M35" s="489"/>
      <c r="N35" s="489"/>
      <c r="O35" s="489"/>
      <c r="P35" s="489"/>
      <c r="Q35" s="489"/>
      <c r="R35" s="489"/>
      <c r="S35" s="489"/>
      <c r="T35" s="489"/>
      <c r="U35" s="489"/>
      <c r="V35" s="489"/>
      <c r="W35" s="489"/>
      <c r="X35" s="489"/>
      <c r="Y35" s="489"/>
      <c r="Z35" s="489"/>
      <c r="AA35" s="489"/>
      <c r="AB35" s="489"/>
      <c r="AC35" s="489"/>
      <c r="AD35" s="489"/>
      <c r="AE35" s="489"/>
      <c r="AF35" s="489"/>
      <c r="AG35" s="489"/>
      <c r="AH35" s="489"/>
      <c r="AI35" s="489"/>
      <c r="AJ35" s="489"/>
      <c r="AK35" s="489"/>
      <c r="AL35" s="489"/>
      <c r="AM35" s="489"/>
      <c r="AN35" s="489"/>
      <c r="AO35" s="489"/>
      <c r="AP35" s="489"/>
      <c r="AQ35" s="489"/>
      <c r="AR35" s="489"/>
      <c r="AS35" s="489"/>
      <c r="AT35" s="489"/>
      <c r="AU35" s="489"/>
      <c r="AV35" s="489"/>
      <c r="AW35" s="489"/>
      <c r="AX35" s="489"/>
      <c r="AY35" s="489"/>
      <c r="AZ35" s="489"/>
      <c r="BA35" s="489"/>
      <c r="BB35" s="489"/>
      <c r="BC35" s="489"/>
      <c r="BD35" s="489"/>
      <c r="BE35" s="489"/>
      <c r="BF35" s="489"/>
      <c r="BG35" s="489"/>
      <c r="BH35" s="489"/>
      <c r="BI35" s="489"/>
      <c r="BJ35" s="489"/>
      <c r="BK35" s="489"/>
      <c r="BL35" s="489"/>
      <c r="BM35" s="489"/>
      <c r="BN35" s="489"/>
      <c r="BO35" s="489"/>
      <c r="BP35" s="489"/>
      <c r="BQ35" s="489"/>
      <c r="BR35" s="489"/>
      <c r="BS35" s="489"/>
      <c r="BT35" s="489"/>
      <c r="BU35" s="489"/>
    </row>
    <row r="36" spans="2:73" ht="21" customHeight="1">
      <c r="B36" s="489"/>
      <c r="C36" s="489"/>
      <c r="D36" s="489"/>
      <c r="E36" s="489"/>
      <c r="F36" s="489"/>
      <c r="G36" s="489"/>
      <c r="H36" s="489"/>
      <c r="I36" s="489"/>
      <c r="J36" s="489"/>
      <c r="K36" s="489"/>
      <c r="L36" s="489"/>
      <c r="M36" s="489"/>
      <c r="N36" s="489"/>
      <c r="O36" s="489"/>
      <c r="P36" s="489"/>
      <c r="Q36" s="489"/>
      <c r="R36" s="489"/>
      <c r="S36" s="489"/>
      <c r="T36" s="489"/>
      <c r="U36" s="489"/>
      <c r="V36" s="489"/>
      <c r="W36" s="489"/>
      <c r="X36" s="489"/>
      <c r="Y36" s="489"/>
      <c r="Z36" s="489"/>
      <c r="AA36" s="489"/>
      <c r="AB36" s="489"/>
      <c r="AC36" s="489"/>
      <c r="AD36" s="489"/>
      <c r="AE36" s="489"/>
      <c r="AF36" s="489"/>
      <c r="AG36" s="489"/>
      <c r="AH36" s="489"/>
      <c r="AI36" s="489"/>
      <c r="AJ36" s="489"/>
      <c r="AK36" s="489"/>
      <c r="AL36" s="489"/>
      <c r="AM36" s="489"/>
      <c r="AN36" s="489"/>
      <c r="AO36" s="489"/>
      <c r="AP36" s="489"/>
      <c r="AQ36" s="489"/>
      <c r="AR36" s="489"/>
      <c r="AS36" s="489"/>
      <c r="AT36" s="489"/>
      <c r="AU36" s="489"/>
      <c r="AV36" s="489"/>
      <c r="AW36" s="489"/>
      <c r="AX36" s="489"/>
      <c r="AY36" s="489"/>
      <c r="AZ36" s="489"/>
      <c r="BA36" s="489"/>
      <c r="BB36" s="489"/>
      <c r="BC36" s="489"/>
      <c r="BD36" s="489"/>
      <c r="BE36" s="489"/>
      <c r="BF36" s="489"/>
      <c r="BG36" s="489"/>
      <c r="BH36" s="489"/>
      <c r="BI36" s="489"/>
      <c r="BJ36" s="489"/>
      <c r="BK36" s="489"/>
      <c r="BL36" s="489"/>
      <c r="BM36" s="489"/>
      <c r="BN36" s="489"/>
      <c r="BO36" s="489"/>
      <c r="BP36" s="489"/>
      <c r="BQ36" s="489"/>
      <c r="BR36" s="489"/>
      <c r="BS36" s="489"/>
      <c r="BT36" s="489"/>
      <c r="BU36" s="489"/>
    </row>
    <row r="37" spans="2:73" ht="21" customHeight="1">
      <c r="B37" s="489"/>
      <c r="C37" s="489"/>
      <c r="D37" s="489"/>
      <c r="E37" s="489"/>
      <c r="F37" s="489"/>
      <c r="G37" s="489"/>
      <c r="H37" s="489"/>
      <c r="I37" s="489"/>
      <c r="J37" s="489"/>
      <c r="K37" s="489"/>
      <c r="L37" s="489"/>
      <c r="M37" s="489"/>
      <c r="N37" s="489"/>
      <c r="O37" s="489"/>
      <c r="P37" s="489"/>
      <c r="Q37" s="489"/>
      <c r="R37" s="489"/>
      <c r="S37" s="489"/>
      <c r="T37" s="489"/>
      <c r="U37" s="489"/>
      <c r="V37" s="489"/>
      <c r="W37" s="489"/>
      <c r="X37" s="489"/>
      <c r="Y37" s="489"/>
      <c r="Z37" s="489"/>
      <c r="AA37" s="489"/>
      <c r="AB37" s="489"/>
      <c r="AC37" s="489"/>
      <c r="AD37" s="489"/>
      <c r="AE37" s="489"/>
      <c r="AF37" s="489"/>
      <c r="AG37" s="489"/>
      <c r="AH37" s="489"/>
      <c r="AI37" s="489"/>
      <c r="AJ37" s="489"/>
      <c r="AK37" s="489"/>
      <c r="AL37" s="489"/>
      <c r="AM37" s="489"/>
      <c r="AN37" s="489"/>
      <c r="AO37" s="489"/>
      <c r="AP37" s="489"/>
      <c r="AQ37" s="489"/>
      <c r="AR37" s="489"/>
      <c r="AS37" s="489"/>
      <c r="AT37" s="489"/>
      <c r="AU37" s="489"/>
      <c r="AV37" s="489"/>
      <c r="AW37" s="489"/>
      <c r="AX37" s="489"/>
      <c r="AY37" s="489"/>
      <c r="AZ37" s="489"/>
      <c r="BA37" s="489"/>
      <c r="BB37" s="489"/>
      <c r="BC37" s="489"/>
      <c r="BD37" s="489"/>
      <c r="BE37" s="489"/>
      <c r="BF37" s="489"/>
      <c r="BG37" s="489"/>
      <c r="BH37" s="489"/>
      <c r="BI37" s="489"/>
      <c r="BJ37" s="489"/>
      <c r="BK37" s="489"/>
      <c r="BL37" s="489"/>
      <c r="BM37" s="489"/>
      <c r="BN37" s="489"/>
      <c r="BO37" s="489"/>
      <c r="BP37" s="489"/>
      <c r="BQ37" s="489"/>
      <c r="BR37" s="489"/>
      <c r="BS37" s="489"/>
      <c r="BT37" s="489"/>
      <c r="BU37" s="489"/>
    </row>
    <row r="38" spans="2:73" ht="21" customHeight="1">
      <c r="B38" s="489"/>
      <c r="C38" s="489"/>
      <c r="D38" s="489"/>
      <c r="E38" s="489"/>
      <c r="F38" s="489"/>
      <c r="G38" s="489"/>
      <c r="H38" s="489"/>
      <c r="I38" s="489"/>
      <c r="J38" s="489"/>
      <c r="K38" s="489"/>
      <c r="L38" s="489"/>
      <c r="M38" s="489"/>
      <c r="N38" s="489"/>
      <c r="O38" s="489"/>
      <c r="P38" s="489"/>
      <c r="Q38" s="489"/>
      <c r="R38" s="489"/>
      <c r="S38" s="489"/>
      <c r="T38" s="489"/>
      <c r="U38" s="489"/>
      <c r="V38" s="489"/>
      <c r="W38" s="489"/>
      <c r="X38" s="489"/>
      <c r="Y38" s="489"/>
      <c r="Z38" s="489"/>
      <c r="AA38" s="489"/>
      <c r="AB38" s="489"/>
      <c r="AC38" s="489"/>
      <c r="AD38" s="489"/>
      <c r="AE38" s="489"/>
      <c r="AF38" s="489"/>
      <c r="AG38" s="489"/>
      <c r="AH38" s="489"/>
      <c r="AI38" s="489"/>
      <c r="AJ38" s="489"/>
      <c r="AK38" s="489"/>
      <c r="AL38" s="489"/>
      <c r="AM38" s="489"/>
      <c r="AN38" s="489"/>
      <c r="AO38" s="489"/>
      <c r="AP38" s="489"/>
      <c r="AQ38" s="489"/>
      <c r="AR38" s="489"/>
      <c r="AS38" s="489"/>
      <c r="AT38" s="489"/>
      <c r="AU38" s="489"/>
      <c r="AV38" s="489"/>
      <c r="AW38" s="489"/>
      <c r="AX38" s="489"/>
      <c r="AY38" s="489"/>
      <c r="AZ38" s="489"/>
      <c r="BA38" s="489"/>
      <c r="BB38" s="489"/>
      <c r="BC38" s="489"/>
      <c r="BD38" s="489"/>
      <c r="BE38" s="489"/>
      <c r="BF38" s="489"/>
      <c r="BG38" s="489"/>
      <c r="BH38" s="489"/>
      <c r="BI38" s="489"/>
      <c r="BJ38" s="489"/>
      <c r="BK38" s="489"/>
      <c r="BL38" s="489"/>
      <c r="BM38" s="489"/>
      <c r="BN38" s="489"/>
      <c r="BO38" s="489"/>
      <c r="BP38" s="489"/>
      <c r="BQ38" s="489"/>
      <c r="BR38" s="489"/>
      <c r="BS38" s="489"/>
      <c r="BT38" s="489"/>
      <c r="BU38" s="489"/>
    </row>
    <row r="39" spans="2:73" ht="21" customHeight="1">
      <c r="B39" s="489"/>
      <c r="C39" s="489"/>
      <c r="D39" s="489"/>
      <c r="E39" s="489"/>
      <c r="F39" s="489"/>
      <c r="G39" s="489"/>
      <c r="H39" s="489"/>
      <c r="I39" s="489"/>
      <c r="J39" s="489"/>
      <c r="K39" s="489"/>
      <c r="L39" s="489"/>
      <c r="M39" s="489"/>
      <c r="N39" s="489"/>
      <c r="O39" s="489"/>
      <c r="P39" s="489"/>
      <c r="Q39" s="489"/>
      <c r="R39" s="489"/>
      <c r="S39" s="489"/>
      <c r="T39" s="489"/>
      <c r="U39" s="489"/>
      <c r="V39" s="489"/>
      <c r="W39" s="489"/>
      <c r="X39" s="489"/>
      <c r="Y39" s="489"/>
      <c r="Z39" s="489"/>
      <c r="AA39" s="489"/>
      <c r="AB39" s="489"/>
      <c r="AC39" s="489"/>
      <c r="AD39" s="489"/>
      <c r="AE39" s="489"/>
      <c r="AF39" s="489"/>
      <c r="AG39" s="489"/>
      <c r="AH39" s="489"/>
      <c r="AI39" s="489"/>
      <c r="AJ39" s="489"/>
      <c r="AK39" s="489"/>
      <c r="AL39" s="489"/>
      <c r="AM39" s="489"/>
      <c r="AN39" s="489"/>
      <c r="AO39" s="489"/>
      <c r="AP39" s="489"/>
      <c r="AQ39" s="489"/>
      <c r="AR39" s="489"/>
      <c r="AS39" s="489"/>
      <c r="AT39" s="489"/>
      <c r="AU39" s="489"/>
      <c r="AV39" s="489"/>
      <c r="AW39" s="489"/>
      <c r="AX39" s="489"/>
      <c r="AY39" s="489"/>
      <c r="AZ39" s="489"/>
      <c r="BA39" s="489"/>
      <c r="BB39" s="489"/>
      <c r="BC39" s="489"/>
      <c r="BD39" s="489"/>
      <c r="BE39" s="489"/>
      <c r="BF39" s="489"/>
      <c r="BG39" s="489"/>
      <c r="BH39" s="489"/>
      <c r="BI39" s="489"/>
      <c r="BJ39" s="489"/>
      <c r="BK39" s="489"/>
      <c r="BL39" s="489"/>
      <c r="BM39" s="489"/>
      <c r="BN39" s="489"/>
      <c r="BO39" s="489"/>
      <c r="BP39" s="489"/>
      <c r="BQ39" s="489"/>
      <c r="BR39" s="489"/>
      <c r="BS39" s="489"/>
      <c r="BT39" s="489"/>
      <c r="BU39" s="489"/>
    </row>
    <row r="40" spans="2:73" ht="21" customHeight="1">
      <c r="B40" s="489"/>
      <c r="C40" s="489"/>
      <c r="D40" s="489"/>
      <c r="E40" s="489"/>
      <c r="F40" s="489"/>
      <c r="G40" s="489"/>
      <c r="H40" s="489"/>
      <c r="I40" s="489"/>
      <c r="J40" s="489"/>
      <c r="K40" s="489"/>
      <c r="L40" s="489"/>
      <c r="M40" s="489"/>
      <c r="N40" s="489"/>
      <c r="O40" s="489"/>
      <c r="P40" s="489"/>
      <c r="Q40" s="489"/>
      <c r="R40" s="489"/>
      <c r="S40" s="489"/>
      <c r="T40" s="489"/>
      <c r="U40" s="489"/>
      <c r="V40" s="489"/>
      <c r="W40" s="489"/>
      <c r="X40" s="489"/>
      <c r="Y40" s="489"/>
      <c r="Z40" s="489"/>
      <c r="AA40" s="489"/>
      <c r="AB40" s="489"/>
      <c r="AC40" s="489"/>
      <c r="AD40" s="489"/>
      <c r="AE40" s="489"/>
      <c r="AF40" s="489"/>
      <c r="AG40" s="489"/>
      <c r="AH40" s="489"/>
      <c r="AI40" s="489"/>
      <c r="AJ40" s="489"/>
      <c r="AK40" s="489"/>
      <c r="AL40" s="489"/>
      <c r="AM40" s="489"/>
      <c r="AN40" s="489"/>
      <c r="AO40" s="489"/>
      <c r="AP40" s="489"/>
      <c r="AQ40" s="489"/>
      <c r="AR40" s="489"/>
      <c r="AS40" s="489"/>
      <c r="AT40" s="489"/>
      <c r="AU40" s="489"/>
      <c r="AV40" s="489"/>
      <c r="AW40" s="489"/>
      <c r="AX40" s="489"/>
      <c r="AY40" s="489"/>
      <c r="AZ40" s="489"/>
      <c r="BA40" s="489"/>
      <c r="BB40" s="489"/>
      <c r="BC40" s="489"/>
      <c r="BD40" s="489"/>
      <c r="BE40" s="489"/>
      <c r="BF40" s="489"/>
      <c r="BG40" s="489"/>
      <c r="BH40" s="489"/>
      <c r="BI40" s="489"/>
      <c r="BJ40" s="489"/>
      <c r="BK40" s="489"/>
      <c r="BL40" s="489"/>
      <c r="BM40" s="489"/>
      <c r="BN40" s="489"/>
      <c r="BO40" s="489"/>
      <c r="BP40" s="489"/>
      <c r="BQ40" s="489"/>
      <c r="BR40" s="489"/>
      <c r="BS40" s="489"/>
      <c r="BT40" s="489"/>
      <c r="BU40" s="489"/>
    </row>
    <row r="41" spans="2:73" ht="21" customHeight="1">
      <c r="B41" s="489"/>
      <c r="C41" s="489"/>
      <c r="D41" s="489"/>
      <c r="E41" s="489"/>
      <c r="F41" s="489"/>
      <c r="G41" s="489"/>
      <c r="H41" s="489"/>
      <c r="I41" s="489"/>
      <c r="J41" s="489"/>
      <c r="K41" s="489"/>
      <c r="L41" s="489"/>
      <c r="M41" s="489"/>
      <c r="N41" s="489"/>
      <c r="O41" s="489"/>
      <c r="P41" s="489"/>
      <c r="Q41" s="489"/>
      <c r="R41" s="489"/>
      <c r="S41" s="489"/>
      <c r="T41" s="489"/>
      <c r="U41" s="489"/>
      <c r="V41" s="489"/>
      <c r="W41" s="489"/>
      <c r="X41" s="489"/>
      <c r="Y41" s="489"/>
      <c r="Z41" s="489"/>
      <c r="AA41" s="489"/>
      <c r="AB41" s="489"/>
      <c r="AC41" s="489"/>
      <c r="AD41" s="489"/>
      <c r="AE41" s="489"/>
      <c r="AF41" s="489"/>
      <c r="AG41" s="489"/>
      <c r="AH41" s="489"/>
      <c r="AI41" s="489"/>
      <c r="AJ41" s="489"/>
      <c r="AK41" s="489"/>
      <c r="AL41" s="489"/>
      <c r="AM41" s="489"/>
      <c r="AN41" s="489"/>
      <c r="AO41" s="489"/>
      <c r="AP41" s="489"/>
      <c r="AQ41" s="489"/>
      <c r="AR41" s="489"/>
      <c r="AS41" s="489"/>
      <c r="AT41" s="489"/>
      <c r="AU41" s="489"/>
      <c r="AV41" s="489"/>
      <c r="AW41" s="489"/>
      <c r="AX41" s="489"/>
      <c r="AY41" s="489"/>
      <c r="AZ41" s="489"/>
      <c r="BA41" s="489"/>
      <c r="BB41" s="489"/>
      <c r="BC41" s="489"/>
      <c r="BD41" s="489"/>
      <c r="BE41" s="489"/>
      <c r="BF41" s="489"/>
      <c r="BG41" s="489"/>
      <c r="BH41" s="489"/>
      <c r="BI41" s="489"/>
      <c r="BJ41" s="489"/>
      <c r="BK41" s="489"/>
      <c r="BL41" s="489"/>
      <c r="BM41" s="489"/>
      <c r="BN41" s="489"/>
      <c r="BO41" s="489"/>
      <c r="BP41" s="489"/>
      <c r="BQ41" s="489"/>
      <c r="BR41" s="489"/>
      <c r="BS41" s="489"/>
      <c r="BT41" s="489"/>
      <c r="BU41" s="489"/>
    </row>
    <row r="42" spans="2:73" ht="21" customHeight="1">
      <c r="B42" s="489"/>
      <c r="C42" s="489"/>
      <c r="D42" s="489"/>
      <c r="E42" s="489"/>
      <c r="F42" s="489"/>
      <c r="G42" s="489"/>
      <c r="H42" s="489"/>
      <c r="I42" s="489"/>
      <c r="J42" s="489"/>
      <c r="K42" s="489"/>
      <c r="L42" s="489"/>
      <c r="M42" s="489"/>
      <c r="N42" s="489"/>
      <c r="O42" s="489"/>
      <c r="P42" s="489"/>
      <c r="Q42" s="489"/>
      <c r="R42" s="489"/>
      <c r="S42" s="489"/>
      <c r="T42" s="489"/>
      <c r="U42" s="489"/>
      <c r="V42" s="489"/>
      <c r="W42" s="489"/>
      <c r="X42" s="489"/>
      <c r="Y42" s="489"/>
      <c r="Z42" s="489"/>
      <c r="AA42" s="489"/>
      <c r="AB42" s="489"/>
      <c r="AC42" s="489"/>
      <c r="AD42" s="489"/>
      <c r="AE42" s="489"/>
      <c r="AF42" s="489"/>
      <c r="AG42" s="489"/>
      <c r="AH42" s="489"/>
      <c r="AI42" s="489"/>
      <c r="AJ42" s="489"/>
      <c r="AK42" s="489"/>
      <c r="AL42" s="489"/>
      <c r="AM42" s="489"/>
      <c r="AN42" s="489"/>
      <c r="AO42" s="489"/>
      <c r="AP42" s="489"/>
      <c r="AQ42" s="489"/>
      <c r="AR42" s="489"/>
      <c r="AS42" s="489"/>
      <c r="AT42" s="489"/>
      <c r="AU42" s="489"/>
      <c r="AV42" s="489"/>
      <c r="AW42" s="489"/>
      <c r="AX42" s="489"/>
      <c r="AY42" s="489"/>
      <c r="AZ42" s="489"/>
      <c r="BA42" s="489"/>
      <c r="BB42" s="489"/>
      <c r="BC42" s="489"/>
      <c r="BD42" s="489"/>
      <c r="BE42" s="489"/>
      <c r="BF42" s="489"/>
      <c r="BG42" s="489"/>
      <c r="BH42" s="489"/>
      <c r="BI42" s="489"/>
      <c r="BJ42" s="489"/>
      <c r="BK42" s="489"/>
      <c r="BL42" s="489"/>
      <c r="BM42" s="489"/>
      <c r="BN42" s="489"/>
      <c r="BO42" s="489"/>
      <c r="BP42" s="489"/>
      <c r="BQ42" s="489"/>
      <c r="BR42" s="489"/>
      <c r="BS42" s="489"/>
      <c r="BT42" s="489"/>
      <c r="BU42" s="489"/>
    </row>
    <row r="43" spans="2:73" ht="21" customHeight="1">
      <c r="B43" s="489"/>
      <c r="C43" s="489"/>
      <c r="D43" s="489"/>
      <c r="E43" s="489"/>
      <c r="F43" s="489"/>
      <c r="G43" s="489"/>
      <c r="H43" s="489"/>
      <c r="I43" s="489"/>
      <c r="J43" s="489"/>
      <c r="K43" s="489"/>
      <c r="L43" s="489"/>
      <c r="M43" s="489"/>
      <c r="N43" s="489"/>
      <c r="O43" s="489"/>
      <c r="P43" s="489"/>
      <c r="Q43" s="489"/>
      <c r="R43" s="489"/>
      <c r="S43" s="489"/>
      <c r="T43" s="489"/>
      <c r="U43" s="489"/>
      <c r="V43" s="489"/>
      <c r="W43" s="489"/>
      <c r="X43" s="489"/>
      <c r="Y43" s="489"/>
      <c r="Z43" s="489"/>
      <c r="AA43" s="489"/>
      <c r="AB43" s="489"/>
      <c r="AC43" s="489"/>
      <c r="AD43" s="489"/>
      <c r="AE43" s="489"/>
      <c r="AF43" s="489"/>
      <c r="AG43" s="489"/>
      <c r="AH43" s="489"/>
      <c r="AI43" s="489"/>
      <c r="AJ43" s="489"/>
      <c r="AK43" s="489"/>
      <c r="AL43" s="489"/>
      <c r="AM43" s="489"/>
      <c r="AN43" s="489"/>
      <c r="AO43" s="489"/>
      <c r="AP43" s="489"/>
      <c r="AQ43" s="489"/>
      <c r="AR43" s="489"/>
      <c r="AS43" s="489"/>
      <c r="AT43" s="489"/>
      <c r="AU43" s="489"/>
      <c r="AV43" s="489"/>
      <c r="AW43" s="489"/>
      <c r="AX43" s="489"/>
      <c r="AY43" s="489"/>
      <c r="AZ43" s="489"/>
      <c r="BA43" s="489"/>
      <c r="BB43" s="489"/>
      <c r="BC43" s="489"/>
      <c r="BD43" s="489"/>
      <c r="BE43" s="489"/>
      <c r="BF43" s="489"/>
      <c r="BG43" s="489"/>
      <c r="BH43" s="489"/>
      <c r="BI43" s="489"/>
      <c r="BJ43" s="489"/>
      <c r="BK43" s="489"/>
      <c r="BL43" s="489"/>
      <c r="BM43" s="489"/>
      <c r="BN43" s="489"/>
      <c r="BO43" s="489"/>
      <c r="BP43" s="489"/>
      <c r="BQ43" s="489"/>
      <c r="BR43" s="489"/>
      <c r="BS43" s="489"/>
      <c r="BT43" s="489"/>
      <c r="BU43" s="489"/>
    </row>
    <row r="44" spans="2:73" ht="21" customHeight="1">
      <c r="B44" s="489"/>
      <c r="C44" s="489"/>
      <c r="D44" s="489"/>
      <c r="E44" s="489"/>
      <c r="F44" s="489"/>
      <c r="G44" s="489"/>
      <c r="H44" s="489"/>
      <c r="I44" s="489"/>
      <c r="J44" s="489"/>
      <c r="K44" s="489"/>
      <c r="L44" s="489"/>
      <c r="M44" s="489"/>
      <c r="N44" s="489"/>
      <c r="O44" s="489"/>
      <c r="P44" s="489"/>
      <c r="Q44" s="489"/>
      <c r="R44" s="489"/>
      <c r="S44" s="489"/>
      <c r="T44" s="489"/>
      <c r="U44" s="489"/>
      <c r="V44" s="489"/>
      <c r="W44" s="489"/>
      <c r="X44" s="489"/>
      <c r="Y44" s="489"/>
      <c r="Z44" s="489"/>
      <c r="AA44" s="489"/>
      <c r="AB44" s="489"/>
      <c r="AC44" s="489"/>
      <c r="AD44" s="489"/>
      <c r="AE44" s="489"/>
      <c r="AF44" s="489"/>
      <c r="AG44" s="489"/>
      <c r="AH44" s="489"/>
      <c r="AI44" s="489"/>
      <c r="AJ44" s="489"/>
      <c r="AK44" s="489"/>
      <c r="AL44" s="489"/>
      <c r="AM44" s="489"/>
      <c r="AN44" s="489"/>
      <c r="AO44" s="489"/>
      <c r="AP44" s="489"/>
      <c r="AQ44" s="489"/>
      <c r="AR44" s="489"/>
      <c r="AS44" s="489"/>
      <c r="AT44" s="489"/>
      <c r="AU44" s="489"/>
      <c r="AV44" s="489"/>
      <c r="AW44" s="489"/>
      <c r="AX44" s="489"/>
      <c r="AY44" s="489"/>
      <c r="AZ44" s="489"/>
      <c r="BA44" s="489"/>
      <c r="BB44" s="489"/>
      <c r="BC44" s="489"/>
      <c r="BD44" s="489"/>
      <c r="BE44" s="489"/>
      <c r="BF44" s="489"/>
      <c r="BG44" s="489"/>
      <c r="BH44" s="489"/>
      <c r="BI44" s="489"/>
      <c r="BJ44" s="489"/>
      <c r="BK44" s="489"/>
      <c r="BL44" s="489"/>
      <c r="BM44" s="489"/>
      <c r="BN44" s="489"/>
      <c r="BO44" s="489"/>
      <c r="BP44" s="489"/>
      <c r="BQ44" s="489"/>
      <c r="BR44" s="489"/>
      <c r="BS44" s="489"/>
      <c r="BT44" s="489"/>
      <c r="BU44" s="489"/>
    </row>
    <row r="45" spans="2:73" ht="21" customHeight="1">
      <c r="B45" s="489"/>
      <c r="C45" s="489"/>
      <c r="D45" s="489"/>
      <c r="E45" s="489"/>
      <c r="F45" s="489"/>
      <c r="G45" s="489"/>
      <c r="H45" s="489"/>
      <c r="I45" s="489"/>
      <c r="J45" s="489"/>
      <c r="K45" s="489"/>
      <c r="L45" s="489"/>
      <c r="M45" s="489"/>
      <c r="N45" s="489"/>
      <c r="O45" s="489"/>
      <c r="P45" s="489"/>
      <c r="Q45" s="489"/>
      <c r="R45" s="489"/>
      <c r="S45" s="489"/>
      <c r="T45" s="489"/>
      <c r="U45" s="489"/>
      <c r="V45" s="489"/>
      <c r="W45" s="489"/>
      <c r="X45" s="489"/>
      <c r="Y45" s="489"/>
      <c r="Z45" s="489"/>
      <c r="AA45" s="489"/>
      <c r="AB45" s="489"/>
      <c r="AC45" s="489"/>
      <c r="AD45" s="489"/>
      <c r="AE45" s="489"/>
      <c r="AF45" s="489"/>
      <c r="AG45" s="489"/>
      <c r="AH45" s="489"/>
      <c r="AI45" s="489"/>
      <c r="AJ45" s="489"/>
      <c r="AK45" s="489"/>
      <c r="AL45" s="489"/>
      <c r="AM45" s="489"/>
      <c r="AN45" s="489"/>
      <c r="AO45" s="489"/>
      <c r="AP45" s="489"/>
      <c r="AQ45" s="489"/>
      <c r="AR45" s="489"/>
      <c r="AS45" s="489"/>
      <c r="AT45" s="489"/>
      <c r="AU45" s="489"/>
      <c r="AV45" s="489"/>
      <c r="AW45" s="489"/>
      <c r="AX45" s="489"/>
      <c r="AY45" s="489"/>
      <c r="AZ45" s="489"/>
      <c r="BA45" s="489"/>
      <c r="BB45" s="489"/>
      <c r="BC45" s="489"/>
      <c r="BD45" s="489"/>
      <c r="BE45" s="489"/>
      <c r="BF45" s="489"/>
      <c r="BG45" s="489"/>
      <c r="BH45" s="489"/>
      <c r="BI45" s="489"/>
      <c r="BJ45" s="489"/>
      <c r="BK45" s="489"/>
      <c r="BL45" s="489"/>
      <c r="BM45" s="489"/>
      <c r="BN45" s="489"/>
      <c r="BO45" s="489"/>
      <c r="BP45" s="489"/>
      <c r="BQ45" s="489"/>
      <c r="BR45" s="489"/>
      <c r="BS45" s="489"/>
      <c r="BT45" s="489"/>
      <c r="BU45" s="489"/>
    </row>
    <row r="46" spans="2:73" ht="21" customHeight="1">
      <c r="B46" s="489"/>
      <c r="C46" s="489"/>
      <c r="D46" s="489"/>
      <c r="E46" s="489"/>
      <c r="F46" s="489"/>
      <c r="G46" s="489"/>
      <c r="H46" s="489"/>
      <c r="I46" s="489"/>
      <c r="J46" s="489"/>
      <c r="K46" s="489"/>
      <c r="L46" s="489"/>
      <c r="M46" s="489"/>
      <c r="N46" s="489"/>
      <c r="O46" s="489"/>
      <c r="P46" s="489"/>
      <c r="Q46" s="489"/>
      <c r="R46" s="489"/>
      <c r="S46" s="489"/>
      <c r="T46" s="489"/>
      <c r="U46" s="489"/>
      <c r="V46" s="489"/>
      <c r="W46" s="489"/>
      <c r="X46" s="489"/>
      <c r="Y46" s="489"/>
      <c r="Z46" s="489"/>
      <c r="AA46" s="489"/>
      <c r="AB46" s="489"/>
      <c r="AC46" s="489"/>
      <c r="AD46" s="489"/>
      <c r="AE46" s="489"/>
      <c r="AF46" s="489"/>
      <c r="AG46" s="489"/>
      <c r="AH46" s="489"/>
      <c r="AI46" s="489"/>
      <c r="AJ46" s="489"/>
      <c r="AK46" s="489"/>
      <c r="AL46" s="489"/>
      <c r="AM46" s="489"/>
      <c r="AN46" s="489"/>
      <c r="AO46" s="489"/>
      <c r="AP46" s="489"/>
      <c r="AQ46" s="489"/>
      <c r="AR46" s="489"/>
      <c r="AS46" s="489"/>
      <c r="AT46" s="489"/>
      <c r="AU46" s="489"/>
      <c r="AV46" s="489"/>
      <c r="AW46" s="489"/>
      <c r="AX46" s="489"/>
      <c r="AY46" s="489"/>
      <c r="AZ46" s="489"/>
      <c r="BA46" s="489"/>
      <c r="BB46" s="489"/>
      <c r="BC46" s="489"/>
      <c r="BD46" s="489"/>
      <c r="BE46" s="489"/>
      <c r="BF46" s="489"/>
      <c r="BG46" s="489"/>
      <c r="BH46" s="489"/>
      <c r="BI46" s="489"/>
      <c r="BJ46" s="489"/>
      <c r="BK46" s="489"/>
      <c r="BL46" s="489"/>
      <c r="BM46" s="489"/>
      <c r="BN46" s="489"/>
      <c r="BO46" s="489"/>
      <c r="BP46" s="489"/>
      <c r="BQ46" s="489"/>
      <c r="BR46" s="489"/>
      <c r="BS46" s="489"/>
      <c r="BT46" s="489"/>
      <c r="BU46" s="489"/>
    </row>
    <row r="47" spans="2:73" ht="21" customHeight="1">
      <c r="B47" s="489"/>
      <c r="C47" s="489"/>
      <c r="D47" s="489"/>
      <c r="E47" s="489"/>
      <c r="F47" s="489"/>
      <c r="G47" s="489"/>
      <c r="H47" s="489"/>
      <c r="I47" s="489"/>
      <c r="J47" s="489"/>
      <c r="K47" s="489"/>
      <c r="L47" s="489"/>
      <c r="M47" s="489"/>
      <c r="N47" s="489"/>
      <c r="O47" s="489"/>
      <c r="P47" s="489"/>
      <c r="Q47" s="489"/>
      <c r="R47" s="489"/>
      <c r="S47" s="489"/>
      <c r="T47" s="489"/>
      <c r="U47" s="489"/>
      <c r="V47" s="489"/>
      <c r="W47" s="489"/>
      <c r="X47" s="489"/>
      <c r="Y47" s="489"/>
      <c r="Z47" s="489"/>
      <c r="AA47" s="489"/>
      <c r="AB47" s="489"/>
      <c r="AC47" s="489"/>
      <c r="AD47" s="489"/>
      <c r="AE47" s="489"/>
      <c r="AF47" s="489"/>
      <c r="AG47" s="489"/>
      <c r="AH47" s="489"/>
      <c r="AI47" s="489"/>
      <c r="AJ47" s="489"/>
      <c r="AK47" s="489"/>
      <c r="AL47" s="489"/>
      <c r="AM47" s="489"/>
      <c r="AN47" s="489"/>
      <c r="AO47" s="489"/>
      <c r="AP47" s="489"/>
      <c r="AQ47" s="489"/>
      <c r="AR47" s="489"/>
      <c r="AS47" s="489"/>
      <c r="AT47" s="489"/>
      <c r="AU47" s="489"/>
      <c r="AV47" s="489"/>
      <c r="AW47" s="489"/>
      <c r="AX47" s="489"/>
      <c r="AY47" s="489"/>
      <c r="AZ47" s="489"/>
      <c r="BA47" s="489"/>
      <c r="BB47" s="489"/>
      <c r="BC47" s="489"/>
      <c r="BD47" s="489"/>
      <c r="BE47" s="489"/>
      <c r="BF47" s="489"/>
      <c r="BG47" s="489"/>
      <c r="BH47" s="489"/>
      <c r="BI47" s="489"/>
      <c r="BJ47" s="489"/>
      <c r="BK47" s="489"/>
      <c r="BL47" s="489"/>
      <c r="BM47" s="489"/>
      <c r="BN47" s="489"/>
      <c r="BO47" s="489"/>
      <c r="BP47" s="489"/>
      <c r="BQ47" s="489"/>
      <c r="BR47" s="489"/>
      <c r="BS47" s="489"/>
      <c r="BT47" s="489"/>
      <c r="BU47" s="489"/>
    </row>
    <row r="48" spans="2:73" ht="21" customHeight="1">
      <c r="B48" s="489"/>
      <c r="C48" s="489"/>
      <c r="D48" s="489"/>
      <c r="E48" s="489"/>
      <c r="F48" s="489"/>
      <c r="G48" s="489"/>
      <c r="H48" s="489"/>
      <c r="I48" s="489"/>
      <c r="J48" s="489"/>
      <c r="K48" s="489"/>
      <c r="L48" s="489"/>
      <c r="M48" s="489"/>
      <c r="N48" s="489"/>
      <c r="O48" s="489"/>
      <c r="P48" s="489"/>
      <c r="Q48" s="489"/>
      <c r="R48" s="489"/>
      <c r="S48" s="489"/>
      <c r="T48" s="489"/>
      <c r="U48" s="489"/>
      <c r="V48" s="489"/>
      <c r="W48" s="489"/>
      <c r="X48" s="489"/>
      <c r="Y48" s="489"/>
      <c r="Z48" s="489"/>
      <c r="AA48" s="489"/>
      <c r="AB48" s="489"/>
      <c r="AC48" s="489"/>
      <c r="AD48" s="489"/>
      <c r="AE48" s="489"/>
      <c r="AF48" s="489"/>
      <c r="AG48" s="489"/>
      <c r="AH48" s="489"/>
      <c r="AI48" s="489"/>
      <c r="AJ48" s="489"/>
      <c r="AK48" s="489"/>
      <c r="AL48" s="489"/>
      <c r="AM48" s="489"/>
      <c r="AN48" s="489"/>
      <c r="AO48" s="489"/>
      <c r="AP48" s="489"/>
      <c r="AQ48" s="489"/>
      <c r="AR48" s="489"/>
      <c r="AS48" s="489"/>
      <c r="AT48" s="489"/>
      <c r="AU48" s="489"/>
      <c r="AV48" s="489"/>
      <c r="AW48" s="489"/>
      <c r="AX48" s="489"/>
      <c r="AY48" s="489"/>
      <c r="AZ48" s="489"/>
      <c r="BA48" s="489"/>
      <c r="BB48" s="489"/>
      <c r="BC48" s="489"/>
      <c r="BD48" s="489"/>
      <c r="BE48" s="489"/>
      <c r="BF48" s="489"/>
      <c r="BG48" s="489"/>
      <c r="BH48" s="489"/>
      <c r="BI48" s="489"/>
      <c r="BJ48" s="489"/>
      <c r="BK48" s="489"/>
      <c r="BL48" s="489"/>
      <c r="BM48" s="489"/>
      <c r="BN48" s="489"/>
      <c r="BO48" s="489"/>
      <c r="BP48" s="489"/>
      <c r="BQ48" s="489"/>
      <c r="BR48" s="489"/>
      <c r="BS48" s="489"/>
      <c r="BT48" s="489"/>
      <c r="BU48" s="489"/>
    </row>
    <row r="49" spans="2:73" ht="21" customHeight="1">
      <c r="B49" s="489"/>
      <c r="C49" s="489"/>
      <c r="D49" s="489"/>
      <c r="E49" s="489"/>
      <c r="F49" s="489"/>
      <c r="G49" s="489"/>
      <c r="H49" s="489"/>
      <c r="I49" s="489"/>
      <c r="J49" s="489"/>
      <c r="K49" s="489"/>
      <c r="L49" s="489"/>
      <c r="M49" s="489"/>
      <c r="N49" s="489"/>
      <c r="O49" s="489"/>
      <c r="P49" s="489"/>
      <c r="Q49" s="489"/>
      <c r="R49" s="489"/>
      <c r="S49" s="489"/>
      <c r="T49" s="489"/>
      <c r="U49" s="489"/>
      <c r="V49" s="489"/>
      <c r="W49" s="489"/>
      <c r="X49" s="489"/>
      <c r="Y49" s="489"/>
      <c r="Z49" s="489"/>
      <c r="AA49" s="489"/>
      <c r="AB49" s="489"/>
      <c r="AC49" s="489"/>
      <c r="AD49" s="489"/>
      <c r="AE49" s="489"/>
      <c r="AF49" s="489"/>
      <c r="AG49" s="489"/>
      <c r="AH49" s="489"/>
      <c r="AI49" s="489"/>
      <c r="AJ49" s="489"/>
      <c r="AK49" s="489"/>
      <c r="AL49" s="489"/>
      <c r="AM49" s="489"/>
      <c r="AN49" s="489"/>
      <c r="AO49" s="489"/>
      <c r="AP49" s="489"/>
      <c r="AQ49" s="489"/>
      <c r="AR49" s="489"/>
      <c r="AS49" s="489"/>
      <c r="AT49" s="489"/>
      <c r="AU49" s="489"/>
      <c r="AV49" s="489"/>
      <c r="AW49" s="489"/>
      <c r="AX49" s="489"/>
      <c r="AY49" s="489"/>
      <c r="AZ49" s="489"/>
      <c r="BA49" s="489"/>
      <c r="BB49" s="489"/>
      <c r="BC49" s="489"/>
      <c r="BD49" s="489"/>
      <c r="BE49" s="489"/>
      <c r="BF49" s="489"/>
      <c r="BG49" s="489"/>
      <c r="BH49" s="489"/>
      <c r="BI49" s="489"/>
      <c r="BJ49" s="489"/>
      <c r="BK49" s="489"/>
      <c r="BL49" s="489"/>
      <c r="BM49" s="489"/>
      <c r="BN49" s="489"/>
      <c r="BO49" s="489"/>
      <c r="BP49" s="489"/>
      <c r="BQ49" s="489"/>
      <c r="BR49" s="489"/>
      <c r="BS49" s="489"/>
      <c r="BT49" s="489"/>
      <c r="BU49" s="489"/>
    </row>
    <row r="50" spans="2:73" ht="21" customHeight="1">
      <c r="B50" s="489"/>
      <c r="C50" s="489"/>
      <c r="D50" s="489"/>
      <c r="E50" s="489"/>
      <c r="F50" s="489"/>
      <c r="G50" s="489"/>
      <c r="H50" s="489"/>
      <c r="I50" s="489"/>
      <c r="J50" s="489"/>
      <c r="K50" s="489"/>
      <c r="L50" s="489"/>
      <c r="M50" s="489"/>
      <c r="N50" s="489"/>
      <c r="O50" s="489"/>
      <c r="P50" s="489"/>
      <c r="Q50" s="489"/>
      <c r="R50" s="489"/>
      <c r="S50" s="489"/>
      <c r="T50" s="489"/>
      <c r="U50" s="489"/>
      <c r="V50" s="489"/>
      <c r="W50" s="489"/>
      <c r="X50" s="489"/>
      <c r="Y50" s="489"/>
      <c r="Z50" s="489"/>
      <c r="AA50" s="489"/>
      <c r="AB50" s="489"/>
      <c r="AC50" s="489"/>
      <c r="AD50" s="489"/>
      <c r="AE50" s="489"/>
      <c r="AF50" s="489"/>
      <c r="AG50" s="489"/>
      <c r="AH50" s="489"/>
      <c r="AI50" s="489"/>
      <c r="AJ50" s="489"/>
      <c r="AK50" s="489"/>
      <c r="AL50" s="489"/>
      <c r="AM50" s="489"/>
      <c r="AN50" s="489"/>
      <c r="AO50" s="489"/>
      <c r="AP50" s="489"/>
      <c r="AQ50" s="489"/>
      <c r="AR50" s="489"/>
      <c r="AS50" s="489"/>
      <c r="AT50" s="489"/>
      <c r="AU50" s="489"/>
      <c r="AV50" s="489"/>
      <c r="AW50" s="489"/>
      <c r="AX50" s="489"/>
      <c r="AY50" s="489"/>
      <c r="AZ50" s="489"/>
      <c r="BA50" s="489"/>
      <c r="BB50" s="489"/>
      <c r="BC50" s="489"/>
      <c r="BD50" s="489"/>
      <c r="BE50" s="489"/>
      <c r="BF50" s="489"/>
      <c r="BG50" s="489"/>
      <c r="BH50" s="489"/>
      <c r="BI50" s="489"/>
      <c r="BJ50" s="489"/>
      <c r="BK50" s="489"/>
      <c r="BL50" s="489"/>
      <c r="BM50" s="489"/>
      <c r="BN50" s="489"/>
      <c r="BO50" s="489"/>
      <c r="BP50" s="489"/>
      <c r="BQ50" s="489"/>
      <c r="BR50" s="489"/>
      <c r="BS50" s="489"/>
      <c r="BT50" s="489"/>
      <c r="BU50" s="489"/>
    </row>
    <row r="51" spans="2:73" ht="21" customHeight="1">
      <c r="B51" s="489"/>
      <c r="C51" s="489"/>
      <c r="D51" s="489"/>
      <c r="E51" s="489"/>
      <c r="F51" s="489"/>
      <c r="G51" s="489"/>
      <c r="H51" s="489"/>
      <c r="I51" s="489"/>
      <c r="J51" s="489"/>
      <c r="K51" s="489"/>
      <c r="L51" s="489"/>
      <c r="M51" s="489"/>
      <c r="N51" s="489"/>
      <c r="O51" s="489"/>
      <c r="P51" s="489"/>
      <c r="Q51" s="489"/>
      <c r="R51" s="489"/>
      <c r="S51" s="489"/>
      <c r="T51" s="489"/>
      <c r="U51" s="489"/>
      <c r="V51" s="489"/>
      <c r="W51" s="489"/>
      <c r="X51" s="489"/>
      <c r="Y51" s="489"/>
      <c r="Z51" s="489"/>
      <c r="AA51" s="489"/>
      <c r="AB51" s="489"/>
      <c r="AC51" s="489"/>
      <c r="AD51" s="489"/>
      <c r="AE51" s="489"/>
      <c r="AF51" s="489"/>
      <c r="AG51" s="489"/>
      <c r="AH51" s="489"/>
      <c r="AI51" s="489"/>
      <c r="AJ51" s="489"/>
      <c r="AK51" s="489"/>
      <c r="AL51" s="489"/>
      <c r="AM51" s="489"/>
      <c r="AN51" s="489"/>
      <c r="AO51" s="489"/>
      <c r="AP51" s="489"/>
      <c r="AQ51" s="489"/>
      <c r="AR51" s="489"/>
      <c r="AS51" s="489"/>
      <c r="AT51" s="489"/>
      <c r="AU51" s="489"/>
      <c r="AV51" s="489"/>
      <c r="AW51" s="489"/>
      <c r="AX51" s="489"/>
      <c r="AY51" s="489"/>
      <c r="AZ51" s="489"/>
      <c r="BA51" s="489"/>
      <c r="BB51" s="489"/>
      <c r="BC51" s="489"/>
      <c r="BD51" s="489"/>
      <c r="BE51" s="489"/>
      <c r="BF51" s="489"/>
      <c r="BG51" s="489"/>
      <c r="BH51" s="489"/>
      <c r="BI51" s="489"/>
      <c r="BJ51" s="489"/>
      <c r="BK51" s="489"/>
      <c r="BL51" s="489"/>
      <c r="BM51" s="489"/>
      <c r="BN51" s="489"/>
      <c r="BO51" s="489"/>
      <c r="BP51" s="489"/>
      <c r="BQ51" s="489"/>
      <c r="BR51" s="489"/>
      <c r="BS51" s="489"/>
      <c r="BT51" s="489"/>
      <c r="BU51" s="489"/>
    </row>
    <row r="52" spans="2:73" ht="21" customHeight="1">
      <c r="B52" s="489"/>
      <c r="C52" s="489"/>
      <c r="D52" s="489"/>
      <c r="E52" s="489"/>
      <c r="F52" s="489"/>
      <c r="G52" s="489"/>
      <c r="H52" s="489"/>
      <c r="I52" s="489"/>
      <c r="J52" s="489"/>
      <c r="K52" s="489"/>
      <c r="L52" s="489"/>
      <c r="M52" s="489"/>
      <c r="N52" s="489"/>
      <c r="O52" s="489"/>
      <c r="P52" s="489"/>
      <c r="Q52" s="489"/>
      <c r="R52" s="489"/>
      <c r="S52" s="489"/>
      <c r="T52" s="489"/>
      <c r="U52" s="489"/>
      <c r="V52" s="489"/>
      <c r="W52" s="489"/>
      <c r="X52" s="489"/>
      <c r="Y52" s="489"/>
      <c r="Z52" s="489"/>
      <c r="AA52" s="489"/>
      <c r="AB52" s="489"/>
      <c r="AC52" s="489"/>
      <c r="AD52" s="489"/>
      <c r="AE52" s="489"/>
      <c r="AF52" s="489"/>
      <c r="AG52" s="489"/>
      <c r="AH52" s="489"/>
      <c r="AI52" s="489"/>
      <c r="AJ52" s="48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489"/>
      <c r="AV52" s="489"/>
      <c r="AW52" s="489"/>
      <c r="AX52" s="489"/>
      <c r="AY52" s="489"/>
      <c r="AZ52" s="489"/>
      <c r="BA52" s="489"/>
      <c r="BB52" s="489"/>
      <c r="BC52" s="489"/>
      <c r="BD52" s="489"/>
      <c r="BE52" s="489"/>
      <c r="BF52" s="489"/>
      <c r="BG52" s="489"/>
      <c r="BH52" s="489"/>
      <c r="BI52" s="489"/>
      <c r="BJ52" s="489"/>
      <c r="BK52" s="489"/>
      <c r="BL52" s="489"/>
      <c r="BM52" s="489"/>
      <c r="BN52" s="489"/>
      <c r="BO52" s="489"/>
      <c r="BP52" s="489"/>
      <c r="BQ52" s="489"/>
      <c r="BR52" s="489"/>
      <c r="BS52" s="489"/>
      <c r="BT52" s="489"/>
      <c r="BU52" s="489"/>
    </row>
    <row r="53" spans="2:73" ht="21" customHeight="1">
      <c r="B53" s="489"/>
      <c r="C53" s="489"/>
      <c r="D53" s="489"/>
      <c r="E53" s="489"/>
      <c r="F53" s="489"/>
      <c r="G53" s="489"/>
      <c r="H53" s="489"/>
      <c r="I53" s="489"/>
      <c r="J53" s="489"/>
      <c r="K53" s="489"/>
      <c r="L53" s="489"/>
      <c r="M53" s="489"/>
      <c r="N53" s="489"/>
      <c r="O53" s="489"/>
      <c r="P53" s="489"/>
      <c r="Q53" s="489"/>
      <c r="R53" s="489"/>
      <c r="S53" s="489"/>
      <c r="T53" s="489"/>
      <c r="U53" s="489"/>
      <c r="V53" s="489"/>
      <c r="W53" s="489"/>
      <c r="X53" s="489"/>
      <c r="Y53" s="489"/>
      <c r="Z53" s="489"/>
      <c r="AA53" s="489"/>
      <c r="AB53" s="489"/>
      <c r="AC53" s="489"/>
      <c r="AD53" s="489"/>
      <c r="AE53" s="489"/>
      <c r="AF53" s="489"/>
      <c r="AG53" s="489"/>
      <c r="AH53" s="489"/>
      <c r="AI53" s="489"/>
      <c r="AJ53" s="489"/>
      <c r="AK53" s="489"/>
      <c r="AL53" s="489"/>
      <c r="AM53" s="489"/>
      <c r="AN53" s="489"/>
      <c r="AO53" s="489"/>
      <c r="AP53" s="489"/>
      <c r="AQ53" s="489"/>
      <c r="AR53" s="489"/>
      <c r="AS53" s="489"/>
      <c r="AT53" s="489"/>
      <c r="AU53" s="489"/>
      <c r="AV53" s="489"/>
      <c r="AW53" s="489"/>
      <c r="AX53" s="489"/>
      <c r="AY53" s="489"/>
      <c r="AZ53" s="489"/>
      <c r="BA53" s="489"/>
      <c r="BB53" s="489"/>
      <c r="BC53" s="489"/>
      <c r="BD53" s="489"/>
      <c r="BE53" s="489"/>
      <c r="BF53" s="489"/>
      <c r="BG53" s="489"/>
      <c r="BH53" s="489"/>
      <c r="BI53" s="489"/>
      <c r="BJ53" s="489"/>
      <c r="BK53" s="489"/>
      <c r="BL53" s="489"/>
      <c r="BM53" s="489"/>
      <c r="BN53" s="489"/>
      <c r="BO53" s="489"/>
      <c r="BP53" s="489"/>
      <c r="BQ53" s="489"/>
      <c r="BR53" s="489"/>
      <c r="BS53" s="489"/>
      <c r="BT53" s="489"/>
      <c r="BU53" s="489"/>
    </row>
    <row r="54" spans="2:73" ht="21" customHeight="1">
      <c r="B54" s="489"/>
      <c r="C54" s="489"/>
      <c r="D54" s="489"/>
      <c r="E54" s="489"/>
      <c r="F54" s="489"/>
      <c r="G54" s="489"/>
      <c r="H54" s="489"/>
      <c r="I54" s="489"/>
      <c r="J54" s="489"/>
      <c r="K54" s="489"/>
      <c r="L54" s="489"/>
      <c r="M54" s="489"/>
      <c r="N54" s="489"/>
      <c r="O54" s="489"/>
      <c r="P54" s="489"/>
      <c r="Q54" s="489"/>
      <c r="R54" s="489"/>
      <c r="S54" s="489"/>
      <c r="T54" s="489"/>
      <c r="U54" s="489"/>
      <c r="V54" s="489"/>
      <c r="W54" s="489"/>
      <c r="X54" s="489"/>
      <c r="Y54" s="489"/>
      <c r="Z54" s="489"/>
      <c r="AA54" s="489"/>
      <c r="AB54" s="489"/>
      <c r="AC54" s="489"/>
      <c r="AD54" s="489"/>
      <c r="AE54" s="489"/>
      <c r="AF54" s="489"/>
      <c r="AG54" s="489"/>
      <c r="AH54" s="489"/>
      <c r="AI54" s="489"/>
      <c r="AJ54" s="489"/>
      <c r="AK54" s="489"/>
      <c r="AL54" s="489"/>
      <c r="AM54" s="489"/>
      <c r="AN54" s="489"/>
      <c r="AO54" s="489"/>
      <c r="AP54" s="489"/>
      <c r="AQ54" s="489"/>
      <c r="AR54" s="489"/>
      <c r="AS54" s="489"/>
      <c r="AT54" s="489"/>
      <c r="AU54" s="489"/>
      <c r="AV54" s="489"/>
      <c r="AW54" s="489"/>
      <c r="AX54" s="489"/>
      <c r="AY54" s="489"/>
      <c r="AZ54" s="489"/>
      <c r="BA54" s="489"/>
      <c r="BB54" s="489"/>
      <c r="BC54" s="489"/>
      <c r="BD54" s="489"/>
      <c r="BE54" s="489"/>
      <c r="BF54" s="489"/>
      <c r="BG54" s="489"/>
      <c r="BH54" s="489"/>
      <c r="BI54" s="489"/>
      <c r="BJ54" s="489"/>
      <c r="BK54" s="489"/>
      <c r="BL54" s="489"/>
      <c r="BM54" s="489"/>
      <c r="BN54" s="489"/>
      <c r="BO54" s="489"/>
      <c r="BP54" s="489"/>
      <c r="BQ54" s="489"/>
      <c r="BR54" s="489"/>
      <c r="BS54" s="489"/>
      <c r="BT54" s="489"/>
      <c r="BU54" s="489"/>
    </row>
    <row r="55" spans="2:73" ht="21" customHeight="1">
      <c r="B55" s="489"/>
      <c r="C55" s="489"/>
      <c r="D55" s="489"/>
      <c r="E55" s="489"/>
      <c r="F55" s="489"/>
      <c r="G55" s="489"/>
      <c r="H55" s="489"/>
      <c r="I55" s="489"/>
      <c r="J55" s="489"/>
      <c r="K55" s="489"/>
      <c r="L55" s="489"/>
      <c r="M55" s="489"/>
      <c r="N55" s="489"/>
      <c r="O55" s="489"/>
      <c r="P55" s="489"/>
      <c r="Q55" s="489"/>
      <c r="R55" s="489"/>
      <c r="S55" s="489"/>
      <c r="T55" s="489"/>
      <c r="U55" s="489"/>
      <c r="V55" s="489"/>
      <c r="W55" s="489"/>
      <c r="X55" s="489"/>
      <c r="Y55" s="489"/>
      <c r="Z55" s="489"/>
      <c r="AA55" s="489"/>
      <c r="AB55" s="489"/>
      <c r="AC55" s="489"/>
      <c r="AD55" s="489"/>
      <c r="AE55" s="489"/>
      <c r="AF55" s="489"/>
      <c r="AG55" s="489"/>
      <c r="AH55" s="489"/>
      <c r="AI55" s="489"/>
      <c r="AJ55" s="489"/>
      <c r="AK55" s="489"/>
      <c r="AL55" s="489"/>
      <c r="AM55" s="489"/>
      <c r="AN55" s="489"/>
      <c r="AO55" s="489"/>
      <c r="AP55" s="489"/>
      <c r="AQ55" s="489"/>
      <c r="AR55" s="489"/>
      <c r="AS55" s="489"/>
      <c r="AT55" s="489"/>
      <c r="AU55" s="489"/>
      <c r="AV55" s="489"/>
      <c r="AW55" s="489"/>
      <c r="AX55" s="489"/>
      <c r="AY55" s="489"/>
      <c r="AZ55" s="489"/>
      <c r="BA55" s="489"/>
      <c r="BB55" s="489"/>
      <c r="BC55" s="489"/>
      <c r="BD55" s="489"/>
      <c r="BE55" s="489"/>
      <c r="BF55" s="489"/>
      <c r="BG55" s="489"/>
      <c r="BH55" s="489"/>
      <c r="BI55" s="489"/>
      <c r="BJ55" s="489"/>
      <c r="BK55" s="489"/>
      <c r="BL55" s="489"/>
      <c r="BM55" s="489"/>
      <c r="BN55" s="489"/>
      <c r="BO55" s="489"/>
      <c r="BP55" s="489"/>
      <c r="BQ55" s="489"/>
      <c r="BR55" s="489"/>
      <c r="BS55" s="489"/>
      <c r="BT55" s="489"/>
      <c r="BU55" s="489"/>
    </row>
    <row r="56" spans="2:73" ht="21" customHeight="1">
      <c r="B56" s="489"/>
      <c r="C56" s="489"/>
      <c r="D56" s="489"/>
      <c r="E56" s="489"/>
      <c r="F56" s="489"/>
      <c r="G56" s="489"/>
      <c r="H56" s="489"/>
      <c r="I56" s="489"/>
      <c r="J56" s="489"/>
      <c r="K56" s="489"/>
      <c r="L56" s="489"/>
      <c r="M56" s="489"/>
      <c r="N56" s="489"/>
      <c r="O56" s="489"/>
      <c r="P56" s="489"/>
      <c r="Q56" s="489"/>
      <c r="R56" s="489"/>
      <c r="S56" s="489"/>
      <c r="T56" s="489"/>
      <c r="U56" s="489"/>
      <c r="V56" s="489"/>
      <c r="W56" s="489"/>
      <c r="X56" s="489"/>
      <c r="Y56" s="489"/>
      <c r="Z56" s="489"/>
      <c r="AA56" s="489"/>
      <c r="AB56" s="489"/>
      <c r="AC56" s="489"/>
      <c r="AD56" s="489"/>
      <c r="AE56" s="489"/>
      <c r="AF56" s="489"/>
      <c r="AG56" s="489"/>
      <c r="AH56" s="489"/>
      <c r="AI56" s="489"/>
      <c r="AJ56" s="489"/>
      <c r="AK56" s="489"/>
      <c r="AL56" s="489"/>
      <c r="AM56" s="489"/>
      <c r="AN56" s="489"/>
      <c r="AO56" s="489"/>
      <c r="AP56" s="489"/>
      <c r="AQ56" s="489"/>
      <c r="AR56" s="489"/>
      <c r="AS56" s="489"/>
      <c r="AT56" s="489"/>
      <c r="AU56" s="489"/>
      <c r="AV56" s="489"/>
      <c r="AW56" s="489"/>
      <c r="AX56" s="489"/>
      <c r="AY56" s="489"/>
      <c r="AZ56" s="489"/>
      <c r="BA56" s="489"/>
      <c r="BB56" s="489"/>
      <c r="BC56" s="489"/>
      <c r="BD56" s="489"/>
      <c r="BE56" s="489"/>
      <c r="BF56" s="489"/>
      <c r="BG56" s="489"/>
      <c r="BH56" s="489"/>
      <c r="BI56" s="489"/>
      <c r="BJ56" s="489"/>
      <c r="BK56" s="489"/>
      <c r="BL56" s="489"/>
      <c r="BM56" s="489"/>
      <c r="BN56" s="489"/>
      <c r="BO56" s="489"/>
      <c r="BP56" s="489"/>
      <c r="BQ56" s="489"/>
      <c r="BR56" s="489"/>
      <c r="BS56" s="489"/>
      <c r="BT56" s="489"/>
      <c r="BU56" s="489"/>
    </row>
    <row r="57" spans="2:73" ht="21" customHeight="1">
      <c r="B57" s="489"/>
      <c r="C57" s="489"/>
      <c r="D57" s="489"/>
      <c r="E57" s="489"/>
      <c r="F57" s="489"/>
      <c r="G57" s="489"/>
      <c r="H57" s="489"/>
      <c r="I57" s="489"/>
      <c r="J57" s="489"/>
      <c r="K57" s="489"/>
      <c r="L57" s="489"/>
      <c r="M57" s="489"/>
      <c r="N57" s="489"/>
      <c r="O57" s="489"/>
      <c r="P57" s="489"/>
      <c r="Q57" s="489"/>
      <c r="R57" s="489"/>
      <c r="S57" s="489"/>
      <c r="T57" s="489"/>
      <c r="U57" s="489"/>
      <c r="V57" s="489"/>
      <c r="W57" s="489"/>
      <c r="X57" s="489"/>
      <c r="Y57" s="489"/>
      <c r="Z57" s="489"/>
      <c r="AA57" s="489"/>
      <c r="AB57" s="489"/>
      <c r="AC57" s="489"/>
      <c r="AD57" s="489"/>
      <c r="AE57" s="489"/>
      <c r="AF57" s="489"/>
      <c r="AG57" s="489"/>
      <c r="AH57" s="489"/>
      <c r="AI57" s="489"/>
      <c r="AJ57" s="489"/>
      <c r="AK57" s="489"/>
      <c r="AL57" s="489"/>
      <c r="AM57" s="489"/>
      <c r="AN57" s="489"/>
      <c r="AO57" s="489"/>
      <c r="AP57" s="489"/>
      <c r="AQ57" s="489"/>
      <c r="AR57" s="489"/>
      <c r="AS57" s="489"/>
      <c r="AT57" s="489"/>
      <c r="AU57" s="489"/>
      <c r="AV57" s="489"/>
      <c r="AW57" s="489"/>
      <c r="AX57" s="489"/>
      <c r="AY57" s="489"/>
      <c r="AZ57" s="489"/>
      <c r="BA57" s="489"/>
      <c r="BB57" s="489"/>
      <c r="BC57" s="489"/>
      <c r="BD57" s="489"/>
      <c r="BE57" s="489"/>
      <c r="BF57" s="489"/>
      <c r="BG57" s="489"/>
      <c r="BH57" s="489"/>
      <c r="BI57" s="489"/>
      <c r="BJ57" s="489"/>
      <c r="BK57" s="489"/>
      <c r="BL57" s="489"/>
      <c r="BM57" s="489"/>
      <c r="BN57" s="489"/>
      <c r="BO57" s="489"/>
      <c r="BP57" s="489"/>
      <c r="BQ57" s="489"/>
      <c r="BR57" s="489"/>
      <c r="BS57" s="489"/>
      <c r="BT57" s="489"/>
      <c r="BU57" s="489"/>
    </row>
    <row r="58" spans="2:73" ht="21" customHeight="1">
      <c r="B58" s="489"/>
      <c r="C58" s="489"/>
      <c r="D58" s="489"/>
      <c r="E58" s="489"/>
      <c r="F58" s="489"/>
      <c r="G58" s="489"/>
      <c r="H58" s="489"/>
      <c r="I58" s="489"/>
      <c r="J58" s="489"/>
      <c r="K58" s="489"/>
      <c r="L58" s="489"/>
      <c r="M58" s="489"/>
      <c r="N58" s="489"/>
      <c r="O58" s="489"/>
      <c r="P58" s="489"/>
      <c r="Q58" s="489"/>
      <c r="R58" s="489"/>
      <c r="S58" s="489"/>
      <c r="T58" s="489"/>
      <c r="U58" s="489"/>
      <c r="V58" s="489"/>
      <c r="W58" s="489"/>
      <c r="X58" s="489"/>
      <c r="Y58" s="489"/>
      <c r="Z58" s="489"/>
      <c r="AA58" s="489"/>
      <c r="AB58" s="489"/>
      <c r="AC58" s="489"/>
      <c r="AD58" s="489"/>
      <c r="AE58" s="489"/>
      <c r="AF58" s="489"/>
      <c r="AG58" s="489"/>
      <c r="AH58" s="489"/>
      <c r="AI58" s="489"/>
      <c r="AJ58" s="489"/>
      <c r="AK58" s="489"/>
      <c r="AL58" s="489"/>
      <c r="AM58" s="489"/>
      <c r="AN58" s="489"/>
      <c r="AO58" s="489"/>
      <c r="AP58" s="489"/>
      <c r="AQ58" s="489"/>
      <c r="AR58" s="489"/>
      <c r="AS58" s="489"/>
      <c r="AT58" s="489"/>
      <c r="AU58" s="489"/>
      <c r="AV58" s="489"/>
      <c r="AW58" s="489"/>
      <c r="AX58" s="489"/>
      <c r="AY58" s="489"/>
      <c r="AZ58" s="489"/>
      <c r="BA58" s="489"/>
      <c r="BB58" s="489"/>
      <c r="BC58" s="489"/>
      <c r="BD58" s="489"/>
      <c r="BE58" s="489"/>
      <c r="BF58" s="489"/>
      <c r="BG58" s="489"/>
      <c r="BH58" s="489"/>
      <c r="BI58" s="489"/>
      <c r="BJ58" s="489"/>
      <c r="BK58" s="489"/>
      <c r="BL58" s="489"/>
      <c r="BM58" s="489"/>
      <c r="BN58" s="489"/>
      <c r="BO58" s="489"/>
      <c r="BP58" s="489"/>
      <c r="BQ58" s="489"/>
      <c r="BR58" s="489"/>
      <c r="BS58" s="489"/>
      <c r="BT58" s="489"/>
      <c r="BU58" s="489"/>
    </row>
    <row r="59" spans="2:73" ht="21" customHeight="1">
      <c r="B59" s="489"/>
      <c r="C59" s="489"/>
      <c r="D59" s="489"/>
      <c r="E59" s="489"/>
      <c r="F59" s="489"/>
      <c r="G59" s="489"/>
      <c r="H59" s="489"/>
      <c r="I59" s="489"/>
      <c r="J59" s="489"/>
      <c r="K59" s="489"/>
      <c r="L59" s="489"/>
      <c r="M59" s="489"/>
      <c r="N59" s="489"/>
      <c r="O59" s="489"/>
      <c r="P59" s="489"/>
      <c r="Q59" s="489"/>
      <c r="R59" s="489"/>
      <c r="S59" s="489"/>
      <c r="T59" s="489"/>
      <c r="U59" s="489"/>
      <c r="V59" s="489"/>
      <c r="W59" s="489"/>
      <c r="X59" s="489"/>
      <c r="Y59" s="489"/>
      <c r="Z59" s="489"/>
      <c r="AA59" s="489"/>
      <c r="AB59" s="489"/>
      <c r="AC59" s="489"/>
      <c r="AD59" s="489"/>
      <c r="AE59" s="489"/>
      <c r="AF59" s="489"/>
      <c r="AG59" s="489"/>
      <c r="AH59" s="489"/>
      <c r="AI59" s="489"/>
      <c r="AJ59" s="489"/>
      <c r="AK59" s="489"/>
      <c r="AL59" s="489"/>
      <c r="AM59" s="489"/>
      <c r="AN59" s="489"/>
      <c r="AO59" s="489"/>
      <c r="AP59" s="489"/>
      <c r="AQ59" s="489"/>
      <c r="AR59" s="489"/>
      <c r="AS59" s="489"/>
      <c r="AT59" s="489"/>
      <c r="AU59" s="489"/>
      <c r="AV59" s="489"/>
      <c r="AW59" s="489"/>
      <c r="AX59" s="489"/>
      <c r="AY59" s="489"/>
      <c r="AZ59" s="489"/>
      <c r="BA59" s="489"/>
      <c r="BB59" s="489"/>
      <c r="BC59" s="489"/>
      <c r="BD59" s="489"/>
      <c r="BE59" s="489"/>
      <c r="BF59" s="489"/>
      <c r="BG59" s="489"/>
      <c r="BH59" s="489"/>
      <c r="BI59" s="489"/>
      <c r="BJ59" s="489"/>
      <c r="BK59" s="489"/>
      <c r="BL59" s="489"/>
      <c r="BM59" s="489"/>
      <c r="BN59" s="489"/>
      <c r="BO59" s="489"/>
      <c r="BP59" s="489"/>
      <c r="BQ59" s="489"/>
      <c r="BR59" s="489"/>
      <c r="BS59" s="489"/>
      <c r="BT59" s="489"/>
      <c r="BU59" s="489"/>
    </row>
    <row r="60" spans="2:73" ht="21" customHeight="1">
      <c r="B60" s="489"/>
      <c r="C60" s="489"/>
      <c r="D60" s="489"/>
      <c r="E60" s="489"/>
      <c r="F60" s="489"/>
      <c r="G60" s="489"/>
      <c r="H60" s="489"/>
      <c r="I60" s="489"/>
      <c r="J60" s="489"/>
      <c r="K60" s="489"/>
      <c r="L60" s="489"/>
      <c r="M60" s="489"/>
      <c r="N60" s="489"/>
      <c r="O60" s="489"/>
      <c r="P60" s="489"/>
      <c r="Q60" s="489"/>
      <c r="R60" s="489"/>
      <c r="S60" s="489"/>
      <c r="T60" s="489"/>
      <c r="U60" s="489"/>
      <c r="V60" s="489"/>
      <c r="W60" s="489"/>
      <c r="X60" s="489"/>
      <c r="Y60" s="489"/>
      <c r="Z60" s="489"/>
      <c r="AA60" s="489"/>
      <c r="AB60" s="489"/>
      <c r="AC60" s="489"/>
      <c r="AD60" s="489"/>
      <c r="AE60" s="489"/>
      <c r="AF60" s="489"/>
      <c r="AG60" s="489"/>
      <c r="AH60" s="489"/>
      <c r="AI60" s="489"/>
      <c r="AJ60" s="489"/>
      <c r="AK60" s="489"/>
      <c r="AL60" s="489"/>
      <c r="AM60" s="489"/>
      <c r="AN60" s="489"/>
      <c r="AO60" s="489"/>
      <c r="AP60" s="489"/>
      <c r="AQ60" s="489"/>
      <c r="AR60" s="489"/>
      <c r="AS60" s="489"/>
      <c r="AT60" s="489"/>
      <c r="AU60" s="489"/>
      <c r="AV60" s="489"/>
      <c r="AW60" s="489"/>
      <c r="AX60" s="489"/>
      <c r="AY60" s="489"/>
      <c r="AZ60" s="489"/>
      <c r="BA60" s="489"/>
      <c r="BB60" s="489"/>
      <c r="BC60" s="489"/>
      <c r="BD60" s="489"/>
      <c r="BE60" s="489"/>
      <c r="BF60" s="489"/>
      <c r="BG60" s="489"/>
      <c r="BH60" s="489"/>
      <c r="BI60" s="489"/>
      <c r="BJ60" s="489"/>
      <c r="BK60" s="489"/>
      <c r="BL60" s="489"/>
      <c r="BM60" s="489"/>
      <c r="BN60" s="489"/>
      <c r="BO60" s="489"/>
      <c r="BP60" s="489"/>
      <c r="BQ60" s="489"/>
      <c r="BR60" s="489"/>
      <c r="BS60" s="489"/>
      <c r="BT60" s="489"/>
      <c r="BU60" s="489"/>
    </row>
    <row r="61" spans="2:73" ht="21" customHeight="1">
      <c r="B61" s="489"/>
      <c r="C61" s="489"/>
      <c r="D61" s="489"/>
      <c r="E61" s="489"/>
      <c r="F61" s="489"/>
      <c r="G61" s="489"/>
      <c r="H61" s="489"/>
      <c r="I61" s="489"/>
      <c r="J61" s="489"/>
      <c r="K61" s="489"/>
      <c r="L61" s="489"/>
      <c r="M61" s="489"/>
      <c r="N61" s="489"/>
      <c r="O61" s="489"/>
      <c r="P61" s="489"/>
      <c r="Q61" s="489"/>
      <c r="R61" s="489"/>
      <c r="S61" s="489"/>
      <c r="T61" s="489"/>
      <c r="U61" s="489"/>
      <c r="V61" s="489"/>
      <c r="W61" s="489"/>
      <c r="X61" s="489"/>
      <c r="Y61" s="489"/>
      <c r="Z61" s="489"/>
      <c r="AA61" s="489"/>
      <c r="AB61" s="489"/>
      <c r="AC61" s="489"/>
      <c r="AD61" s="489"/>
      <c r="AE61" s="489"/>
      <c r="AF61" s="489"/>
      <c r="AG61" s="489"/>
      <c r="AH61" s="489"/>
      <c r="AI61" s="489"/>
      <c r="AJ61" s="489"/>
      <c r="AK61" s="489"/>
      <c r="AL61" s="489"/>
      <c r="AM61" s="489"/>
      <c r="AN61" s="489"/>
      <c r="AO61" s="489"/>
      <c r="AP61" s="489"/>
      <c r="AQ61" s="489"/>
      <c r="AR61" s="489"/>
      <c r="AS61" s="489"/>
      <c r="AT61" s="489"/>
      <c r="AU61" s="489"/>
      <c r="AV61" s="489"/>
      <c r="AW61" s="489"/>
      <c r="AX61" s="489"/>
      <c r="AY61" s="489"/>
      <c r="AZ61" s="489"/>
      <c r="BA61" s="489"/>
      <c r="BB61" s="489"/>
      <c r="BC61" s="489"/>
      <c r="BD61" s="489"/>
      <c r="BE61" s="489"/>
      <c r="BF61" s="489"/>
      <c r="BG61" s="489"/>
      <c r="BH61" s="489"/>
      <c r="BI61" s="489"/>
      <c r="BJ61" s="489"/>
      <c r="BK61" s="489"/>
      <c r="BL61" s="489"/>
      <c r="BM61" s="489"/>
      <c r="BN61" s="489"/>
      <c r="BO61" s="489"/>
      <c r="BP61" s="489"/>
      <c r="BQ61" s="489"/>
      <c r="BR61" s="489"/>
      <c r="BS61" s="489"/>
      <c r="BT61" s="489"/>
      <c r="BU61" s="489"/>
    </row>
    <row r="62" spans="2:73" ht="21" customHeight="1">
      <c r="B62" s="489"/>
      <c r="C62" s="489"/>
      <c r="D62" s="489"/>
      <c r="E62" s="489"/>
      <c r="F62" s="489"/>
      <c r="G62" s="489"/>
      <c r="H62" s="489"/>
      <c r="I62" s="489"/>
      <c r="J62" s="489"/>
      <c r="K62" s="489"/>
      <c r="L62" s="489"/>
      <c r="M62" s="489"/>
      <c r="N62" s="489"/>
      <c r="O62" s="489"/>
      <c r="P62" s="489"/>
      <c r="Q62" s="489"/>
      <c r="R62" s="489"/>
      <c r="S62" s="489"/>
      <c r="T62" s="489"/>
      <c r="U62" s="489"/>
      <c r="V62" s="489"/>
      <c r="W62" s="489"/>
      <c r="X62" s="489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489"/>
      <c r="AJ62" s="489"/>
      <c r="AK62" s="489"/>
      <c r="AL62" s="489"/>
      <c r="AM62" s="489"/>
      <c r="AN62" s="489"/>
      <c r="AO62" s="489"/>
      <c r="AP62" s="489"/>
      <c r="AQ62" s="489"/>
      <c r="AR62" s="489"/>
      <c r="AS62" s="489"/>
      <c r="AT62" s="489"/>
      <c r="AU62" s="489"/>
      <c r="AV62" s="489"/>
      <c r="AW62" s="489"/>
      <c r="AX62" s="489"/>
      <c r="AY62" s="489"/>
      <c r="AZ62" s="489"/>
      <c r="BA62" s="489"/>
      <c r="BB62" s="489"/>
      <c r="BC62" s="489"/>
      <c r="BD62" s="489"/>
      <c r="BE62" s="489"/>
      <c r="BF62" s="489"/>
      <c r="BG62" s="489"/>
      <c r="BH62" s="489"/>
      <c r="BI62" s="489"/>
      <c r="BJ62" s="489"/>
      <c r="BK62" s="489"/>
      <c r="BL62" s="489"/>
      <c r="BM62" s="489"/>
      <c r="BN62" s="489"/>
      <c r="BO62" s="489"/>
      <c r="BP62" s="489"/>
      <c r="BQ62" s="489"/>
      <c r="BR62" s="489"/>
      <c r="BS62" s="489"/>
      <c r="BT62" s="489"/>
      <c r="BU62" s="489"/>
    </row>
    <row r="63" spans="2:73" ht="21" customHeight="1">
      <c r="B63" s="489"/>
      <c r="C63" s="489"/>
      <c r="D63" s="489"/>
      <c r="E63" s="489"/>
      <c r="F63" s="489"/>
      <c r="G63" s="489"/>
      <c r="H63" s="489"/>
      <c r="I63" s="489"/>
      <c r="J63" s="489"/>
      <c r="K63" s="489"/>
      <c r="L63" s="489"/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489"/>
      <c r="X63" s="489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489"/>
      <c r="AK63" s="489"/>
      <c r="AL63" s="489"/>
      <c r="AM63" s="489"/>
      <c r="AN63" s="489"/>
      <c r="AO63" s="489"/>
      <c r="AP63" s="489"/>
      <c r="AQ63" s="489"/>
      <c r="AR63" s="489"/>
      <c r="AS63" s="489"/>
      <c r="AT63" s="489"/>
      <c r="AU63" s="489"/>
      <c r="AV63" s="489"/>
      <c r="AW63" s="489"/>
      <c r="AX63" s="489"/>
      <c r="AY63" s="489"/>
      <c r="AZ63" s="489"/>
      <c r="BA63" s="489"/>
      <c r="BB63" s="489"/>
      <c r="BC63" s="489"/>
      <c r="BD63" s="489"/>
      <c r="BE63" s="489"/>
      <c r="BF63" s="489"/>
      <c r="BG63" s="489"/>
      <c r="BH63" s="489"/>
      <c r="BI63" s="489"/>
      <c r="BJ63" s="489"/>
      <c r="BK63" s="489"/>
      <c r="BL63" s="489"/>
      <c r="BM63" s="489"/>
      <c r="BN63" s="489"/>
      <c r="BO63" s="489"/>
      <c r="BP63" s="489"/>
      <c r="BQ63" s="489"/>
      <c r="BR63" s="489"/>
      <c r="BS63" s="489"/>
      <c r="BT63" s="489"/>
      <c r="BU63" s="489"/>
    </row>
    <row r="64" spans="2:73" ht="21" customHeight="1">
      <c r="B64" s="489"/>
      <c r="C64" s="489"/>
      <c r="D64" s="489"/>
      <c r="E64" s="489"/>
      <c r="F64" s="489"/>
      <c r="G64" s="489"/>
      <c r="H64" s="489"/>
      <c r="I64" s="489"/>
      <c r="J64" s="489"/>
      <c r="K64" s="489"/>
      <c r="L64" s="489"/>
      <c r="M64" s="489"/>
      <c r="N64" s="489"/>
      <c r="O64" s="489"/>
      <c r="P64" s="489"/>
      <c r="Q64" s="489"/>
      <c r="R64" s="489"/>
      <c r="S64" s="489"/>
      <c r="T64" s="489"/>
      <c r="U64" s="489"/>
      <c r="V64" s="489"/>
      <c r="W64" s="489"/>
      <c r="X64" s="489"/>
      <c r="Y64" s="489"/>
      <c r="Z64" s="489"/>
      <c r="AA64" s="489"/>
      <c r="AB64" s="489"/>
      <c r="AC64" s="489"/>
      <c r="AD64" s="489"/>
      <c r="AE64" s="489"/>
      <c r="AF64" s="489"/>
      <c r="AG64" s="489"/>
      <c r="AH64" s="489"/>
      <c r="AI64" s="489"/>
      <c r="AJ64" s="489"/>
      <c r="AK64" s="489"/>
      <c r="AL64" s="489"/>
      <c r="AM64" s="489"/>
      <c r="AN64" s="489"/>
      <c r="AO64" s="489"/>
      <c r="AP64" s="489"/>
      <c r="AQ64" s="489"/>
      <c r="AR64" s="489"/>
      <c r="AS64" s="489"/>
      <c r="AT64" s="489"/>
      <c r="AU64" s="489"/>
      <c r="AV64" s="489"/>
      <c r="AW64" s="489"/>
      <c r="AX64" s="489"/>
      <c r="AY64" s="489"/>
      <c r="AZ64" s="489"/>
      <c r="BA64" s="489"/>
      <c r="BB64" s="489"/>
      <c r="BC64" s="489"/>
      <c r="BD64" s="489"/>
      <c r="BE64" s="489"/>
      <c r="BF64" s="489"/>
      <c r="BG64" s="489"/>
      <c r="BH64" s="489"/>
      <c r="BI64" s="489"/>
      <c r="BJ64" s="489"/>
      <c r="BK64" s="489"/>
      <c r="BL64" s="489"/>
      <c r="BM64" s="489"/>
      <c r="BN64" s="489"/>
      <c r="BO64" s="489"/>
      <c r="BP64" s="489"/>
      <c r="BQ64" s="489"/>
      <c r="BR64" s="489"/>
      <c r="BS64" s="489"/>
      <c r="BT64" s="489"/>
      <c r="BU64" s="489"/>
    </row>
    <row r="65" spans="2:73" ht="21" customHeight="1">
      <c r="B65" s="489"/>
      <c r="C65" s="489"/>
      <c r="D65" s="489"/>
      <c r="E65" s="489"/>
      <c r="F65" s="489"/>
      <c r="G65" s="489"/>
      <c r="H65" s="489"/>
      <c r="I65" s="489"/>
      <c r="J65" s="489"/>
      <c r="K65" s="489"/>
      <c r="L65" s="489"/>
      <c r="M65" s="489"/>
      <c r="N65" s="489"/>
      <c r="O65" s="489"/>
      <c r="P65" s="489"/>
      <c r="Q65" s="489"/>
      <c r="R65" s="489"/>
      <c r="S65" s="489"/>
      <c r="T65" s="489"/>
      <c r="U65" s="489"/>
      <c r="V65" s="489"/>
      <c r="W65" s="489"/>
      <c r="X65" s="489"/>
      <c r="Y65" s="489"/>
      <c r="Z65" s="489"/>
      <c r="AA65" s="489"/>
      <c r="AB65" s="489"/>
      <c r="AC65" s="489"/>
      <c r="AD65" s="489"/>
      <c r="AE65" s="489"/>
      <c r="AF65" s="489"/>
      <c r="AG65" s="489"/>
      <c r="AH65" s="489"/>
      <c r="AI65" s="489"/>
      <c r="AJ65" s="489"/>
      <c r="AK65" s="489"/>
      <c r="AL65" s="489"/>
      <c r="AM65" s="489"/>
      <c r="AN65" s="489"/>
      <c r="AO65" s="489"/>
      <c r="AP65" s="489"/>
      <c r="AQ65" s="489"/>
      <c r="AR65" s="489"/>
      <c r="AS65" s="489"/>
      <c r="AT65" s="489"/>
      <c r="AU65" s="489"/>
      <c r="AV65" s="489"/>
      <c r="AW65" s="489"/>
      <c r="AX65" s="489"/>
      <c r="AY65" s="489"/>
      <c r="AZ65" s="489"/>
      <c r="BA65" s="489"/>
      <c r="BB65" s="489"/>
      <c r="BC65" s="489"/>
      <c r="BD65" s="489"/>
      <c r="BE65" s="489"/>
      <c r="BF65" s="489"/>
      <c r="BG65" s="489"/>
      <c r="BH65" s="489"/>
      <c r="BI65" s="489"/>
      <c r="BJ65" s="489"/>
      <c r="BK65" s="489"/>
      <c r="BL65" s="489"/>
      <c r="BM65" s="489"/>
      <c r="BN65" s="489"/>
      <c r="BO65" s="489"/>
      <c r="BP65" s="489"/>
      <c r="BQ65" s="489"/>
      <c r="BR65" s="489"/>
      <c r="BS65" s="489"/>
      <c r="BT65" s="489"/>
      <c r="BU65" s="489"/>
    </row>
    <row r="66" spans="2:73" ht="21" customHeight="1">
      <c r="B66" s="489"/>
      <c r="C66" s="489"/>
      <c r="D66" s="489"/>
      <c r="E66" s="489"/>
      <c r="F66" s="489"/>
      <c r="G66" s="489"/>
      <c r="H66" s="489"/>
      <c r="I66" s="489"/>
      <c r="J66" s="489"/>
      <c r="K66" s="489"/>
      <c r="L66" s="489"/>
      <c r="M66" s="489"/>
      <c r="N66" s="489"/>
      <c r="O66" s="489"/>
      <c r="P66" s="489"/>
      <c r="Q66" s="489"/>
      <c r="R66" s="489"/>
      <c r="S66" s="489"/>
      <c r="T66" s="489"/>
      <c r="U66" s="489"/>
      <c r="V66" s="489"/>
      <c r="W66" s="489"/>
      <c r="X66" s="489"/>
      <c r="Y66" s="489"/>
      <c r="Z66" s="489"/>
      <c r="AA66" s="489"/>
      <c r="AB66" s="489"/>
      <c r="AC66" s="489"/>
      <c r="AD66" s="489"/>
      <c r="AE66" s="489"/>
      <c r="AF66" s="489"/>
      <c r="AG66" s="489"/>
      <c r="AH66" s="489"/>
      <c r="AI66" s="489"/>
      <c r="AJ66" s="489"/>
      <c r="AK66" s="489"/>
      <c r="AL66" s="489"/>
      <c r="AM66" s="489"/>
      <c r="AN66" s="489"/>
      <c r="AO66" s="489"/>
      <c r="AP66" s="489"/>
      <c r="AQ66" s="489"/>
      <c r="AR66" s="489"/>
      <c r="AS66" s="489"/>
      <c r="AT66" s="489"/>
      <c r="AU66" s="489"/>
      <c r="AV66" s="489"/>
      <c r="AW66" s="489"/>
      <c r="AX66" s="489"/>
      <c r="AY66" s="489"/>
      <c r="AZ66" s="489"/>
      <c r="BA66" s="489"/>
      <c r="BB66" s="489"/>
      <c r="BC66" s="489"/>
      <c r="BD66" s="489"/>
      <c r="BE66" s="489"/>
      <c r="BF66" s="489"/>
      <c r="BG66" s="489"/>
      <c r="BH66" s="489"/>
      <c r="BI66" s="489"/>
      <c r="BJ66" s="489"/>
      <c r="BK66" s="489"/>
      <c r="BL66" s="489"/>
      <c r="BM66" s="489"/>
      <c r="BN66" s="489"/>
      <c r="BO66" s="489"/>
      <c r="BP66" s="489"/>
      <c r="BQ66" s="489"/>
      <c r="BR66" s="489"/>
      <c r="BS66" s="489"/>
      <c r="BT66" s="489"/>
      <c r="BU66" s="489"/>
    </row>
    <row r="67" spans="2:73" ht="21" customHeight="1">
      <c r="B67" s="489"/>
      <c r="C67" s="489"/>
      <c r="D67" s="489"/>
      <c r="E67" s="489"/>
      <c r="F67" s="489"/>
      <c r="G67" s="489"/>
      <c r="H67" s="489"/>
      <c r="I67" s="489"/>
      <c r="J67" s="489"/>
      <c r="K67" s="489"/>
      <c r="L67" s="489"/>
      <c r="M67" s="489"/>
      <c r="N67" s="489"/>
      <c r="O67" s="489"/>
      <c r="P67" s="489"/>
      <c r="Q67" s="489"/>
      <c r="R67" s="489"/>
      <c r="S67" s="489"/>
      <c r="T67" s="489"/>
      <c r="U67" s="489"/>
      <c r="V67" s="489"/>
      <c r="W67" s="489"/>
      <c r="X67" s="489"/>
      <c r="Y67" s="489"/>
      <c r="Z67" s="489"/>
      <c r="AA67" s="489"/>
      <c r="AB67" s="489"/>
      <c r="AC67" s="489"/>
      <c r="AD67" s="489"/>
      <c r="AE67" s="489"/>
      <c r="AF67" s="489"/>
      <c r="AG67" s="489"/>
      <c r="AH67" s="489"/>
      <c r="AI67" s="489"/>
      <c r="AJ67" s="489"/>
      <c r="AK67" s="489"/>
      <c r="AL67" s="489"/>
      <c r="AM67" s="489"/>
      <c r="AN67" s="489"/>
      <c r="AO67" s="489"/>
      <c r="AP67" s="489"/>
      <c r="AQ67" s="489"/>
      <c r="AR67" s="489"/>
      <c r="AS67" s="489"/>
      <c r="AT67" s="489"/>
      <c r="AU67" s="489"/>
      <c r="AV67" s="489"/>
      <c r="AW67" s="489"/>
      <c r="AX67" s="489"/>
      <c r="AY67" s="489"/>
      <c r="AZ67" s="489"/>
      <c r="BA67" s="489"/>
      <c r="BB67" s="489"/>
      <c r="BC67" s="489"/>
      <c r="BD67" s="489"/>
      <c r="BE67" s="489"/>
      <c r="BF67" s="489"/>
      <c r="BG67" s="489"/>
      <c r="BH67" s="489"/>
      <c r="BI67" s="489"/>
      <c r="BJ67" s="489"/>
      <c r="BK67" s="489"/>
      <c r="BL67" s="489"/>
      <c r="BM67" s="489"/>
      <c r="BN67" s="489"/>
      <c r="BO67" s="489"/>
      <c r="BP67" s="489"/>
      <c r="BQ67" s="489"/>
      <c r="BR67" s="489"/>
      <c r="BS67" s="489"/>
      <c r="BT67" s="489"/>
      <c r="BU67" s="489"/>
    </row>
    <row r="68" spans="2:73" ht="21" customHeight="1">
      <c r="B68" s="489"/>
      <c r="C68" s="489"/>
      <c r="D68" s="489"/>
      <c r="E68" s="489"/>
      <c r="F68" s="489"/>
      <c r="G68" s="489"/>
      <c r="H68" s="489"/>
      <c r="I68" s="489"/>
      <c r="J68" s="489"/>
      <c r="K68" s="489"/>
      <c r="L68" s="489"/>
      <c r="M68" s="489"/>
      <c r="N68" s="489"/>
      <c r="O68" s="489"/>
      <c r="P68" s="489"/>
      <c r="Q68" s="489"/>
      <c r="R68" s="489"/>
      <c r="S68" s="489"/>
      <c r="T68" s="489"/>
      <c r="U68" s="489"/>
      <c r="V68" s="489"/>
      <c r="W68" s="489"/>
      <c r="X68" s="489"/>
      <c r="Y68" s="489"/>
      <c r="Z68" s="489"/>
      <c r="AA68" s="489"/>
      <c r="AB68" s="489"/>
      <c r="AC68" s="489"/>
      <c r="AD68" s="489"/>
      <c r="AE68" s="489"/>
      <c r="AF68" s="489"/>
      <c r="AG68" s="489"/>
      <c r="AH68" s="489"/>
      <c r="AI68" s="489"/>
      <c r="AJ68" s="489"/>
      <c r="AK68" s="489"/>
      <c r="AL68" s="489"/>
      <c r="AM68" s="489"/>
      <c r="AN68" s="489"/>
      <c r="AO68" s="489"/>
      <c r="AP68" s="489"/>
      <c r="AQ68" s="489"/>
      <c r="AR68" s="489"/>
      <c r="AS68" s="489"/>
      <c r="AT68" s="489"/>
      <c r="AU68" s="489"/>
      <c r="AV68" s="489"/>
      <c r="AW68" s="489"/>
      <c r="AX68" s="489"/>
      <c r="AY68" s="489"/>
      <c r="AZ68" s="489"/>
      <c r="BA68" s="489"/>
      <c r="BB68" s="489"/>
      <c r="BC68" s="489"/>
      <c r="BD68" s="489"/>
      <c r="BE68" s="489"/>
      <c r="BF68" s="489"/>
      <c r="BG68" s="489"/>
      <c r="BH68" s="489"/>
      <c r="BI68" s="489"/>
      <c r="BJ68" s="489"/>
      <c r="BK68" s="489"/>
      <c r="BL68" s="489"/>
      <c r="BM68" s="489"/>
      <c r="BN68" s="489"/>
      <c r="BO68" s="489"/>
      <c r="BP68" s="489"/>
      <c r="BQ68" s="489"/>
      <c r="BR68" s="489"/>
      <c r="BS68" s="489"/>
      <c r="BT68" s="489"/>
      <c r="BU68" s="489"/>
    </row>
    <row r="69" spans="2:73" ht="21" customHeight="1">
      <c r="B69" s="489"/>
      <c r="C69" s="489"/>
      <c r="D69" s="489"/>
      <c r="E69" s="489"/>
      <c r="F69" s="489"/>
      <c r="G69" s="489"/>
      <c r="H69" s="489"/>
      <c r="I69" s="489"/>
      <c r="J69" s="489"/>
      <c r="K69" s="489"/>
      <c r="L69" s="489"/>
      <c r="M69" s="489"/>
      <c r="N69" s="489"/>
      <c r="O69" s="489"/>
      <c r="P69" s="489"/>
      <c r="Q69" s="489"/>
      <c r="R69" s="489"/>
      <c r="S69" s="489"/>
      <c r="T69" s="489"/>
      <c r="U69" s="489"/>
      <c r="V69" s="489"/>
      <c r="W69" s="489"/>
      <c r="X69" s="489"/>
      <c r="Y69" s="489"/>
      <c r="Z69" s="489"/>
      <c r="AA69" s="489"/>
      <c r="AB69" s="489"/>
      <c r="AC69" s="489"/>
      <c r="AD69" s="489"/>
      <c r="AE69" s="489"/>
      <c r="AF69" s="489"/>
      <c r="AG69" s="489"/>
      <c r="AH69" s="489"/>
      <c r="AI69" s="489"/>
      <c r="AJ69" s="489"/>
      <c r="AK69" s="489"/>
      <c r="AL69" s="489"/>
      <c r="AM69" s="489"/>
      <c r="AN69" s="489"/>
      <c r="AO69" s="489"/>
      <c r="AP69" s="489"/>
      <c r="AQ69" s="489"/>
      <c r="AR69" s="489"/>
      <c r="AS69" s="489"/>
      <c r="AT69" s="489"/>
      <c r="AU69" s="489"/>
      <c r="AV69" s="489"/>
      <c r="AW69" s="489"/>
      <c r="AX69" s="489"/>
      <c r="AY69" s="489"/>
      <c r="AZ69" s="489"/>
      <c r="BA69" s="489"/>
      <c r="BB69" s="489"/>
      <c r="BC69" s="489"/>
      <c r="BD69" s="489"/>
      <c r="BE69" s="489"/>
      <c r="BF69" s="489"/>
      <c r="BG69" s="489"/>
      <c r="BH69" s="489"/>
      <c r="BI69" s="489"/>
      <c r="BJ69" s="489"/>
      <c r="BK69" s="489"/>
      <c r="BL69" s="489"/>
      <c r="BM69" s="489"/>
      <c r="BN69" s="489"/>
      <c r="BO69" s="489"/>
      <c r="BP69" s="489"/>
      <c r="BQ69" s="489"/>
      <c r="BR69" s="489"/>
      <c r="BS69" s="489"/>
      <c r="BT69" s="489"/>
      <c r="BU69" s="489"/>
    </row>
    <row r="70" spans="2:73" ht="21" customHeight="1">
      <c r="B70" s="489"/>
      <c r="C70" s="489"/>
      <c r="D70" s="489"/>
      <c r="E70" s="489"/>
      <c r="F70" s="489"/>
      <c r="G70" s="489"/>
      <c r="H70" s="489"/>
      <c r="I70" s="489"/>
      <c r="J70" s="489"/>
      <c r="K70" s="489"/>
      <c r="L70" s="489"/>
      <c r="M70" s="489"/>
      <c r="N70" s="489"/>
      <c r="O70" s="489"/>
      <c r="P70" s="489"/>
      <c r="Q70" s="489"/>
      <c r="R70" s="489"/>
      <c r="S70" s="489"/>
      <c r="T70" s="489"/>
      <c r="U70" s="489"/>
      <c r="V70" s="489"/>
      <c r="W70" s="489"/>
      <c r="X70" s="489"/>
      <c r="Y70" s="489"/>
      <c r="Z70" s="489"/>
      <c r="AA70" s="489"/>
      <c r="AB70" s="489"/>
      <c r="AC70" s="489"/>
      <c r="AD70" s="489"/>
      <c r="AE70" s="489"/>
      <c r="AF70" s="489"/>
      <c r="AG70" s="489"/>
      <c r="AH70" s="489"/>
      <c r="AI70" s="489"/>
      <c r="AJ70" s="489"/>
      <c r="AK70" s="489"/>
      <c r="AL70" s="489"/>
      <c r="AM70" s="489"/>
      <c r="AN70" s="489"/>
      <c r="AO70" s="489"/>
      <c r="AP70" s="489"/>
      <c r="AQ70" s="489"/>
      <c r="AR70" s="489"/>
      <c r="AS70" s="489"/>
      <c r="AT70" s="489"/>
      <c r="AU70" s="489"/>
      <c r="AV70" s="489"/>
      <c r="AW70" s="489"/>
      <c r="AX70" s="489"/>
      <c r="AY70" s="489"/>
      <c r="AZ70" s="489"/>
      <c r="BA70" s="489"/>
      <c r="BB70" s="489"/>
      <c r="BC70" s="489"/>
      <c r="BD70" s="489"/>
      <c r="BE70" s="489"/>
      <c r="BF70" s="489"/>
      <c r="BG70" s="489"/>
      <c r="BH70" s="489"/>
      <c r="BI70" s="489"/>
      <c r="BJ70" s="489"/>
      <c r="BK70" s="489"/>
      <c r="BL70" s="489"/>
      <c r="BM70" s="489"/>
      <c r="BN70" s="489"/>
      <c r="BO70" s="489"/>
      <c r="BP70" s="489"/>
      <c r="BQ70" s="489"/>
      <c r="BR70" s="489"/>
      <c r="BS70" s="489"/>
      <c r="BT70" s="489"/>
      <c r="BU70" s="489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AO148"/>
  <sheetViews>
    <sheetView zoomScaleNormal="100" workbookViewId="0">
      <pane xSplit="6" ySplit="3" topLeftCell="G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1" customWidth="1"/>
    <col min="2" max="2" width="13" style="1" customWidth="1"/>
    <col min="3" max="3" width="18.44140625" style="2" customWidth="1"/>
    <col min="4" max="4" width="29.109375" style="1" bestFit="1" customWidth="1"/>
    <col min="5" max="5" width="8.6640625" style="1" customWidth="1"/>
    <col min="6" max="6" width="6.109375" style="9" customWidth="1"/>
    <col min="7" max="8" width="16.44140625" style="1" customWidth="1"/>
    <col min="9" max="9" width="17.6640625" style="1" customWidth="1"/>
    <col min="10" max="12" width="16.44140625" style="1" customWidth="1"/>
    <col min="13" max="13" width="17.109375" style="1" customWidth="1"/>
    <col min="14" max="38" width="16.44140625" style="1" customWidth="1"/>
    <col min="39" max="41" width="15.88671875" style="1" customWidth="1"/>
    <col min="42" max="16384" width="9.109375" style="1"/>
  </cols>
  <sheetData>
    <row r="1" spans="1:41" s="61" customFormat="1" ht="31.5" customHeight="1">
      <c r="B1" s="52" t="s">
        <v>75</v>
      </c>
      <c r="C1" s="53"/>
      <c r="D1" s="54"/>
      <c r="E1" s="65"/>
      <c r="F1" s="54"/>
      <c r="G1" s="55">
        <f>71760+33303</f>
        <v>105063</v>
      </c>
      <c r="H1" s="55">
        <f>71736+29856</f>
        <v>101592</v>
      </c>
      <c r="I1" s="55">
        <f>51723+20457</f>
        <v>72180</v>
      </c>
      <c r="J1" s="55">
        <f>23613+14571</f>
        <v>38184</v>
      </c>
      <c r="K1" s="55">
        <f>72231+32652</f>
        <v>104883</v>
      </c>
      <c r="L1" s="55">
        <f>71610+34008</f>
        <v>105618</v>
      </c>
      <c r="M1" s="55">
        <f>72765+32595</f>
        <v>105360</v>
      </c>
      <c r="N1" s="55">
        <f>71343+32922</f>
        <v>104265</v>
      </c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4"/>
      <c r="AN1" s="54"/>
      <c r="AO1" s="54"/>
    </row>
    <row r="2" spans="1:41" ht="15" customHeight="1">
      <c r="B2" s="62"/>
      <c r="C2" s="62"/>
      <c r="D2" s="63"/>
      <c r="E2" s="63"/>
      <c r="F2" s="64"/>
      <c r="G2" s="3">
        <f>G$3</f>
        <v>0</v>
      </c>
      <c r="H2" s="3">
        <f t="shared" ref="H2:AL2" si="0">H$3</f>
        <v>0</v>
      </c>
      <c r="I2" s="3">
        <f t="shared" si="0"/>
        <v>0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/>
      <c r="AN2" s="3"/>
      <c r="AO2" s="3"/>
    </row>
    <row r="3" spans="1:41" ht="15" customHeight="1">
      <c r="B3" s="12" t="s">
        <v>83</v>
      </c>
      <c r="C3" s="38" t="s">
        <v>76</v>
      </c>
      <c r="D3" s="28" t="s">
        <v>50</v>
      </c>
      <c r="E3" s="28" t="s">
        <v>51</v>
      </c>
      <c r="F3" s="29" t="s">
        <v>40</v>
      </c>
      <c r="G3" s="478">
        <f>RawData!B$1</f>
        <v>0</v>
      </c>
      <c r="H3" s="478">
        <f>RawData!C$1</f>
        <v>0</v>
      </c>
      <c r="I3" s="478">
        <f>RawData!D$1</f>
        <v>0</v>
      </c>
      <c r="J3" s="478">
        <f>RawData!E$1</f>
        <v>0</v>
      </c>
      <c r="K3" s="478">
        <f>RawData!F$1</f>
        <v>0</v>
      </c>
      <c r="L3" s="478">
        <f>RawData!G$1</f>
        <v>0</v>
      </c>
      <c r="M3" s="478">
        <f>RawData!H$1</f>
        <v>0</v>
      </c>
      <c r="N3" s="478">
        <f>RawData!I$1</f>
        <v>0</v>
      </c>
      <c r="O3" s="478">
        <f>RawData!J$1</f>
        <v>0</v>
      </c>
      <c r="P3" s="478">
        <f>RawData!K$1</f>
        <v>0</v>
      </c>
      <c r="Q3" s="478">
        <f>RawData!L$1</f>
        <v>0</v>
      </c>
      <c r="R3" s="478">
        <f>RawData!M$1</f>
        <v>0</v>
      </c>
      <c r="S3" s="478">
        <f>RawData!N$1</f>
        <v>0</v>
      </c>
      <c r="T3" s="478">
        <f>RawData!O$1</f>
        <v>0</v>
      </c>
      <c r="U3" s="478">
        <f>RawData!P$1</f>
        <v>0</v>
      </c>
      <c r="V3" s="478">
        <f>RawData!Q$1</f>
        <v>0</v>
      </c>
      <c r="W3" s="478">
        <f>RawData!R$1</f>
        <v>0</v>
      </c>
      <c r="X3" s="478">
        <f>RawData!S$1</f>
        <v>0</v>
      </c>
      <c r="Y3" s="478">
        <f>RawData!T$1</f>
        <v>0</v>
      </c>
      <c r="Z3" s="478">
        <f>RawData!U$1</f>
        <v>0</v>
      </c>
      <c r="AA3" s="478">
        <f>RawData!V$1</f>
        <v>0</v>
      </c>
      <c r="AB3" s="478">
        <f>RawData!W$1</f>
        <v>0</v>
      </c>
      <c r="AC3" s="478">
        <f>RawData!X$1</f>
        <v>0</v>
      </c>
      <c r="AD3" s="478">
        <f>RawData!Y$1</f>
        <v>0</v>
      </c>
      <c r="AE3" s="478">
        <f>RawData!Z$1</f>
        <v>0</v>
      </c>
      <c r="AF3" s="478">
        <f>RawData!AA$1</f>
        <v>0</v>
      </c>
      <c r="AG3" s="478">
        <f>RawData!AB$1</f>
        <v>0</v>
      </c>
      <c r="AH3" s="478">
        <f>RawData!AC$1</f>
        <v>0</v>
      </c>
      <c r="AI3" s="478">
        <f>RawData!AD$1</f>
        <v>0</v>
      </c>
      <c r="AJ3" s="478">
        <f>RawData!AE$1</f>
        <v>0</v>
      </c>
      <c r="AK3" s="478">
        <f>RawData!AF$1</f>
        <v>0</v>
      </c>
      <c r="AL3" s="478">
        <f>RawData!AG$1</f>
        <v>0</v>
      </c>
      <c r="AM3" s="30"/>
      <c r="AN3" s="30"/>
      <c r="AO3" s="30"/>
    </row>
    <row r="4" spans="1:41" s="374" customFormat="1" ht="15" customHeight="1">
      <c r="B4" s="522" t="s">
        <v>53</v>
      </c>
      <c r="C4" s="375" t="s">
        <v>28</v>
      </c>
      <c r="D4" s="375"/>
      <c r="E4" s="376"/>
      <c r="F4" s="377">
        <v>1000</v>
      </c>
      <c r="G4" s="378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378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378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378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378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378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378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378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378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378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378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378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378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378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378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378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378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378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378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378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378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378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378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378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378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378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378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378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378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  <c r="AJ4" s="378" cm="1">
        <f t="array" aca="1" ref="AJ4" ca="1">IFERROR(
    INDIRECT(
        "RawData!" &amp;
        ADDRESS(
            MATCH(
                $C4 &amp; ".Import_kWh",
                RawData!$A:$A,
                0
            ),
            MATCH(
                AJ$3,
                RawData!$1:$1,
                0
            ),
            4
        )
    ),
    0
)</f>
        <v>0</v>
      </c>
      <c r="AK4" s="378" cm="1">
        <f t="array" aca="1" ref="AK4" ca="1">IFERROR(
    INDIRECT(
        "RawData!" &amp;
        ADDRESS(
            MATCH(
                $C4 &amp; ".Import_kWh",
                RawData!$A:$A,
                0
            ),
            MATCH(
                AK$3,
                RawData!$1:$1,
                0
            ),
            4
        )
    ),
    0
)</f>
        <v>0</v>
      </c>
      <c r="AL4" s="378" cm="1">
        <f t="array" aca="1" ref="AL4" ca="1">IFERROR(
    INDIRECT(
        "RawData!" &amp;
        ADDRESS(
            MATCH(
                $C4 &amp; ".Import_kWh",
                RawData!$A:$A,
                0
            ),
            MATCH(
                AL$3,
                RawData!$1:$1,
                0
            ),
            4
        )
    ),
    0
)</f>
        <v>0</v>
      </c>
      <c r="AM4" s="379"/>
      <c r="AN4" s="379"/>
      <c r="AO4" s="379"/>
    </row>
    <row r="5" spans="1:41" s="374" customFormat="1" ht="15" customHeight="1">
      <c r="B5" s="522"/>
      <c r="C5" s="375" t="s">
        <v>29</v>
      </c>
      <c r="D5" s="375"/>
      <c r="E5" s="375"/>
      <c r="F5" s="377">
        <v>1000</v>
      </c>
      <c r="G5" s="378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378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378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378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378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378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378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378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378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378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378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378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378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378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378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378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378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378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378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378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378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378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378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378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378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378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378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378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378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  <c r="AJ5" s="378" cm="1">
        <f t="array" aca="1" ref="AJ5" ca="1">IFERROR(
    INDIRECT(
        "RawData!" &amp;
        ADDRESS(
            MATCH(
                $C5 &amp; ".Import_kWh",
                RawData!$A:$A,
                0
            ),
            MATCH(
                AJ$3,
                RawData!$1:$1,
                0
            ),
            4
        )
    ),
    0
)</f>
        <v>0</v>
      </c>
      <c r="AK5" s="378" cm="1">
        <f t="array" aca="1" ref="AK5" ca="1">IFERROR(
    INDIRECT(
        "RawData!" &amp;
        ADDRESS(
            MATCH(
                $C5 &amp; ".Import_kWh",
                RawData!$A:$A,
                0
            ),
            MATCH(
                AK$3,
                RawData!$1:$1,
                0
            ),
            4
        )
    ),
    0
)</f>
        <v>0</v>
      </c>
      <c r="AL5" s="378" cm="1">
        <f t="array" aca="1" ref="AL5" ca="1">IFERROR(
    INDIRECT(
        "RawData!" &amp;
        ADDRESS(
            MATCH(
                $C5 &amp; ".Import_kWh",
                RawData!$A:$A,
                0
            ),
            MATCH(
                AL$3,
                RawData!$1:$1,
                0
            ),
            4
        )
    ),
    0
)</f>
        <v>0</v>
      </c>
      <c r="AM5" s="379"/>
      <c r="AN5" s="379"/>
      <c r="AO5" s="379"/>
    </row>
    <row r="6" spans="1:41" s="374" customFormat="1" ht="15" customHeight="1">
      <c r="B6" s="522"/>
      <c r="C6" s="375" t="s">
        <v>30</v>
      </c>
      <c r="D6" s="375"/>
      <c r="E6" s="376"/>
      <c r="F6" s="377">
        <v>1000</v>
      </c>
      <c r="G6" s="378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378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378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378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378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378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378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378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378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378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378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378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378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378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378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378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378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378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378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378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378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378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378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378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378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378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378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378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378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  <c r="AJ6" s="378" cm="1">
        <f t="array" aca="1" ref="AJ6" ca="1">IFERROR(
    INDIRECT(
        "RawData!" &amp;
        ADDRESS(
            MATCH(
                $C6 &amp; ".Import_kWh",
                RawData!$A:$A,
                0
            ),
            MATCH(
                AJ$3,
                RawData!$1:$1,
                0
            ),
            4
        )
    ),
    0
)</f>
        <v>0</v>
      </c>
      <c r="AK6" s="378" cm="1">
        <f t="array" aca="1" ref="AK6" ca="1">IFERROR(
    INDIRECT(
        "RawData!" &amp;
        ADDRESS(
            MATCH(
                $C6 &amp; ".Import_kWh",
                RawData!$A:$A,
                0
            ),
            MATCH(
                AK$3,
                RawData!$1:$1,
                0
            ),
            4
        )
    ),
    0
)</f>
        <v>0</v>
      </c>
      <c r="AL6" s="378" cm="1">
        <f t="array" aca="1" ref="AL6" ca="1">IFERROR(
    INDIRECT(
        "RawData!" &amp;
        ADDRESS(
            MATCH(
                $C6 &amp; ".Import_kWh",
                RawData!$A:$A,
                0
            ),
            MATCH(
                AL$3,
                RawData!$1:$1,
                0
            ),
            4
        )
    ),
    0
)</f>
        <v>0</v>
      </c>
      <c r="AM6" s="379"/>
      <c r="AN6" s="379"/>
      <c r="AO6" s="379"/>
    </row>
    <row r="7" spans="1:41" s="5" customFormat="1" ht="15" customHeight="1">
      <c r="A7" s="5" t="s">
        <v>121</v>
      </c>
      <c r="B7" s="59" t="s">
        <v>4</v>
      </c>
      <c r="C7" s="14" t="s">
        <v>54</v>
      </c>
      <c r="D7" s="498" t="s">
        <v>41</v>
      </c>
      <c r="E7" s="14"/>
      <c r="F7" s="32">
        <v>1</v>
      </c>
      <c r="G7" s="196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196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196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196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196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196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196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196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196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196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196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196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196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196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196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196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196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196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196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196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196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196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196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196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196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196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196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196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196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  <c r="AJ7" s="196" cm="1">
        <f t="array" aca="1" ref="AJ7" ca="1">IFERROR(
    INDIRECT(
        "RawData!" &amp;
        ADDRESS(
            MATCH(
                $C7 &amp; ".Import_kWh",
                RawData!$A:$A,
                0
            ),
            MATCH(
                AJ$3,
                RawData!$1:$1,
                0
            ),
            4
        )
    ),
    0
)</f>
        <v>0</v>
      </c>
      <c r="AK7" s="196" cm="1">
        <f t="array" aca="1" ref="AK7" ca="1">IFERROR(
    INDIRECT(
        "RawData!" &amp;
        ADDRESS(
            MATCH(
                $C7 &amp; ".Import_kWh",
                RawData!$A:$A,
                0
            ),
            MATCH(
                AK$3,
                RawData!$1:$1,
                0
            ),
            4
        )
    ),
    0
)</f>
        <v>0</v>
      </c>
      <c r="AL7" s="196" cm="1">
        <f t="array" aca="1" ref="AL7" ca="1">IFERROR(
    INDIRECT(
        "RawData!" &amp;
        ADDRESS(
            MATCH(
                $C7 &amp; ".Import_kWh",
                RawData!$A:$A,
                0
            ),
            MATCH(
                AL$3,
                RawData!$1:$1,
                0
            ),
            4
        )
    ),
    0
)</f>
        <v>0</v>
      </c>
      <c r="AM7" s="360"/>
      <c r="AN7" s="360"/>
      <c r="AO7" s="360"/>
    </row>
    <row r="8" spans="1:41" s="5" customFormat="1" ht="15" customHeight="1">
      <c r="B8" s="520" t="s">
        <v>0</v>
      </c>
      <c r="C8" s="14" t="s">
        <v>55</v>
      </c>
      <c r="D8" s="498" t="s">
        <v>42</v>
      </c>
      <c r="E8" s="14"/>
      <c r="F8" s="32">
        <v>1</v>
      </c>
      <c r="G8" s="196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196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196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196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196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196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196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196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196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196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196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196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196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196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196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196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196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196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196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196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196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196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196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196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196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196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196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196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196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  <c r="AJ8" s="196" cm="1">
        <f t="array" aca="1" ref="AJ8" ca="1">IFERROR(
    INDIRECT(
        "RawData!" &amp;
        ADDRESS(
            MATCH(
                $C8 &amp; ".Import_kWh",
                RawData!$A:$A,
                0
            ),
            MATCH(
                AJ$3,
                RawData!$1:$1,
                0
            ),
            4
        )
    ),
    0
)</f>
        <v>0</v>
      </c>
      <c r="AK8" s="196" cm="1">
        <f t="array" aca="1" ref="AK8" ca="1">IFERROR(
    INDIRECT(
        "RawData!" &amp;
        ADDRESS(
            MATCH(
                $C8 &amp; ".Import_kWh",
                RawData!$A:$A,
                0
            ),
            MATCH(
                AK$3,
                RawData!$1:$1,
                0
            ),
            4
        )
    ),
    0
)</f>
        <v>0</v>
      </c>
      <c r="AL8" s="196" cm="1">
        <f t="array" aca="1" ref="AL8" ca="1">IFERROR(
    INDIRECT(
        "RawData!" &amp;
        ADDRESS(
            MATCH(
                $C8 &amp; ".Import_kWh",
                RawData!$A:$A,
                0
            ),
            MATCH(
                AL$3,
                RawData!$1:$1,
                0
            ),
            4
        )
    ),
    0
)</f>
        <v>0</v>
      </c>
      <c r="AM8" s="360"/>
      <c r="AN8" s="360"/>
      <c r="AO8" s="360"/>
    </row>
    <row r="9" spans="1:41" s="5" customFormat="1" ht="15" customHeight="1">
      <c r="B9" s="520"/>
      <c r="C9" s="15" t="s">
        <v>56</v>
      </c>
      <c r="D9" s="498" t="s">
        <v>42</v>
      </c>
      <c r="E9" s="14"/>
      <c r="F9" s="32">
        <v>1</v>
      </c>
      <c r="G9" s="196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196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196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196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196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196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196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196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196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196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196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196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196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196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196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196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196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196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196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196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196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196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196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196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196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196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196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196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196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  <c r="AJ9" s="196" cm="1">
        <f t="array" aca="1" ref="AJ9" ca="1">IFERROR(
    INDIRECT(
        "RawData!" &amp;
        ADDRESS(
            MATCH(
                $C9 &amp; ".Import_kWh",
                RawData!$A:$A,
                0
            ),
            MATCH(
                AJ$3,
                RawData!$1:$1,
                0
            ),
            4
        )
    ),
    0
)</f>
        <v>0</v>
      </c>
      <c r="AK9" s="196" cm="1">
        <f t="array" aca="1" ref="AK9" ca="1">IFERROR(
    INDIRECT(
        "RawData!" &amp;
        ADDRESS(
            MATCH(
                $C9 &amp; ".Import_kWh",
                RawData!$A:$A,
                0
            ),
            MATCH(
                AK$3,
                RawData!$1:$1,
                0
            ),
            4
        )
    ),
    0
)</f>
        <v>0</v>
      </c>
      <c r="AL9" s="196" cm="1">
        <f t="array" aca="1" ref="AL9" ca="1">IFERROR(
    INDIRECT(
        "RawData!" &amp;
        ADDRESS(
            MATCH(
                $C9 &amp; ".Import_kWh",
                RawData!$A:$A,
                0
            ),
            MATCH(
                AL$3,
                RawData!$1:$1,
                0
            ),
            4
        )
    ),
    0
)</f>
        <v>0</v>
      </c>
      <c r="AM9" s="360"/>
      <c r="AN9" s="360"/>
      <c r="AO9" s="360"/>
    </row>
    <row r="10" spans="1:41" s="5" customFormat="1" ht="15" customHeight="1">
      <c r="B10" s="520" t="s">
        <v>1</v>
      </c>
      <c r="C10" s="14" t="s">
        <v>57</v>
      </c>
      <c r="D10" s="498" t="s">
        <v>43</v>
      </c>
      <c r="E10" s="14"/>
      <c r="F10" s="32">
        <v>1</v>
      </c>
      <c r="G10" s="196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196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196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196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196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196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196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196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196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196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196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196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196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196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196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196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196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196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196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196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196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196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196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196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196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196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196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196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196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  <c r="AJ10" s="196" cm="1">
        <f t="array" aca="1" ref="AJ10" ca="1">IFERROR(
    INDIRECT(
        "RawData!" &amp;
        ADDRESS(
            MATCH(
                $C10 &amp; ".Import_kWh",
                RawData!$A:$A,
                0
            ),
            MATCH(
                AJ$3,
                RawData!$1:$1,
                0
            ),
            4
        )
    ),
    0
)</f>
        <v>0</v>
      </c>
      <c r="AK10" s="196" cm="1">
        <f t="array" aca="1" ref="AK10" ca="1">IFERROR(
    INDIRECT(
        "RawData!" &amp;
        ADDRESS(
            MATCH(
                $C10 &amp; ".Import_kWh",
                RawData!$A:$A,
                0
            ),
            MATCH(
                AK$3,
                RawData!$1:$1,
                0
            ),
            4
        )
    ),
    0
)</f>
        <v>0</v>
      </c>
      <c r="AL10" s="196" cm="1">
        <f t="array" aca="1" ref="AL10" ca="1">IFERROR(
    INDIRECT(
        "RawData!" &amp;
        ADDRESS(
            MATCH(
                $C10 &amp; ".Import_kWh",
                RawData!$A:$A,
                0
            ),
            MATCH(
                AL$3,
                RawData!$1:$1,
                0
            ),
            4
        )
    ),
    0
)</f>
        <v>0</v>
      </c>
      <c r="AM10" s="360"/>
      <c r="AN10" s="360"/>
      <c r="AO10" s="360"/>
    </row>
    <row r="11" spans="1:41" s="5" customFormat="1" ht="15" customHeight="1">
      <c r="B11" s="520"/>
      <c r="C11" s="14" t="s">
        <v>58</v>
      </c>
      <c r="D11" s="498" t="s">
        <v>43</v>
      </c>
      <c r="E11" s="14"/>
      <c r="F11" s="32">
        <v>1</v>
      </c>
      <c r="G11" s="196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196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196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196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196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196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196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196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196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196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196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196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196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196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196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196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196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196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196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196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196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196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196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196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196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196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196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196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196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  <c r="AJ11" s="196" cm="1">
        <f t="array" aca="1" ref="AJ11" ca="1">IFERROR(
    INDIRECT(
        "RawData!" &amp;
        ADDRESS(
            MATCH(
                $C11 &amp; ".Import_kWh",
                RawData!$A:$A,
                0
            ),
            MATCH(
                AJ$3,
                RawData!$1:$1,
                0
            ),
            4
        )
    ),
    0
)</f>
        <v>0</v>
      </c>
      <c r="AK11" s="196" cm="1">
        <f t="array" aca="1" ref="AK11" ca="1">IFERROR(
    INDIRECT(
        "RawData!" &amp;
        ADDRESS(
            MATCH(
                $C11 &amp; ".Import_kWh",
                RawData!$A:$A,
                0
            ),
            MATCH(
                AK$3,
                RawData!$1:$1,
                0
            ),
            4
        )
    ),
    0
)</f>
        <v>0</v>
      </c>
      <c r="AL11" s="196" cm="1">
        <f t="array" aca="1" ref="AL11" ca="1">IFERROR(
    INDIRECT(
        "RawData!" &amp;
        ADDRESS(
            MATCH(
                $C11 &amp; ".Import_kWh",
                RawData!$A:$A,
                0
            ),
            MATCH(
                AL$3,
                RawData!$1:$1,
                0
            ),
            4
        )
    ),
    0
)</f>
        <v>0</v>
      </c>
      <c r="AM11" s="360"/>
      <c r="AN11" s="360"/>
      <c r="AO11" s="360"/>
    </row>
    <row r="12" spans="1:41" s="5" customFormat="1" ht="15" customHeight="1">
      <c r="A12" s="5" t="s">
        <v>121</v>
      </c>
      <c r="B12" s="523" t="s">
        <v>10</v>
      </c>
      <c r="C12" s="23" t="s">
        <v>8</v>
      </c>
      <c r="D12" s="499" t="s">
        <v>10</v>
      </c>
      <c r="E12" s="23"/>
      <c r="F12" s="31">
        <v>1</v>
      </c>
      <c r="G12" s="195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195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195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195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195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195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195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195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195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195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195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195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195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195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195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195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195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195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195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195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195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195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195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195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195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195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195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195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195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  <c r="AJ12" s="195" cm="1">
        <f t="array" aca="1" ref="AJ12" ca="1">IFERROR(
    INDIRECT(
        "RawData!" &amp;
        ADDRESS(
            MATCH(
                $C12 &amp; ".Import_kWh",
                RawData!$A:$A,
                0
            ),
            MATCH(
                AJ$3,
                RawData!$1:$1,
                0
            ),
            4
        )
    ),
    0
)</f>
        <v>0</v>
      </c>
      <c r="AK12" s="195" cm="1">
        <f t="array" aca="1" ref="AK12" ca="1">IFERROR(
    INDIRECT(
        "RawData!" &amp;
        ADDRESS(
            MATCH(
                $C12 &amp; ".Import_kWh",
                RawData!$A:$A,
                0
            ),
            MATCH(
                AK$3,
                RawData!$1:$1,
                0
            ),
            4
        )
    ),
    0
)</f>
        <v>0</v>
      </c>
      <c r="AL12" s="195" cm="1">
        <f t="array" aca="1" ref="AL12" ca="1">IFERROR(
    INDIRECT(
        "RawData!" &amp;
        ADDRESS(
            MATCH(
                $C12 &amp; ".Import_kWh",
                RawData!$A:$A,
                0
            ),
            MATCH(
                AL$3,
                RawData!$1:$1,
                0
            ),
            4
        )
    ),
    0
)</f>
        <v>0</v>
      </c>
      <c r="AM12" s="364"/>
      <c r="AN12" s="364"/>
      <c r="AO12" s="364"/>
    </row>
    <row r="13" spans="1:41" s="5" customFormat="1" ht="15" customHeight="1">
      <c r="A13" s="5" t="s">
        <v>121</v>
      </c>
      <c r="B13" s="523"/>
      <c r="C13" s="23" t="s">
        <v>9</v>
      </c>
      <c r="D13" s="499" t="s">
        <v>10</v>
      </c>
      <c r="E13" s="23"/>
      <c r="F13" s="31">
        <v>1</v>
      </c>
      <c r="G13" s="58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58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58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58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58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58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58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58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58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58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58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58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58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58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58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58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58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58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58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58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58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58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58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58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58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58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58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58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58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  <c r="AJ13" s="58" cm="1">
        <f t="array" aca="1" ref="AJ13" ca="1">IFERROR(
    INDIRECT(
        "RawData!" &amp;
        ADDRESS(
            MATCH(
                $C13 &amp; ".Import_kWh",
                RawData!$A:$A,
                0
            ),
            MATCH(
                AJ$3,
                RawData!$1:$1,
                0
            ),
            4
        )
    ),
    0
)</f>
        <v>0</v>
      </c>
      <c r="AK13" s="58" cm="1">
        <f t="array" aca="1" ref="AK13" ca="1">IFERROR(
    INDIRECT(
        "RawData!" &amp;
        ADDRESS(
            MATCH(
                $C13 &amp; ".Import_kWh",
                RawData!$A:$A,
                0
            ),
            MATCH(
                AK$3,
                RawData!$1:$1,
                0
            ),
            4
        )
    ),
    0
)</f>
        <v>0</v>
      </c>
      <c r="AL13" s="58" cm="1">
        <f t="array" aca="1" ref="AL13" ca="1">IFERROR(
    INDIRECT(
        "RawData!" &amp;
        ADDRESS(
            MATCH(
                $C13 &amp; ".Import_kWh",
                RawData!$A:$A,
                0
            ),
            MATCH(
                AL$3,
                RawData!$1:$1,
                0
            ),
            4
        )
    ),
    0
)</f>
        <v>0</v>
      </c>
      <c r="AM13" s="364"/>
      <c r="AN13" s="364"/>
      <c r="AO13" s="364"/>
    </row>
    <row r="14" spans="1:41" s="5" customFormat="1" ht="15" customHeight="1">
      <c r="B14" s="520" t="s">
        <v>2</v>
      </c>
      <c r="C14" s="14" t="s">
        <v>70</v>
      </c>
      <c r="D14" s="498" t="s">
        <v>44</v>
      </c>
      <c r="E14" s="14"/>
      <c r="F14" s="32">
        <v>1</v>
      </c>
      <c r="G14" s="196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196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196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196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196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196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196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196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196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196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196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196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196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196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196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196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196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196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196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196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196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196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196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196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196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196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196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196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196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  <c r="AJ14" s="196" cm="1">
        <f t="array" aca="1" ref="AJ14" ca="1">IFERROR(
    INDIRECT(
        "RawData!" &amp;
        ADDRESS(
            MATCH(
                $C14 &amp; ".Import_kWh",
                RawData!$A:$A,
                0
            ),
            MATCH(
                AJ$3,
                RawData!$1:$1,
                0
            ),
            4
        )
    ),
    0
)</f>
        <v>0</v>
      </c>
      <c r="AK14" s="196" cm="1">
        <f t="array" aca="1" ref="AK14" ca="1">IFERROR(
    INDIRECT(
        "RawData!" &amp;
        ADDRESS(
            MATCH(
                $C14 &amp; ".Import_kWh",
                RawData!$A:$A,
                0
            ),
            MATCH(
                AK$3,
                RawData!$1:$1,
                0
            ),
            4
        )
    ),
    0
)</f>
        <v>0</v>
      </c>
      <c r="AL14" s="196" cm="1">
        <f t="array" aca="1" ref="AL14" ca="1">IFERROR(
    INDIRECT(
        "RawData!" &amp;
        ADDRESS(
            MATCH(
                $C14 &amp; ".Import_kWh",
                RawData!$A:$A,
                0
            ),
            MATCH(
                AL$3,
                RawData!$1:$1,
                0
            ),
            4
        )
    ),
    0
)</f>
        <v>0</v>
      </c>
      <c r="AM14" s="360"/>
      <c r="AN14" s="360"/>
      <c r="AO14" s="360"/>
    </row>
    <row r="15" spans="1:41" s="5" customFormat="1" ht="15" customHeight="1">
      <c r="B15" s="520"/>
      <c r="C15" s="14" t="s">
        <v>59</v>
      </c>
      <c r="D15" s="498" t="s">
        <v>44</v>
      </c>
      <c r="E15" s="14"/>
      <c r="F15" s="32">
        <v>1</v>
      </c>
      <c r="G15" s="196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196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196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196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196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196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196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196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196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196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196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196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196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196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196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196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196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196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196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196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196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196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196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196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196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196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196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196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196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  <c r="AJ15" s="196" cm="1">
        <f t="array" aca="1" ref="AJ15" ca="1">IFERROR(
    INDIRECT(
        "RawData!" &amp;
        ADDRESS(
            MATCH(
                $C15 &amp; ".Import_kWh",
                RawData!$A:$A,
                0
            ),
            MATCH(
                AJ$3,
                RawData!$1:$1,
                0
            ),
            4
        )
    ),
    0
)</f>
        <v>0</v>
      </c>
      <c r="AK15" s="196" cm="1">
        <f t="array" aca="1" ref="AK15" ca="1">IFERROR(
    INDIRECT(
        "RawData!" &amp;
        ADDRESS(
            MATCH(
                $C15 &amp; ".Import_kWh",
                RawData!$A:$A,
                0
            ),
            MATCH(
                AK$3,
                RawData!$1:$1,
                0
            ),
            4
        )
    ),
    0
)</f>
        <v>0</v>
      </c>
      <c r="AL15" s="196" cm="1">
        <f t="array" aca="1" ref="AL15" ca="1">IFERROR(
    INDIRECT(
        "RawData!" &amp;
        ADDRESS(
            MATCH(
                $C15 &amp; ".Import_kWh",
                RawData!$A:$A,
                0
            ),
            MATCH(
                AL$3,
                RawData!$1:$1,
                0
            ),
            4
        )
    ),
    0
)</f>
        <v>0</v>
      </c>
      <c r="AM15" s="360"/>
      <c r="AN15" s="360"/>
      <c r="AO15" s="360"/>
    </row>
    <row r="16" spans="1:41" s="5" customFormat="1" ht="15" customHeight="1">
      <c r="B16" s="520" t="s">
        <v>5</v>
      </c>
      <c r="C16" s="14" t="s">
        <v>60</v>
      </c>
      <c r="D16" s="498" t="s">
        <v>46</v>
      </c>
      <c r="E16" s="485"/>
      <c r="F16" s="32">
        <v>1</v>
      </c>
      <c r="G16" s="196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196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196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196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196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196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196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196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196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196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196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196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196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196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196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196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196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196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196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196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196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196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196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196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196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196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196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196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196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  <c r="AJ16" s="196" cm="1">
        <f t="array" aca="1" ref="AJ16" ca="1">IFERROR(
    INDIRECT(
        "RawData!" &amp;
        ADDRESS(
            MATCH(
                $C16 &amp; ".Import_kWh",
                RawData!$A:$A,
                0
            ),
            MATCH(
                AJ$3,
                RawData!$1:$1,
                0
            ),
            4
        )
    ),
    0
)</f>
        <v>0</v>
      </c>
      <c r="AK16" s="196" cm="1">
        <f t="array" aca="1" ref="AK16" ca="1">IFERROR(
    INDIRECT(
        "RawData!" &amp;
        ADDRESS(
            MATCH(
                $C16 &amp; ".Import_kWh",
                RawData!$A:$A,
                0
            ),
            MATCH(
                AK$3,
                RawData!$1:$1,
                0
            ),
            4
        )
    ),
    0
)</f>
        <v>0</v>
      </c>
      <c r="AL16" s="196" cm="1">
        <f t="array" aca="1" ref="AL16" ca="1">IFERROR(
    INDIRECT(
        "RawData!" &amp;
        ADDRESS(
            MATCH(
                $C16 &amp; ".Import_kWh",
                RawData!$A:$A,
                0
            ),
            MATCH(
                AL$3,
                RawData!$1:$1,
                0
            ),
            4
        )
    ),
    0
)</f>
        <v>0</v>
      </c>
      <c r="AM16" s="360"/>
      <c r="AN16" s="360"/>
      <c r="AO16" s="360"/>
    </row>
    <row r="17" spans="1:41" s="5" customFormat="1" ht="15" customHeight="1">
      <c r="B17" s="520"/>
      <c r="C17" s="14" t="s">
        <v>61</v>
      </c>
      <c r="D17" s="498" t="s">
        <v>46</v>
      </c>
      <c r="E17" s="14"/>
      <c r="F17" s="32">
        <v>1</v>
      </c>
      <c r="G17" s="196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196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196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196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196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196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196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196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196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196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196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196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196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196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196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196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196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196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196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196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196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196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196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196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196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196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196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196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196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  <c r="AJ17" s="196" cm="1">
        <f t="array" aca="1" ref="AJ17" ca="1">IFERROR(
    INDIRECT(
        "RawData!" &amp;
        ADDRESS(
            MATCH(
                $C17 &amp; ".Import_kWh",
                RawData!$A:$A,
                0
            ),
            MATCH(
                AJ$3,
                RawData!$1:$1,
                0
            ),
            4
        )
    ),
    0
)</f>
        <v>0</v>
      </c>
      <c r="AK17" s="196" cm="1">
        <f t="array" aca="1" ref="AK17" ca="1">IFERROR(
    INDIRECT(
        "RawData!" &amp;
        ADDRESS(
            MATCH(
                $C17 &amp; ".Import_kWh",
                RawData!$A:$A,
                0
            ),
            MATCH(
                AK$3,
                RawData!$1:$1,
                0
            ),
            4
        )
    ),
    0
)</f>
        <v>0</v>
      </c>
      <c r="AL17" s="196" cm="1">
        <f t="array" aca="1" ref="AL17" ca="1">IFERROR(
    INDIRECT(
        "RawData!" &amp;
        ADDRESS(
            MATCH(
                $C17 &amp; ".Import_kWh",
                RawData!$A:$A,
                0
            ),
            MATCH(
                AL$3,
                RawData!$1:$1,
                0
            ),
            4
        )
    ),
    0
)</f>
        <v>0</v>
      </c>
      <c r="AM17" s="360"/>
      <c r="AN17" s="360"/>
      <c r="AO17" s="360"/>
    </row>
    <row r="18" spans="1:41" s="5" customFormat="1" ht="15" customHeight="1">
      <c r="A18" s="5" t="s">
        <v>92</v>
      </c>
      <c r="B18" s="520" t="s">
        <v>6</v>
      </c>
      <c r="C18" s="14" t="s">
        <v>62</v>
      </c>
      <c r="D18" s="498" t="s">
        <v>47</v>
      </c>
      <c r="E18" s="14"/>
      <c r="F18" s="32">
        <v>1</v>
      </c>
      <c r="G18" s="196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196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196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196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196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196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196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196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196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196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196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196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196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196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196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196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196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196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196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196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196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196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196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196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196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196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196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196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196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  <c r="AJ18" s="196" cm="1">
        <f t="array" aca="1" ref="AJ18" ca="1">IFERROR(
    INDIRECT(
        "RawData!" &amp;
        ADDRESS(
            MATCH(
                $C18 &amp; ".Import_kWh",
                RawData!$A:$A,
                0
            ),
            MATCH(
                AJ$3,
                RawData!$1:$1,
                0
            ),
            4
        )
    ),
    0
)</f>
        <v>0</v>
      </c>
      <c r="AK18" s="196" cm="1">
        <f t="array" aca="1" ref="AK18" ca="1">IFERROR(
    INDIRECT(
        "RawData!" &amp;
        ADDRESS(
            MATCH(
                $C18 &amp; ".Import_kWh",
                RawData!$A:$A,
                0
            ),
            MATCH(
                AK$3,
                RawData!$1:$1,
                0
            ),
            4
        )
    ),
    0
)</f>
        <v>0</v>
      </c>
      <c r="AL18" s="196" cm="1">
        <f t="array" aca="1" ref="AL18" ca="1">IFERROR(
    INDIRECT(
        "RawData!" &amp;
        ADDRESS(
            MATCH(
                $C18 &amp; ".Import_kWh",
                RawData!$A:$A,
                0
            ),
            MATCH(
                AL$3,
                RawData!$1:$1,
                0
            ),
            4
        )
    ),
    0
)</f>
        <v>0</v>
      </c>
      <c r="AM18" s="360"/>
      <c r="AN18" s="360"/>
      <c r="AO18" s="360"/>
    </row>
    <row r="19" spans="1:41" s="5" customFormat="1" ht="15" customHeight="1">
      <c r="A19" s="5" t="s">
        <v>122</v>
      </c>
      <c r="B19" s="520"/>
      <c r="C19" s="14" t="s">
        <v>63</v>
      </c>
      <c r="D19" s="498" t="s">
        <v>47</v>
      </c>
      <c r="E19" s="14"/>
      <c r="F19" s="32">
        <v>1</v>
      </c>
      <c r="G19" s="196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196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196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196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196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196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196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196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196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196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196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196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196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196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196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196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196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196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196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196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196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196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196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196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196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196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196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196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196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  <c r="AJ19" s="196" cm="1">
        <f t="array" aca="1" ref="AJ19" ca="1">IFERROR(
    INDIRECT(
        "RawData!" &amp;
        ADDRESS(
            MATCH(
                $C19 &amp; ".Import_kWh",
                RawData!$A:$A,
                0
            ),
            MATCH(
                AJ$3,
                RawData!$1:$1,
                0
            ),
            4
        )
    ),
    0
)</f>
        <v>0</v>
      </c>
      <c r="AK19" s="196" cm="1">
        <f t="array" aca="1" ref="AK19" ca="1">IFERROR(
    INDIRECT(
        "RawData!" &amp;
        ADDRESS(
            MATCH(
                $C19 &amp; ".Import_kWh",
                RawData!$A:$A,
                0
            ),
            MATCH(
                AK$3,
                RawData!$1:$1,
                0
            ),
            4
        )
    ),
    0
)</f>
        <v>0</v>
      </c>
      <c r="AL19" s="196" cm="1">
        <f t="array" aca="1" ref="AL19" ca="1">IFERROR(
    INDIRECT(
        "RawData!" &amp;
        ADDRESS(
            MATCH(
                $C19 &amp; ".Import_kWh",
                RawData!$A:$A,
                0
            ),
            MATCH(
                AL$3,
                RawData!$1:$1,
                0
            ),
            4
        )
    ),
    0
)</f>
        <v>0</v>
      </c>
      <c r="AM19" s="360"/>
      <c r="AN19" s="360"/>
      <c r="AO19" s="360"/>
    </row>
    <row r="20" spans="1:41" s="5" customFormat="1" ht="15" customHeight="1">
      <c r="B20" s="520" t="s">
        <v>3</v>
      </c>
      <c r="C20" s="14" t="s">
        <v>64</v>
      </c>
      <c r="D20" s="498" t="s">
        <v>45</v>
      </c>
      <c r="E20" s="14"/>
      <c r="F20" s="32">
        <v>1</v>
      </c>
      <c r="G20" s="196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196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196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196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196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196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196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196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196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196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196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196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196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196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196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196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196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196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196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196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196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196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196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196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196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196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196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196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196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  <c r="AJ20" s="196" cm="1">
        <f t="array" aca="1" ref="AJ20" ca="1">IFERROR(
    INDIRECT(
        "RawData!" &amp;
        ADDRESS(
            MATCH(
                $C20 &amp; ".Import_kWh",
                RawData!$A:$A,
                0
            ),
            MATCH(
                AJ$3,
                RawData!$1:$1,
                0
            ),
            4
        )
    ),
    0
)</f>
        <v>0</v>
      </c>
      <c r="AK20" s="196" cm="1">
        <f t="array" aca="1" ref="AK20" ca="1">IFERROR(
    INDIRECT(
        "RawData!" &amp;
        ADDRESS(
            MATCH(
                $C20 &amp; ".Import_kWh",
                RawData!$A:$A,
                0
            ),
            MATCH(
                AK$3,
                RawData!$1:$1,
                0
            ),
            4
        )
    ),
    0
)</f>
        <v>0</v>
      </c>
      <c r="AL20" s="196" cm="1">
        <f t="array" aca="1" ref="AL20" ca="1">IFERROR(
    INDIRECT(
        "RawData!" &amp;
        ADDRESS(
            MATCH(
                $C20 &amp; ".Import_kWh",
                RawData!$A:$A,
                0
            ),
            MATCH(
                AL$3,
                RawData!$1:$1,
                0
            ),
            4
        )
    ),
    0
)</f>
        <v>0</v>
      </c>
      <c r="AM20" s="360"/>
      <c r="AN20" s="360"/>
      <c r="AO20" s="360"/>
    </row>
    <row r="21" spans="1:41" s="5" customFormat="1" ht="15" customHeight="1">
      <c r="B21" s="520"/>
      <c r="C21" s="14" t="s">
        <v>65</v>
      </c>
      <c r="D21" s="498" t="s">
        <v>45</v>
      </c>
      <c r="E21" s="14"/>
      <c r="F21" s="32">
        <v>1</v>
      </c>
      <c r="G21" s="196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196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196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196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196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196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196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196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196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196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196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196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196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196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196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196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196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196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196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196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196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196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196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196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196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196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196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196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196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  <c r="AJ21" s="196" cm="1">
        <f t="array" aca="1" ref="AJ21" ca="1">IFERROR(
    INDIRECT(
        "RawData!" &amp;
        ADDRESS(
            MATCH(
                $C21 &amp; ".Import_kWh",
                RawData!$A:$A,
                0
            ),
            MATCH(
                AJ$3,
                RawData!$1:$1,
                0
            ),
            4
        )
    ),
    0
)</f>
        <v>0</v>
      </c>
      <c r="AK21" s="196" cm="1">
        <f t="array" aca="1" ref="AK21" ca="1">IFERROR(
    INDIRECT(
        "RawData!" &amp;
        ADDRESS(
            MATCH(
                $C21 &amp; ".Import_kWh",
                RawData!$A:$A,
                0
            ),
            MATCH(
                AK$3,
                RawData!$1:$1,
                0
            ),
            4
        )
    ),
    0
)</f>
        <v>0</v>
      </c>
      <c r="AL21" s="196" cm="1">
        <f t="array" aca="1" ref="AL21" ca="1">IFERROR(
    INDIRECT(
        "RawData!" &amp;
        ADDRESS(
            MATCH(
                $C21 &amp; ".Import_kWh",
                RawData!$A:$A,
                0
            ),
            MATCH(
                AL$3,
                RawData!$1:$1,
                0
            ),
            4
        )
    ),
    0
)</f>
        <v>0</v>
      </c>
      <c r="AM21" s="360"/>
      <c r="AN21" s="360"/>
      <c r="AO21" s="360"/>
    </row>
    <row r="22" spans="1:41" s="7" customFormat="1" ht="15.75" customHeight="1">
      <c r="B22" s="80" t="s">
        <v>7</v>
      </c>
      <c r="C22" s="42" t="s">
        <v>66</v>
      </c>
      <c r="D22" s="500" t="s">
        <v>52</v>
      </c>
      <c r="E22" s="42"/>
      <c r="F22" s="32">
        <v>1</v>
      </c>
      <c r="G22" s="196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196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196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196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196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196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196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196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196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196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196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196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196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196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196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196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196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196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196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196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196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196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196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196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196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196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196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196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196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  <c r="AJ22" s="196" cm="1">
        <f t="array" aca="1" ref="AJ22" ca="1">IFERROR(
    INDIRECT(
        "RawData!" &amp;
        ADDRESS(
            MATCH(
                $C22 &amp; ".Import_kWh",
                RawData!$A:$A,
                0
            ),
            MATCH(
                AJ$3,
                RawData!$1:$1,
                0
            ),
            4
        )
    ),
    0
)</f>
        <v>0</v>
      </c>
      <c r="AK22" s="196" cm="1">
        <f t="array" aca="1" ref="AK22" ca="1">IFERROR(
    INDIRECT(
        "RawData!" &amp;
        ADDRESS(
            MATCH(
                $C22 &amp; ".Import_kWh",
                RawData!$A:$A,
                0
            ),
            MATCH(
                AK$3,
                RawData!$1:$1,
                0
            ),
            4
        )
    ),
    0
)</f>
        <v>0</v>
      </c>
      <c r="AL22" s="196" cm="1">
        <f t="array" aca="1" ref="AL22" ca="1">IFERROR(
    INDIRECT(
        "RawData!" &amp;
        ADDRESS(
            MATCH(
                $C22 &amp; ".Import_kWh",
                RawData!$A:$A,
                0
            ),
            MATCH(
                AL$3,
                RawData!$1:$1,
                0
            ),
            4
        )
    ),
    0
)</f>
        <v>0</v>
      </c>
      <c r="AM22" s="360"/>
      <c r="AN22" s="361"/>
      <c r="AO22" s="361"/>
    </row>
    <row r="23" spans="1:41" s="5" customFormat="1" ht="15" customHeight="1">
      <c r="A23" s="5" t="s">
        <v>92</v>
      </c>
      <c r="B23" s="181" t="s">
        <v>26</v>
      </c>
      <c r="C23" s="23" t="s">
        <v>67</v>
      </c>
      <c r="D23" s="499" t="s">
        <v>48</v>
      </c>
      <c r="E23" s="23"/>
      <c r="F23" s="31">
        <v>1</v>
      </c>
      <c r="G23" s="195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195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195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195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195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195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195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195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195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195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195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195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195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195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195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195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195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195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195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195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195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195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195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195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195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195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195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195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195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  <c r="AJ23" s="195" cm="1">
        <f t="array" aca="1" ref="AJ23" ca="1">IFERROR(
    INDIRECT(
        "RawData!" &amp;
        ADDRESS(
            MATCH(
                $C23 &amp; ".Import_kWh",
                RawData!$A:$A,
                0
            ),
            MATCH(
                AJ$3,
                RawData!$1:$1,
                0
            ),
            4
        )
    ),
    0
)</f>
        <v>0</v>
      </c>
      <c r="AK23" s="195" cm="1">
        <f t="array" aca="1" ref="AK23" ca="1">IFERROR(
    INDIRECT(
        "RawData!" &amp;
        ADDRESS(
            MATCH(
                $C23 &amp; ".Import_kWh",
                RawData!$A:$A,
                0
            ),
            MATCH(
                AK$3,
                RawData!$1:$1,
                0
            ),
            4
        )
    ),
    0
)</f>
        <v>0</v>
      </c>
      <c r="AL23" s="195" cm="1">
        <f t="array" aca="1" ref="AL23" ca="1">IFERROR(
    INDIRECT(
        "RawData!" &amp;
        ADDRESS(
            MATCH(
                $C23 &amp; ".Import_kWh",
                RawData!$A:$A,
                0
            ),
            MATCH(
                AL$3,
                RawData!$1:$1,
                0
            ),
            4
        )
    ),
    0
)</f>
        <v>0</v>
      </c>
      <c r="AM23" s="364"/>
      <c r="AN23" s="364"/>
      <c r="AO23" s="364"/>
    </row>
    <row r="24" spans="1:41" s="5" customFormat="1" ht="15" customHeight="1">
      <c r="B24" s="336"/>
      <c r="C24" s="191" t="s">
        <v>68</v>
      </c>
      <c r="D24" s="498" t="s">
        <v>48</v>
      </c>
      <c r="E24" s="15"/>
      <c r="F24" s="32">
        <v>1</v>
      </c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360"/>
      <c r="AN24" s="360"/>
      <c r="AO24" s="360"/>
    </row>
    <row r="25" spans="1:41" s="5" customFormat="1" ht="15" customHeight="1">
      <c r="B25" s="10" t="s">
        <v>27</v>
      </c>
      <c r="C25" s="81" t="s">
        <v>69</v>
      </c>
      <c r="D25" s="501" t="s">
        <v>49</v>
      </c>
      <c r="E25" s="81"/>
      <c r="F25" s="83">
        <v>1</v>
      </c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360"/>
      <c r="AN25" s="360"/>
      <c r="AO25" s="360"/>
    </row>
    <row r="26" spans="1:41" s="48" customFormat="1" ht="15" customHeight="1">
      <c r="B26" s="16" t="s">
        <v>38</v>
      </c>
      <c r="C26" s="16" t="s">
        <v>24</v>
      </c>
      <c r="D26" s="275" t="s">
        <v>52</v>
      </c>
      <c r="E26" s="17"/>
      <c r="F26" s="33">
        <v>1</v>
      </c>
      <c r="G26" s="196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196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196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196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196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196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196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196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196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196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196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196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196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196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196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196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196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196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196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196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196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196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196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196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196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196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196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196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196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196" cm="1">
        <f t="array" aca="1" ref="AJ26" ca="1">IFERROR(
    INDIRECT(
        "RawData!" &amp;
        ADDRESS(
            MATCH(
                $C26 &amp; ".Import_kWh",
                RawData!$A:$A,
                0
            ),
            MATCH(
                AJ$3,
                RawData!$1:$1,
                0
            ),
            4
        )
    ),
    0
)</f>
        <v>0</v>
      </c>
      <c r="AK26" s="196" cm="1">
        <f t="array" aca="1" ref="AK26" ca="1">IFERROR(
    INDIRECT(
        "RawData!" &amp;
        ADDRESS(
            MATCH(
                $C26 &amp; ".Import_kWh",
                RawData!$A:$A,
                0
            ),
            MATCH(
                AK$3,
                RawData!$1:$1,
                0
            ),
            4
        )
    ),
    0
)</f>
        <v>0</v>
      </c>
      <c r="AL26" s="196" cm="1">
        <f t="array" aca="1" ref="AL26" ca="1">IFERROR(
    INDIRECT(
        "RawData!" &amp;
        ADDRESS(
            MATCH(
                $C26 &amp; ".Import_kWh",
                RawData!$A:$A,
                0
            ),
            MATCH(
                AL$3,
                RawData!$1:$1,
                0
            ),
            4
        )
    ),
    0
)</f>
        <v>0</v>
      </c>
      <c r="AM26" s="360"/>
      <c r="AN26" s="362"/>
      <c r="AO26" s="362"/>
    </row>
    <row r="27" spans="1:41" s="48" customFormat="1" ht="15" customHeight="1">
      <c r="B27" s="16" t="s">
        <v>38</v>
      </c>
      <c r="C27" s="18" t="s">
        <v>23</v>
      </c>
      <c r="D27" s="275" t="s">
        <v>52</v>
      </c>
      <c r="E27" s="16" t="s">
        <v>42</v>
      </c>
      <c r="F27" s="34">
        <v>1</v>
      </c>
      <c r="G27" s="196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196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196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196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196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196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196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196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196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196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196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196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196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196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196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196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196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196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196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196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196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196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196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196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196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196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196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196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196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  <c r="AJ27" s="196" cm="1">
        <f t="array" aca="1" ref="AJ27" ca="1">IFERROR(
    INDIRECT(
        "RawData!" &amp;
        ADDRESS(
            MATCH(
                $C27 &amp; ".Import_kWh",
                RawData!$A:$A,
                0
            ),
            MATCH(
                AJ$3,
                RawData!$1:$1,
                0
            ),
            4
        )
    ),
    0
)</f>
        <v>0</v>
      </c>
      <c r="AK27" s="196" cm="1">
        <f t="array" aca="1" ref="AK27" ca="1">IFERROR(
    INDIRECT(
        "RawData!" &amp;
        ADDRESS(
            MATCH(
                $C27 &amp; ".Import_kWh",
                RawData!$A:$A,
                0
            ),
            MATCH(
                AK$3,
                RawData!$1:$1,
                0
            ),
            4
        )
    ),
    0
)</f>
        <v>0</v>
      </c>
      <c r="AL27" s="196" cm="1">
        <f t="array" aca="1" ref="AL27" ca="1">IFERROR(
    INDIRECT(
        "RawData!" &amp;
        ADDRESS(
            MATCH(
                $C27 &amp; ".Import_kWh",
                RawData!$A:$A,
                0
            ),
            MATCH(
                AL$3,
                RawData!$1:$1,
                0
            ),
            4
        )
    ),
    0
)</f>
        <v>0</v>
      </c>
      <c r="AM27" s="360"/>
      <c r="AN27" s="362"/>
      <c r="AO27" s="362"/>
    </row>
    <row r="28" spans="1:41" s="7" customFormat="1" ht="15" customHeight="1">
      <c r="B28" s="19" t="s">
        <v>39</v>
      </c>
      <c r="C28" s="20" t="s">
        <v>25</v>
      </c>
      <c r="D28" s="502" t="s">
        <v>52</v>
      </c>
      <c r="E28" s="21" t="s">
        <v>42</v>
      </c>
      <c r="F28" s="35">
        <v>1</v>
      </c>
      <c r="G28" s="196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196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196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196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196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196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196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196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196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196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196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196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196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196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196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196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196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196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196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196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196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196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196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196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196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196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196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196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196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  <c r="AJ28" s="196" cm="1">
        <f t="array" aca="1" ref="AJ28" ca="1">IFERROR(
    INDIRECT(
        "RawData!" &amp;
        ADDRESS(
            MATCH(
                $C28 &amp; ".Import_kWh",
                RawData!$A:$A,
                0
            ),
            MATCH(
                AJ$3,
                RawData!$1:$1,
                0
            ),
            4
        )
    ),
    0
)</f>
        <v>0</v>
      </c>
      <c r="AK28" s="196" cm="1">
        <f t="array" aca="1" ref="AK28" ca="1">IFERROR(
    INDIRECT(
        "RawData!" &amp;
        ADDRESS(
            MATCH(
                $C28 &amp; ".Import_kWh",
                RawData!$A:$A,
                0
            ),
            MATCH(
                AK$3,
                RawData!$1:$1,
                0
            ),
            4
        )
    ),
    0
)</f>
        <v>0</v>
      </c>
      <c r="AL28" s="196" cm="1">
        <f t="array" aca="1" ref="AL28" ca="1">IFERROR(
    INDIRECT(
        "RawData!" &amp;
        ADDRESS(
            MATCH(
                $C28 &amp; ".Import_kWh",
                RawData!$A:$A,
                0
            ),
            MATCH(
                AL$3,
                RawData!$1:$1,
                0
            ),
            4
        )
    ),
    0
)</f>
        <v>0</v>
      </c>
      <c r="AM28" s="360"/>
      <c r="AN28" s="361"/>
      <c r="AO28" s="361"/>
    </row>
    <row r="29" spans="1:41" s="5" customFormat="1" ht="15" customHeight="1">
      <c r="A29" s="5" t="s">
        <v>121</v>
      </c>
      <c r="B29" s="332" t="s">
        <v>11</v>
      </c>
      <c r="C29" s="333" t="s">
        <v>217</v>
      </c>
      <c r="D29" s="503" t="s">
        <v>10</v>
      </c>
      <c r="E29" s="333" t="s">
        <v>10</v>
      </c>
      <c r="F29" s="334">
        <v>50</v>
      </c>
      <c r="G29" s="331"/>
      <c r="H29" s="335"/>
      <c r="I29" s="335"/>
      <c r="J29" s="335"/>
      <c r="K29" s="335"/>
      <c r="L29" s="335"/>
      <c r="M29" s="359"/>
      <c r="N29" s="335"/>
      <c r="O29" s="335"/>
      <c r="P29" s="335"/>
      <c r="Q29" s="335"/>
      <c r="R29" s="335"/>
      <c r="S29" s="335"/>
      <c r="T29" s="331"/>
      <c r="U29" s="331"/>
      <c r="V29" s="331"/>
      <c r="W29" s="331"/>
      <c r="X29" s="331"/>
      <c r="Y29" s="331"/>
      <c r="Z29" s="331"/>
      <c r="AA29" s="331"/>
      <c r="AB29" s="331"/>
      <c r="AC29" s="331"/>
      <c r="AD29" s="331"/>
      <c r="AE29" s="331"/>
      <c r="AF29" s="331"/>
      <c r="AG29" s="331"/>
      <c r="AH29" s="331"/>
      <c r="AI29" s="331"/>
      <c r="AJ29" s="331"/>
      <c r="AK29" s="331"/>
      <c r="AL29" s="331"/>
      <c r="AM29" s="368"/>
      <c r="AN29" s="368"/>
      <c r="AO29" s="368"/>
    </row>
    <row r="30" spans="1:41" s="48" customFormat="1" ht="15" customHeight="1">
      <c r="A30" s="5" t="s">
        <v>92</v>
      </c>
      <c r="B30" s="16" t="s">
        <v>22</v>
      </c>
      <c r="C30" s="16" t="s">
        <v>352</v>
      </c>
      <c r="D30" s="275" t="s">
        <v>10</v>
      </c>
      <c r="E30" s="16" t="s">
        <v>10</v>
      </c>
      <c r="F30" s="34">
        <v>1</v>
      </c>
      <c r="G30" s="196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196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196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196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196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196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196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196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196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196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196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196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196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196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196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196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196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196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196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196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196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196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196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196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196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196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196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196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196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  <c r="AJ30" s="196" cm="1">
        <f t="array" aca="1" ref="AJ30" ca="1">IFERROR(
    INDIRECT(
        "RawData!" &amp;
        ADDRESS(
            MATCH(
                $C30 &amp; ".Import_kWh",
                RawData!$A:$A,
                0
            ),
            MATCH(
                AJ$3,
                RawData!$1:$1,
                0
            ),
            4
        )
    ),
    0
)</f>
        <v>0</v>
      </c>
      <c r="AK30" s="196" cm="1">
        <f t="array" aca="1" ref="AK30" ca="1">IFERROR(
    INDIRECT(
        "RawData!" &amp;
        ADDRESS(
            MATCH(
                $C30 &amp; ".Import_kWh",
                RawData!$A:$A,
                0
            ),
            MATCH(
                AK$3,
                RawData!$1:$1,
                0
            ),
            4
        )
    ),
    0
)</f>
        <v>0</v>
      </c>
      <c r="AL30" s="196" cm="1">
        <f t="array" aca="1" ref="AL30" ca="1">IFERROR(
    INDIRECT(
        "RawData!" &amp;
        ADDRESS(
            MATCH(
                $C30 &amp; ".Import_kWh",
                RawData!$A:$A,
                0
            ),
            MATCH(
                AL$3,
                RawData!$1:$1,
                0
            ),
            4
        )
    ),
    0
)</f>
        <v>0</v>
      </c>
      <c r="AM30" s="360"/>
      <c r="AN30" s="362"/>
      <c r="AO30" s="362"/>
    </row>
    <row r="31" spans="1:41" s="5" customFormat="1" ht="15" customHeight="1">
      <c r="A31" s="5" t="s">
        <v>121</v>
      </c>
      <c r="B31" s="311" t="s">
        <v>13</v>
      </c>
      <c r="C31" s="312" t="s">
        <v>12</v>
      </c>
      <c r="D31" s="504" t="s">
        <v>42</v>
      </c>
      <c r="E31" s="313" t="s">
        <v>42</v>
      </c>
      <c r="F31" s="35">
        <v>1</v>
      </c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360"/>
      <c r="AN31" s="360"/>
      <c r="AO31" s="360"/>
    </row>
    <row r="32" spans="1:41" s="5" customFormat="1" ht="15" customHeight="1">
      <c r="A32" s="5" t="s">
        <v>92</v>
      </c>
      <c r="B32" s="59" t="s">
        <v>21</v>
      </c>
      <c r="C32" s="14" t="s">
        <v>19</v>
      </c>
      <c r="D32" s="51" t="s">
        <v>42</v>
      </c>
      <c r="E32" s="15" t="s">
        <v>42</v>
      </c>
      <c r="F32" s="37">
        <v>1</v>
      </c>
      <c r="G32" s="196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196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196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196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196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196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196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196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196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196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196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196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196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196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196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196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196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196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196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196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196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196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196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196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196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196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196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196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196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  <c r="AJ32" s="196" cm="1">
        <f t="array" aca="1" ref="AJ32" ca="1">IFERROR(
    INDIRECT(
        "RawData!" &amp;
        ADDRESS(
            MATCH(
                $C32 &amp; ".Import_kWh",
                RawData!$A:$A,
                0
            ),
            MATCH(
                AJ$3,
                RawData!$1:$1,
                0
            ),
            4
        )
    ),
    0
)</f>
        <v>0</v>
      </c>
      <c r="AK32" s="196" cm="1">
        <f t="array" aca="1" ref="AK32" ca="1">IFERROR(
    INDIRECT(
        "RawData!" &amp;
        ADDRESS(
            MATCH(
                $C32 &amp; ".Import_kWh",
                RawData!$A:$A,
                0
            ),
            MATCH(
                AK$3,
                RawData!$1:$1,
                0
            ),
            4
        )
    ),
    0
)</f>
        <v>0</v>
      </c>
      <c r="AL32" s="196" cm="1">
        <f t="array" aca="1" ref="AL32" ca="1">IFERROR(
    INDIRECT(
        "RawData!" &amp;
        ADDRESS(
            MATCH(
                $C32 &amp; ".Import_kWh",
                RawData!$A:$A,
                0
            ),
            MATCH(
                AL$3,
                RawData!$1:$1,
                0
            ),
            4
        )
    ),
    0
)</f>
        <v>0</v>
      </c>
      <c r="AM32" s="360"/>
      <c r="AN32" s="360"/>
      <c r="AO32" s="360"/>
    </row>
    <row r="33" spans="1:41" s="5" customFormat="1" ht="15" customHeight="1">
      <c r="B33" s="10" t="s">
        <v>18</v>
      </c>
      <c r="C33" s="22" t="s">
        <v>14</v>
      </c>
      <c r="D33" s="51" t="s">
        <v>18</v>
      </c>
      <c r="E33" s="15" t="s">
        <v>43</v>
      </c>
      <c r="F33" s="37">
        <v>1</v>
      </c>
      <c r="G33" s="196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196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196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196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196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196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196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196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196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196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196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196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196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196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196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196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196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196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196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196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196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196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196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196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196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196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196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196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196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  <c r="AJ33" s="196" cm="1">
        <f t="array" aca="1" ref="AJ33" ca="1">IFERROR(
    INDIRECT(
        "RawData!" &amp;
        ADDRESS(
            MATCH(
                $C33 &amp; ".Import_kWh",
                RawData!$A:$A,
                0
            ),
            MATCH(
                AJ$3,
                RawData!$1:$1,
                0
            ),
            4
        )
    ),
    0
)</f>
        <v>0</v>
      </c>
      <c r="AK33" s="196" cm="1">
        <f t="array" aca="1" ref="AK33" ca="1">IFERROR(
    INDIRECT(
        "RawData!" &amp;
        ADDRESS(
            MATCH(
                $C33 &amp; ".Import_kWh",
                RawData!$A:$A,
                0
            ),
            MATCH(
                AK$3,
                RawData!$1:$1,
                0
            ),
            4
        )
    ),
    0
)</f>
        <v>0</v>
      </c>
      <c r="AL33" s="196" cm="1">
        <f t="array" aca="1" ref="AL33" ca="1">IFERROR(
    INDIRECT(
        "RawData!" &amp;
        ADDRESS(
            MATCH(
                $C33 &amp; ".Import_kWh",
                RawData!$A:$A,
                0
            ),
            MATCH(
                AL$3,
                RawData!$1:$1,
                0
            ),
            4
        )
    ),
    0
)</f>
        <v>0</v>
      </c>
      <c r="AM33" s="360"/>
      <c r="AN33" s="360"/>
      <c r="AO33" s="360"/>
    </row>
    <row r="34" spans="1:41" s="5" customFormat="1" ht="15" customHeight="1">
      <c r="B34" s="10" t="s">
        <v>18</v>
      </c>
      <c r="C34" s="22" t="s">
        <v>34</v>
      </c>
      <c r="D34" s="51" t="s">
        <v>18</v>
      </c>
      <c r="E34" s="14" t="s">
        <v>18</v>
      </c>
      <c r="F34" s="37">
        <v>1</v>
      </c>
      <c r="G34" s="196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196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196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196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196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196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196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196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196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196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196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196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196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196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196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196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196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196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196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196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196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196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196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196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196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196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196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196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196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  <c r="AJ34" s="196" cm="1">
        <f t="array" aca="1" ref="AJ34" ca="1">IFERROR(
    INDIRECT(
        "RawData!" &amp;
        ADDRESS(
            MATCH(
                $C34 &amp; ".Import_kWh",
                RawData!$A:$A,
                0
            ),
            MATCH(
                AJ$3,
                RawData!$1:$1,
                0
            ),
            4
        )
    ),
    0
)</f>
        <v>0</v>
      </c>
      <c r="AK34" s="196" cm="1">
        <f t="array" aca="1" ref="AK34" ca="1">IFERROR(
    INDIRECT(
        "RawData!" &amp;
        ADDRESS(
            MATCH(
                $C34 &amp; ".Import_kWh",
                RawData!$A:$A,
                0
            ),
            MATCH(
                AK$3,
                RawData!$1:$1,
                0
            ),
            4
        )
    ),
    0
)</f>
        <v>0</v>
      </c>
      <c r="AL34" s="196" cm="1">
        <f t="array" aca="1" ref="AL34" ca="1">IFERROR(
    INDIRECT(
        "RawData!" &amp;
        ADDRESS(
            MATCH(
                $C34 &amp; ".Import_kWh",
                RawData!$A:$A,
                0
            ),
            MATCH(
                AL$3,
                RawData!$1:$1,
                0
            ),
            4
        )
    ),
    0
)</f>
        <v>0</v>
      </c>
      <c r="AM34" s="360"/>
      <c r="AN34" s="360"/>
      <c r="AO34" s="360"/>
    </row>
    <row r="35" spans="1:41" s="5" customFormat="1" ht="15" customHeight="1">
      <c r="B35" s="10" t="s">
        <v>18</v>
      </c>
      <c r="C35" s="22" t="s">
        <v>15</v>
      </c>
      <c r="D35" s="51" t="s">
        <v>18</v>
      </c>
      <c r="E35" s="15" t="s">
        <v>43</v>
      </c>
      <c r="F35" s="37">
        <v>1</v>
      </c>
      <c r="G35" s="196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196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196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196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196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196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196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196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196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196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196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196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196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196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196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196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196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196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196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196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196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196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196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196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196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196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196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196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196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  <c r="AJ35" s="196" cm="1">
        <f t="array" aca="1" ref="AJ35" ca="1">IFERROR(
    INDIRECT(
        "RawData!" &amp;
        ADDRESS(
            MATCH(
                $C35 &amp; ".Import_kWh",
                RawData!$A:$A,
                0
            ),
            MATCH(
                AJ$3,
                RawData!$1:$1,
                0
            ),
            4
        )
    ),
    0
)</f>
        <v>0</v>
      </c>
      <c r="AK35" s="196" cm="1">
        <f t="array" aca="1" ref="AK35" ca="1">IFERROR(
    INDIRECT(
        "RawData!" &amp;
        ADDRESS(
            MATCH(
                $C35 &amp; ".Import_kWh",
                RawData!$A:$A,
                0
            ),
            MATCH(
                AK$3,
                RawData!$1:$1,
                0
            ),
            4
        )
    ),
    0
)</f>
        <v>0</v>
      </c>
      <c r="AL35" s="196" cm="1">
        <f t="array" aca="1" ref="AL35" ca="1">IFERROR(
    INDIRECT(
        "RawData!" &amp;
        ADDRESS(
            MATCH(
                $C35 &amp; ".Import_kWh",
                RawData!$A:$A,
                0
            ),
            MATCH(
                AL$3,
                RawData!$1:$1,
                0
            ),
            4
        )
    ),
    0
)</f>
        <v>0</v>
      </c>
      <c r="AM35" s="360"/>
      <c r="AN35" s="360"/>
      <c r="AO35" s="360"/>
    </row>
    <row r="36" spans="1:41" s="5" customFormat="1" ht="15" customHeight="1">
      <c r="B36" s="10" t="s">
        <v>18</v>
      </c>
      <c r="C36" s="22" t="s">
        <v>16</v>
      </c>
      <c r="D36" s="51" t="s">
        <v>18</v>
      </c>
      <c r="E36" s="15" t="s">
        <v>43</v>
      </c>
      <c r="F36" s="37">
        <v>1</v>
      </c>
      <c r="G36" s="196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196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196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196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196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196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196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196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196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196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196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196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196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196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196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196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196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196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196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196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196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196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196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196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196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196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196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196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196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  <c r="AJ36" s="196" cm="1">
        <f t="array" aca="1" ref="AJ36" ca="1">IFERROR(
    INDIRECT(
        "RawData!" &amp;
        ADDRESS(
            MATCH(
                $C36 &amp; ".Import_kWh",
                RawData!$A:$A,
                0
            ),
            MATCH(
                AJ$3,
                RawData!$1:$1,
                0
            ),
            4
        )
    ),
    0
)</f>
        <v>0</v>
      </c>
      <c r="AK36" s="196" cm="1">
        <f t="array" aca="1" ref="AK36" ca="1">IFERROR(
    INDIRECT(
        "RawData!" &amp;
        ADDRESS(
            MATCH(
                $C36 &amp; ".Import_kWh",
                RawData!$A:$A,
                0
            ),
            MATCH(
                AK$3,
                RawData!$1:$1,
                0
            ),
            4
        )
    ),
    0
)</f>
        <v>0</v>
      </c>
      <c r="AL36" s="196" cm="1">
        <f t="array" aca="1" ref="AL36" ca="1">IFERROR(
    INDIRECT(
        "RawData!" &amp;
        ADDRESS(
            MATCH(
                $C36 &amp; ".Import_kWh",
                RawData!$A:$A,
                0
            ),
            MATCH(
                AL$3,
                RawData!$1:$1,
                0
            ),
            4
        )
    ),
    0
)</f>
        <v>0</v>
      </c>
      <c r="AM36" s="360"/>
      <c r="AN36" s="360"/>
      <c r="AO36" s="360"/>
    </row>
    <row r="37" spans="1:41" s="5" customFormat="1" ht="15" customHeight="1">
      <c r="A37" s="5" t="s">
        <v>92</v>
      </c>
      <c r="B37" s="10" t="s">
        <v>18</v>
      </c>
      <c r="C37" s="137" t="s">
        <v>17</v>
      </c>
      <c r="D37" s="505" t="s">
        <v>18</v>
      </c>
      <c r="E37" s="82" t="s">
        <v>43</v>
      </c>
      <c r="F37" s="138">
        <v>1</v>
      </c>
      <c r="G37" s="196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196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196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196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196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196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196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196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196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196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196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196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196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196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196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196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196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196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196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196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196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196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196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196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196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196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196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196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196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  <c r="AJ37" s="196" cm="1">
        <f t="array" aca="1" ref="AJ37" ca="1">IFERROR(
    INDIRECT(
        "RawData!" &amp;
        ADDRESS(
            MATCH(
                $C37 &amp; ".Import_kWh",
                RawData!$A:$A,
                0
            ),
            MATCH(
                AJ$3,
                RawData!$1:$1,
                0
            ),
            4
        )
    ),
    0
)</f>
        <v>0</v>
      </c>
      <c r="AK37" s="196" cm="1">
        <f t="array" aca="1" ref="AK37" ca="1">IFERROR(
    INDIRECT(
        "RawData!" &amp;
        ADDRESS(
            MATCH(
                $C37 &amp; ".Import_kWh",
                RawData!$A:$A,
                0
            ),
            MATCH(
                AK$3,
                RawData!$1:$1,
                0
            ),
            4
        )
    ),
    0
)</f>
        <v>0</v>
      </c>
      <c r="AL37" s="196" cm="1">
        <f t="array" aca="1" ref="AL37" ca="1">IFERROR(
    INDIRECT(
        "RawData!" &amp;
        ADDRESS(
            MATCH(
                $C37 &amp; ".Import_kWh",
                RawData!$A:$A,
                0
            ),
            MATCH(
                AL$3,
                RawData!$1:$1,
                0
            ),
            4
        )
    ),
    0
)</f>
        <v>0</v>
      </c>
      <c r="AM37" s="360"/>
      <c r="AN37" s="360"/>
      <c r="AO37" s="360"/>
    </row>
    <row r="38" spans="1:41" s="48" customFormat="1" ht="15" customHeight="1">
      <c r="B38" s="213" t="s">
        <v>1</v>
      </c>
      <c r="C38" s="214" t="s">
        <v>223</v>
      </c>
      <c r="D38" s="506" t="s">
        <v>52</v>
      </c>
      <c r="E38" s="213" t="s">
        <v>43</v>
      </c>
      <c r="F38" s="215">
        <v>1</v>
      </c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  <c r="AD38" s="196"/>
      <c r="AE38" s="196"/>
      <c r="AF38" s="196"/>
      <c r="AG38" s="196"/>
      <c r="AH38" s="196"/>
      <c r="AI38" s="196"/>
      <c r="AJ38" s="196"/>
      <c r="AK38" s="196"/>
      <c r="AL38" s="196"/>
      <c r="AM38" s="360"/>
      <c r="AN38" s="362"/>
      <c r="AO38" s="362"/>
    </row>
    <row r="39" spans="1:41" s="48" customFormat="1" ht="15" customHeight="1">
      <c r="B39" s="213" t="s">
        <v>1</v>
      </c>
      <c r="C39" s="214" t="s">
        <v>224</v>
      </c>
      <c r="D39" s="506" t="s">
        <v>52</v>
      </c>
      <c r="E39" s="213" t="s">
        <v>43</v>
      </c>
      <c r="F39" s="215">
        <v>1</v>
      </c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360"/>
      <c r="AN39" s="362"/>
      <c r="AO39" s="362"/>
    </row>
    <row r="40" spans="1:41" s="7" customFormat="1" ht="15" customHeight="1">
      <c r="B40" s="521" t="s">
        <v>33</v>
      </c>
      <c r="C40" s="21" t="s">
        <v>84</v>
      </c>
      <c r="D40" s="502" t="s">
        <v>52</v>
      </c>
      <c r="E40" s="21" t="s">
        <v>44</v>
      </c>
      <c r="F40" s="35">
        <v>1</v>
      </c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360"/>
      <c r="AN40" s="361"/>
      <c r="AO40" s="361"/>
    </row>
    <row r="41" spans="1:41" s="7" customFormat="1" ht="15" customHeight="1">
      <c r="B41" s="519"/>
      <c r="C41" s="273" t="s">
        <v>85</v>
      </c>
      <c r="D41" s="507" t="s">
        <v>52</v>
      </c>
      <c r="E41" s="273" t="s">
        <v>44</v>
      </c>
      <c r="F41" s="274">
        <v>1</v>
      </c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360"/>
      <c r="AN41" s="361"/>
      <c r="AO41" s="361"/>
    </row>
    <row r="42" spans="1:41" s="7" customFormat="1" ht="15" customHeight="1">
      <c r="B42" s="260" t="s">
        <v>246</v>
      </c>
      <c r="C42" s="261" t="s">
        <v>247</v>
      </c>
      <c r="D42" s="508"/>
      <c r="E42" s="261" t="s">
        <v>26</v>
      </c>
      <c r="F42" s="262">
        <v>1</v>
      </c>
      <c r="G42" s="271"/>
      <c r="H42" s="271"/>
      <c r="I42" s="271"/>
      <c r="J42" s="271"/>
      <c r="K42" s="271"/>
      <c r="L42" s="358"/>
      <c r="M42" s="271"/>
      <c r="N42" s="271"/>
      <c r="O42" s="271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71"/>
      <c r="AI42" s="271"/>
      <c r="AJ42" s="271"/>
      <c r="AK42" s="271"/>
      <c r="AL42" s="271"/>
      <c r="AM42" s="365"/>
      <c r="AN42" s="367"/>
      <c r="AO42" s="367"/>
    </row>
    <row r="43" spans="1:41" s="7" customFormat="1" ht="15" customHeight="1">
      <c r="B43" s="112">
        <v>1008</v>
      </c>
      <c r="C43" s="42">
        <v>1008</v>
      </c>
      <c r="D43" s="500" t="s">
        <v>52</v>
      </c>
      <c r="E43" s="42" t="s">
        <v>44</v>
      </c>
      <c r="F43" s="37">
        <v>1</v>
      </c>
      <c r="G43" s="196" cm="1">
        <f t="array" aca="1" ref="G43" ca="1">IFERROR(
    INDIRECT(
        "RawData!" &amp;
        ADDRESS(
            MATCH(
                $C43 &amp; ".Import_kWh",
                RawData!$A:$A,
                0
            ),
            MATCH(
                G$3,
                RawData!$1:$1,
                0
            ),
            4
        )
    ),
    0
)</f>
        <v>0</v>
      </c>
      <c r="H43" s="196" cm="1">
        <f t="array" aca="1" ref="H43" ca="1">IFERROR(
    INDIRECT(
        "RawData!" &amp;
        ADDRESS(
            MATCH(
                $C43 &amp; ".Import_kWh",
                RawData!$A:$A,
                0
            ),
            MATCH(
                H$3,
                RawData!$1:$1,
                0
            ),
            4
        )
    ),
    0
)</f>
        <v>0</v>
      </c>
      <c r="I43" s="196" cm="1">
        <f t="array" aca="1" ref="I43" ca="1">IFERROR(
    INDIRECT(
        "RawData!" &amp;
        ADDRESS(
            MATCH(
                $C43 &amp; ".Import_kWh",
                RawData!$A:$A,
                0
            ),
            MATCH(
                I$3,
                RawData!$1:$1,
                0
            ),
            4
        )
    ),
    0
)</f>
        <v>0</v>
      </c>
      <c r="J43" s="196" cm="1">
        <f t="array" aca="1" ref="J43" ca="1">IFERROR(
    INDIRECT(
        "RawData!" &amp;
        ADDRESS(
            MATCH(
                $C43 &amp; ".Import_kWh",
                RawData!$A:$A,
                0
            ),
            MATCH(
                J$3,
                RawData!$1:$1,
                0
            ),
            4
        )
    ),
    0
)</f>
        <v>0</v>
      </c>
      <c r="K43" s="196" cm="1">
        <f t="array" aca="1" ref="K43" ca="1">IFERROR(
    INDIRECT(
        "RawData!" &amp;
        ADDRESS(
            MATCH(
                $C43 &amp; ".Import_kWh",
                RawData!$A:$A,
                0
            ),
            MATCH(
                K$3,
                RawData!$1:$1,
                0
            ),
            4
        )
    ),
    0
)</f>
        <v>0</v>
      </c>
      <c r="L43" s="196" cm="1">
        <f t="array" aca="1" ref="L43" ca="1">IFERROR(
    INDIRECT(
        "RawData!" &amp;
        ADDRESS(
            MATCH(
                $C43 &amp; ".Import_kWh",
                RawData!$A:$A,
                0
            ),
            MATCH(
                L$3,
                RawData!$1:$1,
                0
            ),
            4
        )
    ),
    0
)</f>
        <v>0</v>
      </c>
      <c r="M43" s="196" cm="1">
        <f t="array" aca="1" ref="M43" ca="1">IFERROR(
    INDIRECT(
        "RawData!" &amp;
        ADDRESS(
            MATCH(
                $C43 &amp; ".Import_kWh",
                RawData!$A:$A,
                0
            ),
            MATCH(
                M$3,
                RawData!$1:$1,
                0
            ),
            4
        )
    ),
    0
)</f>
        <v>0</v>
      </c>
      <c r="N43" s="196" cm="1">
        <f t="array" aca="1" ref="N43" ca="1">IFERROR(
    INDIRECT(
        "RawData!" &amp;
        ADDRESS(
            MATCH(
                $C43 &amp; ".Import_kWh",
                RawData!$A:$A,
                0
            ),
            MATCH(
                N$3,
                RawData!$1:$1,
                0
            ),
            4
        )
    ),
    0
)</f>
        <v>0</v>
      </c>
      <c r="O43" s="196" cm="1">
        <f t="array" aca="1" ref="O43" ca="1">IFERROR(
    INDIRECT(
        "RawData!" &amp;
        ADDRESS(
            MATCH(
                $C43 &amp; ".Import_kWh",
                RawData!$A:$A,
                0
            ),
            MATCH(
                O$3,
                RawData!$1:$1,
                0
            ),
            4
        )
    ),
    0
)</f>
        <v>0</v>
      </c>
      <c r="P43" s="196" cm="1">
        <f t="array" aca="1" ref="P43" ca="1">IFERROR(
    INDIRECT(
        "RawData!" &amp;
        ADDRESS(
            MATCH(
                $C43 &amp; ".Import_kWh",
                RawData!$A:$A,
                0
            ),
            MATCH(
                P$3,
                RawData!$1:$1,
                0
            ),
            4
        )
    ),
    0
)</f>
        <v>0</v>
      </c>
      <c r="Q43" s="196" cm="1">
        <f t="array" aca="1" ref="Q43" ca="1">IFERROR(
    INDIRECT(
        "RawData!" &amp;
        ADDRESS(
            MATCH(
                $C43 &amp; ".Import_kWh",
                RawData!$A:$A,
                0
            ),
            MATCH(
                Q$3,
                RawData!$1:$1,
                0
            ),
            4
        )
    ),
    0
)</f>
        <v>0</v>
      </c>
      <c r="R43" s="196" cm="1">
        <f t="array" aca="1" ref="R43" ca="1">IFERROR(
    INDIRECT(
        "RawData!" &amp;
        ADDRESS(
            MATCH(
                $C43 &amp; ".Import_kWh",
                RawData!$A:$A,
                0
            ),
            MATCH(
                R$3,
                RawData!$1:$1,
                0
            ),
            4
        )
    ),
    0
)</f>
        <v>0</v>
      </c>
      <c r="S43" s="196" cm="1">
        <f t="array" aca="1" ref="S43" ca="1">IFERROR(
    INDIRECT(
        "RawData!" &amp;
        ADDRESS(
            MATCH(
                $C43 &amp; ".Import_kWh",
                RawData!$A:$A,
                0
            ),
            MATCH(
                S$3,
                RawData!$1:$1,
                0
            ),
            4
        )
    ),
    0
)</f>
        <v>0</v>
      </c>
      <c r="T43" s="196" cm="1">
        <f t="array" aca="1" ref="T43" ca="1">IFERROR(
    INDIRECT(
        "RawData!" &amp;
        ADDRESS(
            MATCH(
                $C43 &amp; ".Import_kWh",
                RawData!$A:$A,
                0
            ),
            MATCH(
                T$3,
                RawData!$1:$1,
                0
            ),
            4
        )
    ),
    0
)</f>
        <v>0</v>
      </c>
      <c r="U43" s="196" cm="1">
        <f t="array" aca="1" ref="U43" ca="1">IFERROR(
    INDIRECT(
        "RawData!" &amp;
        ADDRESS(
            MATCH(
                $C43 &amp; ".Import_kWh",
                RawData!$A:$A,
                0
            ),
            MATCH(
                U$3,
                RawData!$1:$1,
                0
            ),
            4
        )
    ),
    0
)</f>
        <v>0</v>
      </c>
      <c r="V43" s="196" cm="1">
        <f t="array" aca="1" ref="V43" ca="1">IFERROR(
    INDIRECT(
        "RawData!" &amp;
        ADDRESS(
            MATCH(
                $C43 &amp; ".Import_kWh",
                RawData!$A:$A,
                0
            ),
            MATCH(
                V$3,
                RawData!$1:$1,
                0
            ),
            4
        )
    ),
    0
)</f>
        <v>0</v>
      </c>
      <c r="W43" s="196" cm="1">
        <f t="array" aca="1" ref="W43" ca="1">IFERROR(
    INDIRECT(
        "RawData!" &amp;
        ADDRESS(
            MATCH(
                $C43 &amp; ".Import_kWh",
                RawData!$A:$A,
                0
            ),
            MATCH(
                W$3,
                RawData!$1:$1,
                0
            ),
            4
        )
    ),
    0
)</f>
        <v>0</v>
      </c>
      <c r="X43" s="196" cm="1">
        <f t="array" aca="1" ref="X43" ca="1">IFERROR(
    INDIRECT(
        "RawData!" &amp;
        ADDRESS(
            MATCH(
                $C43 &amp; ".Import_kWh",
                RawData!$A:$A,
                0
            ),
            MATCH(
                X$3,
                RawData!$1:$1,
                0
            ),
            4
        )
    ),
    0
)</f>
        <v>0</v>
      </c>
      <c r="Y43" s="196" cm="1">
        <f t="array" aca="1" ref="Y43" ca="1">IFERROR(
    INDIRECT(
        "RawData!" &amp;
        ADDRESS(
            MATCH(
                $C43 &amp; ".Import_kWh",
                RawData!$A:$A,
                0
            ),
            MATCH(
                Y$3,
                RawData!$1:$1,
                0
            ),
            4
        )
    ),
    0
)</f>
        <v>0</v>
      </c>
      <c r="Z43" s="196" cm="1">
        <f t="array" aca="1" ref="Z43" ca="1">IFERROR(
    INDIRECT(
        "RawData!" &amp;
        ADDRESS(
            MATCH(
                $C43 &amp; ".Import_kWh",
                RawData!$A:$A,
                0
            ),
            MATCH(
                Z$3,
                RawData!$1:$1,
                0
            ),
            4
        )
    ),
    0
)</f>
        <v>0</v>
      </c>
      <c r="AA43" s="196" cm="1">
        <f t="array" aca="1" ref="AA43" ca="1">IFERROR(
    INDIRECT(
        "RawData!" &amp;
        ADDRESS(
            MATCH(
                $C43 &amp; ".Import_kWh",
                RawData!$A:$A,
                0
            ),
            MATCH(
                AA$3,
                RawData!$1:$1,
                0
            ),
            4
        )
    ),
    0
)</f>
        <v>0</v>
      </c>
      <c r="AB43" s="196" cm="1">
        <f t="array" aca="1" ref="AB43" ca="1">IFERROR(
    INDIRECT(
        "RawData!" &amp;
        ADDRESS(
            MATCH(
                $C43 &amp; ".Import_kWh",
                RawData!$A:$A,
                0
            ),
            MATCH(
                AB$3,
                RawData!$1:$1,
                0
            ),
            4
        )
    ),
    0
)</f>
        <v>0</v>
      </c>
      <c r="AC43" s="196" cm="1">
        <f t="array" aca="1" ref="AC43" ca="1">IFERROR(
    INDIRECT(
        "RawData!" &amp;
        ADDRESS(
            MATCH(
                $C43 &amp; ".Import_kWh",
                RawData!$A:$A,
                0
            ),
            MATCH(
                AC$3,
                RawData!$1:$1,
                0
            ),
            4
        )
    ),
    0
)</f>
        <v>0</v>
      </c>
      <c r="AD43" s="196" cm="1">
        <f t="array" aca="1" ref="AD43" ca="1">IFERROR(
    INDIRECT(
        "RawData!" &amp;
        ADDRESS(
            MATCH(
                $C43 &amp; ".Import_kWh",
                RawData!$A:$A,
                0
            ),
            MATCH(
                AD$3,
                RawData!$1:$1,
                0
            ),
            4
        )
    ),
    0
)</f>
        <v>0</v>
      </c>
      <c r="AE43" s="196" cm="1">
        <f t="array" aca="1" ref="AE43" ca="1">IFERROR(
    INDIRECT(
        "RawData!" &amp;
        ADDRESS(
            MATCH(
                $C43 &amp; ".Import_kWh",
                RawData!$A:$A,
                0
            ),
            MATCH(
                AE$3,
                RawData!$1:$1,
                0
            ),
            4
        )
    ),
    0
)</f>
        <v>0</v>
      </c>
      <c r="AF43" s="196" cm="1">
        <f t="array" aca="1" ref="AF43" ca="1">IFERROR(
    INDIRECT(
        "RawData!" &amp;
        ADDRESS(
            MATCH(
                $C43 &amp; ".Import_kWh",
                RawData!$A:$A,
                0
            ),
            MATCH(
                AF$3,
                RawData!$1:$1,
                0
            ),
            4
        )
    ),
    0
)</f>
        <v>0</v>
      </c>
      <c r="AG43" s="196" cm="1">
        <f t="array" aca="1" ref="AG43" ca="1">IFERROR(
    INDIRECT(
        "RawData!" &amp;
        ADDRESS(
            MATCH(
                $C43 &amp; ".Import_kWh",
                RawData!$A:$A,
                0
            ),
            MATCH(
                AG$3,
                RawData!$1:$1,
                0
            ),
            4
        )
    ),
    0
)</f>
        <v>0</v>
      </c>
      <c r="AH43" s="196" cm="1">
        <f t="array" aca="1" ref="AH43" ca="1">IFERROR(
    INDIRECT(
        "RawData!" &amp;
        ADDRESS(
            MATCH(
                $C43 &amp; ".Import_kWh",
                RawData!$A:$A,
                0
            ),
            MATCH(
                AH$3,
                RawData!$1:$1,
                0
            ),
            4
        )
    ),
    0
)</f>
        <v>0</v>
      </c>
      <c r="AI43" s="196" cm="1">
        <f t="array" aca="1" ref="AI43" ca="1">IFERROR(
    INDIRECT(
        "RawData!" &amp;
        ADDRESS(
            MATCH(
                $C43 &amp; ".Import_kWh",
                RawData!$A:$A,
                0
            ),
            MATCH(
                AI$3,
                RawData!$1:$1,
                0
            ),
            4
        )
    ),
    0
)</f>
        <v>0</v>
      </c>
      <c r="AJ43" s="196" cm="1">
        <f t="array" aca="1" ref="AJ43" ca="1">IFERROR(
    INDIRECT(
        "RawData!" &amp;
        ADDRESS(
            MATCH(
                $C43 &amp; ".Import_kWh",
                RawData!$A:$A,
                0
            ),
            MATCH(
                AJ$3,
                RawData!$1:$1,
                0
            ),
            4
        )
    ),
    0
)</f>
        <v>0</v>
      </c>
      <c r="AK43" s="196" cm="1">
        <f t="array" aca="1" ref="AK43" ca="1">IFERROR(
    INDIRECT(
        "RawData!" &amp;
        ADDRESS(
            MATCH(
                $C43 &amp; ".Import_kWh",
                RawData!$A:$A,
                0
            ),
            MATCH(
                AK$3,
                RawData!$1:$1,
                0
            ),
            4
        )
    ),
    0
)</f>
        <v>0</v>
      </c>
      <c r="AL43" s="196" cm="1">
        <f t="array" aca="1" ref="AL43" ca="1">IFERROR(
    INDIRECT(
        "RawData!" &amp;
        ADDRESS(
            MATCH(
                $C43 &amp; ".Import_kWh",
                RawData!$A:$A,
                0
            ),
            MATCH(
                AL$3,
                RawData!$1:$1,
                0
            ),
            4
        )
    ),
    0
)</f>
        <v>0</v>
      </c>
      <c r="AM43" s="360"/>
      <c r="AN43" s="361"/>
      <c r="AO43" s="361"/>
    </row>
    <row r="44" spans="1:41" s="7" customFormat="1" ht="15" customHeight="1">
      <c r="A44" s="5" t="s">
        <v>92</v>
      </c>
      <c r="B44" s="519" t="s">
        <v>35</v>
      </c>
      <c r="C44" s="42" t="s">
        <v>353</v>
      </c>
      <c r="D44" s="500" t="s">
        <v>44</v>
      </c>
      <c r="E44" s="42" t="s">
        <v>44</v>
      </c>
      <c r="F44" s="37">
        <v>1</v>
      </c>
      <c r="G44" s="196" cm="1">
        <f t="array" aca="1" ref="G44" ca="1">IFERROR(
    INDIRECT(
        "RawData!" &amp;
        ADDRESS(
            MATCH(
                $C44 &amp; ".Import_kWh",
                RawData!$A:$A,
                0
            ),
            MATCH(
                G$3,
                RawData!$1:$1,
                0
            ),
            4
        )
    ),
    0
)</f>
        <v>0</v>
      </c>
      <c r="H44" s="196" cm="1">
        <f t="array" aca="1" ref="H44" ca="1">IFERROR(
    INDIRECT(
        "RawData!" &amp;
        ADDRESS(
            MATCH(
                $C44 &amp; ".Import_kWh",
                RawData!$A:$A,
                0
            ),
            MATCH(
                H$3,
                RawData!$1:$1,
                0
            ),
            4
        )
    ),
    0
)</f>
        <v>0</v>
      </c>
      <c r="I44" s="196" cm="1">
        <f t="array" aca="1" ref="I44" ca="1">IFERROR(
    INDIRECT(
        "RawData!" &amp;
        ADDRESS(
            MATCH(
                $C44 &amp; ".Import_kWh",
                RawData!$A:$A,
                0
            ),
            MATCH(
                I$3,
                RawData!$1:$1,
                0
            ),
            4
        )
    ),
    0
)</f>
        <v>0</v>
      </c>
      <c r="J44" s="196" cm="1">
        <f t="array" aca="1" ref="J44" ca="1">IFERROR(
    INDIRECT(
        "RawData!" &amp;
        ADDRESS(
            MATCH(
                $C44 &amp; ".Import_kWh",
                RawData!$A:$A,
                0
            ),
            MATCH(
                J$3,
                RawData!$1:$1,
                0
            ),
            4
        )
    ),
    0
)</f>
        <v>0</v>
      </c>
      <c r="K44" s="196" cm="1">
        <f t="array" aca="1" ref="K44" ca="1">IFERROR(
    INDIRECT(
        "RawData!" &amp;
        ADDRESS(
            MATCH(
                $C44 &amp; ".Import_kWh",
                RawData!$A:$A,
                0
            ),
            MATCH(
                K$3,
                RawData!$1:$1,
                0
            ),
            4
        )
    ),
    0
)</f>
        <v>0</v>
      </c>
      <c r="L44" s="196" cm="1">
        <f t="array" aca="1" ref="L44" ca="1">IFERROR(
    INDIRECT(
        "RawData!" &amp;
        ADDRESS(
            MATCH(
                $C44 &amp; ".Import_kWh",
                RawData!$A:$A,
                0
            ),
            MATCH(
                L$3,
                RawData!$1:$1,
                0
            ),
            4
        )
    ),
    0
)</f>
        <v>0</v>
      </c>
      <c r="M44" s="196" cm="1">
        <f t="array" aca="1" ref="M44" ca="1">IFERROR(
    INDIRECT(
        "RawData!" &amp;
        ADDRESS(
            MATCH(
                $C44 &amp; ".Import_kWh",
                RawData!$A:$A,
                0
            ),
            MATCH(
                M$3,
                RawData!$1:$1,
                0
            ),
            4
        )
    ),
    0
)</f>
        <v>0</v>
      </c>
      <c r="N44" s="196" cm="1">
        <f t="array" aca="1" ref="N44" ca="1">IFERROR(
    INDIRECT(
        "RawData!" &amp;
        ADDRESS(
            MATCH(
                $C44 &amp; ".Import_kWh",
                RawData!$A:$A,
                0
            ),
            MATCH(
                N$3,
                RawData!$1:$1,
                0
            ),
            4
        )
    ),
    0
)</f>
        <v>0</v>
      </c>
      <c r="O44" s="196" cm="1">
        <f t="array" aca="1" ref="O44" ca="1">IFERROR(
    INDIRECT(
        "RawData!" &amp;
        ADDRESS(
            MATCH(
                $C44 &amp; ".Import_kWh",
                RawData!$A:$A,
                0
            ),
            MATCH(
                O$3,
                RawData!$1:$1,
                0
            ),
            4
        )
    ),
    0
)</f>
        <v>0</v>
      </c>
      <c r="P44" s="196" cm="1">
        <f t="array" aca="1" ref="P44" ca="1">IFERROR(
    INDIRECT(
        "RawData!" &amp;
        ADDRESS(
            MATCH(
                $C44 &amp; ".Import_kWh",
                RawData!$A:$A,
                0
            ),
            MATCH(
                P$3,
                RawData!$1:$1,
                0
            ),
            4
        )
    ),
    0
)</f>
        <v>0</v>
      </c>
      <c r="Q44" s="196" cm="1">
        <f t="array" aca="1" ref="Q44" ca="1">IFERROR(
    INDIRECT(
        "RawData!" &amp;
        ADDRESS(
            MATCH(
                $C44 &amp; ".Import_kWh",
                RawData!$A:$A,
                0
            ),
            MATCH(
                Q$3,
                RawData!$1:$1,
                0
            ),
            4
        )
    ),
    0
)</f>
        <v>0</v>
      </c>
      <c r="R44" s="196" cm="1">
        <f t="array" aca="1" ref="R44" ca="1">IFERROR(
    INDIRECT(
        "RawData!" &amp;
        ADDRESS(
            MATCH(
                $C44 &amp; ".Import_kWh",
                RawData!$A:$A,
                0
            ),
            MATCH(
                R$3,
                RawData!$1:$1,
                0
            ),
            4
        )
    ),
    0
)</f>
        <v>0</v>
      </c>
      <c r="S44" s="196" cm="1">
        <f t="array" aca="1" ref="S44" ca="1">IFERROR(
    INDIRECT(
        "RawData!" &amp;
        ADDRESS(
            MATCH(
                $C44 &amp; ".Import_kWh",
                RawData!$A:$A,
                0
            ),
            MATCH(
                S$3,
                RawData!$1:$1,
                0
            ),
            4
        )
    ),
    0
)</f>
        <v>0</v>
      </c>
      <c r="T44" s="196" cm="1">
        <f t="array" aca="1" ref="T44" ca="1">IFERROR(
    INDIRECT(
        "RawData!" &amp;
        ADDRESS(
            MATCH(
                $C44 &amp; ".Import_kWh",
                RawData!$A:$A,
                0
            ),
            MATCH(
                T$3,
                RawData!$1:$1,
                0
            ),
            4
        )
    ),
    0
)</f>
        <v>0</v>
      </c>
      <c r="U44" s="196" cm="1">
        <f t="array" aca="1" ref="U44" ca="1">IFERROR(
    INDIRECT(
        "RawData!" &amp;
        ADDRESS(
            MATCH(
                $C44 &amp; ".Import_kWh",
                RawData!$A:$A,
                0
            ),
            MATCH(
                U$3,
                RawData!$1:$1,
                0
            ),
            4
        )
    ),
    0
)</f>
        <v>0</v>
      </c>
      <c r="V44" s="196" cm="1">
        <f t="array" aca="1" ref="V44" ca="1">IFERROR(
    INDIRECT(
        "RawData!" &amp;
        ADDRESS(
            MATCH(
                $C44 &amp; ".Import_kWh",
                RawData!$A:$A,
                0
            ),
            MATCH(
                V$3,
                RawData!$1:$1,
                0
            ),
            4
        )
    ),
    0
)</f>
        <v>0</v>
      </c>
      <c r="W44" s="196" cm="1">
        <f t="array" aca="1" ref="W44" ca="1">IFERROR(
    INDIRECT(
        "RawData!" &amp;
        ADDRESS(
            MATCH(
                $C44 &amp; ".Import_kWh",
                RawData!$A:$A,
                0
            ),
            MATCH(
                W$3,
                RawData!$1:$1,
                0
            ),
            4
        )
    ),
    0
)</f>
        <v>0</v>
      </c>
      <c r="X44" s="196" cm="1">
        <f t="array" aca="1" ref="X44" ca="1">IFERROR(
    INDIRECT(
        "RawData!" &amp;
        ADDRESS(
            MATCH(
                $C44 &amp; ".Import_kWh",
                RawData!$A:$A,
                0
            ),
            MATCH(
                X$3,
                RawData!$1:$1,
                0
            ),
            4
        )
    ),
    0
)</f>
        <v>0</v>
      </c>
      <c r="Y44" s="196" cm="1">
        <f t="array" aca="1" ref="Y44" ca="1">IFERROR(
    INDIRECT(
        "RawData!" &amp;
        ADDRESS(
            MATCH(
                $C44 &amp; ".Import_kWh",
                RawData!$A:$A,
                0
            ),
            MATCH(
                Y$3,
                RawData!$1:$1,
                0
            ),
            4
        )
    ),
    0
)</f>
        <v>0</v>
      </c>
      <c r="Z44" s="196" cm="1">
        <f t="array" aca="1" ref="Z44" ca="1">IFERROR(
    INDIRECT(
        "RawData!" &amp;
        ADDRESS(
            MATCH(
                $C44 &amp; ".Import_kWh",
                RawData!$A:$A,
                0
            ),
            MATCH(
                Z$3,
                RawData!$1:$1,
                0
            ),
            4
        )
    ),
    0
)</f>
        <v>0</v>
      </c>
      <c r="AA44" s="196" cm="1">
        <f t="array" aca="1" ref="AA44" ca="1">IFERROR(
    INDIRECT(
        "RawData!" &amp;
        ADDRESS(
            MATCH(
                $C44 &amp; ".Import_kWh",
                RawData!$A:$A,
                0
            ),
            MATCH(
                AA$3,
                RawData!$1:$1,
                0
            ),
            4
        )
    ),
    0
)</f>
        <v>0</v>
      </c>
      <c r="AB44" s="196" cm="1">
        <f t="array" aca="1" ref="AB44" ca="1">IFERROR(
    INDIRECT(
        "RawData!" &amp;
        ADDRESS(
            MATCH(
                $C44 &amp; ".Import_kWh",
                RawData!$A:$A,
                0
            ),
            MATCH(
                AB$3,
                RawData!$1:$1,
                0
            ),
            4
        )
    ),
    0
)</f>
        <v>0</v>
      </c>
      <c r="AC44" s="196" cm="1">
        <f t="array" aca="1" ref="AC44" ca="1">IFERROR(
    INDIRECT(
        "RawData!" &amp;
        ADDRESS(
            MATCH(
                $C44 &amp; ".Import_kWh",
                RawData!$A:$A,
                0
            ),
            MATCH(
                AC$3,
                RawData!$1:$1,
                0
            ),
            4
        )
    ),
    0
)</f>
        <v>0</v>
      </c>
      <c r="AD44" s="196" cm="1">
        <f t="array" aca="1" ref="AD44" ca="1">IFERROR(
    INDIRECT(
        "RawData!" &amp;
        ADDRESS(
            MATCH(
                $C44 &amp; ".Import_kWh",
                RawData!$A:$A,
                0
            ),
            MATCH(
                AD$3,
                RawData!$1:$1,
                0
            ),
            4
        )
    ),
    0
)</f>
        <v>0</v>
      </c>
      <c r="AE44" s="196" cm="1">
        <f t="array" aca="1" ref="AE44" ca="1">IFERROR(
    INDIRECT(
        "RawData!" &amp;
        ADDRESS(
            MATCH(
                $C44 &amp; ".Import_kWh",
                RawData!$A:$A,
                0
            ),
            MATCH(
                AE$3,
                RawData!$1:$1,
                0
            ),
            4
        )
    ),
    0
)</f>
        <v>0</v>
      </c>
      <c r="AF44" s="196" cm="1">
        <f t="array" aca="1" ref="AF44" ca="1">IFERROR(
    INDIRECT(
        "RawData!" &amp;
        ADDRESS(
            MATCH(
                $C44 &amp; ".Import_kWh",
                RawData!$A:$A,
                0
            ),
            MATCH(
                AF$3,
                RawData!$1:$1,
                0
            ),
            4
        )
    ),
    0
)</f>
        <v>0</v>
      </c>
      <c r="AG44" s="196" cm="1">
        <f t="array" aca="1" ref="AG44" ca="1">IFERROR(
    INDIRECT(
        "RawData!" &amp;
        ADDRESS(
            MATCH(
                $C44 &amp; ".Import_kWh",
                RawData!$A:$A,
                0
            ),
            MATCH(
                AG$3,
                RawData!$1:$1,
                0
            ),
            4
        )
    ),
    0
)</f>
        <v>0</v>
      </c>
      <c r="AH44" s="196" cm="1">
        <f t="array" aca="1" ref="AH44" ca="1">IFERROR(
    INDIRECT(
        "RawData!" &amp;
        ADDRESS(
            MATCH(
                $C44 &amp; ".Import_kWh",
                RawData!$A:$A,
                0
            ),
            MATCH(
                AH$3,
                RawData!$1:$1,
                0
            ),
            4
        )
    ),
    0
)</f>
        <v>0</v>
      </c>
      <c r="AI44" s="196" cm="1">
        <f t="array" aca="1" ref="AI44" ca="1">IFERROR(
    INDIRECT(
        "RawData!" &amp;
        ADDRESS(
            MATCH(
                $C44 &amp; ".Import_kWh",
                RawData!$A:$A,
                0
            ),
            MATCH(
                AI$3,
                RawData!$1:$1,
                0
            ),
            4
        )
    ),
    0
)</f>
        <v>0</v>
      </c>
      <c r="AJ44" s="196" cm="1">
        <f t="array" aca="1" ref="AJ44" ca="1">IFERROR(
    INDIRECT(
        "RawData!" &amp;
        ADDRESS(
            MATCH(
                $C44 &amp; ".Import_kWh",
                RawData!$A:$A,
                0
            ),
            MATCH(
                AJ$3,
                RawData!$1:$1,
                0
            ),
            4
        )
    ),
    0
)</f>
        <v>0</v>
      </c>
      <c r="AK44" s="196" cm="1">
        <f t="array" aca="1" ref="AK44" ca="1">IFERROR(
    INDIRECT(
        "RawData!" &amp;
        ADDRESS(
            MATCH(
                $C44 &amp; ".Import_kWh",
                RawData!$A:$A,
                0
            ),
            MATCH(
                AK$3,
                RawData!$1:$1,
                0
            ),
            4
        )
    ),
    0
)</f>
        <v>0</v>
      </c>
      <c r="AL44" s="196" cm="1">
        <f t="array" aca="1" ref="AL44" ca="1">IFERROR(
    INDIRECT(
        "RawData!" &amp;
        ADDRESS(
            MATCH(
                $C44 &amp; ".Import_kWh",
                RawData!$A:$A,
                0
            ),
            MATCH(
                AL$3,
                RawData!$1:$1,
                0
            ),
            4
        )
    ),
    0
)</f>
        <v>0</v>
      </c>
      <c r="AM44" s="360"/>
      <c r="AN44" s="361"/>
      <c r="AO44" s="361"/>
    </row>
    <row r="45" spans="1:41" s="7" customFormat="1" ht="15" customHeight="1">
      <c r="A45" s="5" t="s">
        <v>92</v>
      </c>
      <c r="B45" s="519"/>
      <c r="C45" s="42" t="s">
        <v>354</v>
      </c>
      <c r="D45" s="500" t="s">
        <v>44</v>
      </c>
      <c r="E45" s="42" t="s">
        <v>44</v>
      </c>
      <c r="F45" s="37">
        <v>1</v>
      </c>
      <c r="G45" s="196" cm="1">
        <f t="array" aca="1" ref="G45" ca="1">IFERROR(
    INDIRECT(
        "RawData!" &amp;
        ADDRESS(
            MATCH(
                $C45 &amp; ".Import_kWh",
                RawData!$A:$A,
                0
            ),
            MATCH(
                G$3,
                RawData!$1:$1,
                0
            ),
            4
        )
    ),
    0
)</f>
        <v>0</v>
      </c>
      <c r="H45" s="196" cm="1">
        <f t="array" aca="1" ref="H45" ca="1">IFERROR(
    INDIRECT(
        "RawData!" &amp;
        ADDRESS(
            MATCH(
                $C45 &amp; ".Import_kWh",
                RawData!$A:$A,
                0
            ),
            MATCH(
                H$3,
                RawData!$1:$1,
                0
            ),
            4
        )
    ),
    0
)</f>
        <v>0</v>
      </c>
      <c r="I45" s="196" cm="1">
        <f t="array" aca="1" ref="I45" ca="1">IFERROR(
    INDIRECT(
        "RawData!" &amp;
        ADDRESS(
            MATCH(
                $C45 &amp; ".Import_kWh",
                RawData!$A:$A,
                0
            ),
            MATCH(
                I$3,
                RawData!$1:$1,
                0
            ),
            4
        )
    ),
    0
)</f>
        <v>0</v>
      </c>
      <c r="J45" s="196" cm="1">
        <f t="array" aca="1" ref="J45" ca="1">IFERROR(
    INDIRECT(
        "RawData!" &amp;
        ADDRESS(
            MATCH(
                $C45 &amp; ".Import_kWh",
                RawData!$A:$A,
                0
            ),
            MATCH(
                J$3,
                RawData!$1:$1,
                0
            ),
            4
        )
    ),
    0
)</f>
        <v>0</v>
      </c>
      <c r="K45" s="196" cm="1">
        <f t="array" aca="1" ref="K45" ca="1">IFERROR(
    INDIRECT(
        "RawData!" &amp;
        ADDRESS(
            MATCH(
                $C45 &amp; ".Import_kWh",
                RawData!$A:$A,
                0
            ),
            MATCH(
                K$3,
                RawData!$1:$1,
                0
            ),
            4
        )
    ),
    0
)</f>
        <v>0</v>
      </c>
      <c r="L45" s="196" cm="1">
        <f t="array" aca="1" ref="L45" ca="1">IFERROR(
    INDIRECT(
        "RawData!" &amp;
        ADDRESS(
            MATCH(
                $C45 &amp; ".Import_kWh",
                RawData!$A:$A,
                0
            ),
            MATCH(
                L$3,
                RawData!$1:$1,
                0
            ),
            4
        )
    ),
    0
)</f>
        <v>0</v>
      </c>
      <c r="M45" s="196" cm="1">
        <f t="array" aca="1" ref="M45" ca="1">IFERROR(
    INDIRECT(
        "RawData!" &amp;
        ADDRESS(
            MATCH(
                $C45 &amp; ".Import_kWh",
                RawData!$A:$A,
                0
            ),
            MATCH(
                M$3,
                RawData!$1:$1,
                0
            ),
            4
        )
    ),
    0
)</f>
        <v>0</v>
      </c>
      <c r="N45" s="196" cm="1">
        <f t="array" aca="1" ref="N45" ca="1">IFERROR(
    INDIRECT(
        "RawData!" &amp;
        ADDRESS(
            MATCH(
                $C45 &amp; ".Import_kWh",
                RawData!$A:$A,
                0
            ),
            MATCH(
                N$3,
                RawData!$1:$1,
                0
            ),
            4
        )
    ),
    0
)</f>
        <v>0</v>
      </c>
      <c r="O45" s="196" cm="1">
        <f t="array" aca="1" ref="O45" ca="1">IFERROR(
    INDIRECT(
        "RawData!" &amp;
        ADDRESS(
            MATCH(
                $C45 &amp; ".Import_kWh",
                RawData!$A:$A,
                0
            ),
            MATCH(
                O$3,
                RawData!$1:$1,
                0
            ),
            4
        )
    ),
    0
)</f>
        <v>0</v>
      </c>
      <c r="P45" s="196" cm="1">
        <f t="array" aca="1" ref="P45" ca="1">IFERROR(
    INDIRECT(
        "RawData!" &amp;
        ADDRESS(
            MATCH(
                $C45 &amp; ".Import_kWh",
                RawData!$A:$A,
                0
            ),
            MATCH(
                P$3,
                RawData!$1:$1,
                0
            ),
            4
        )
    ),
    0
)</f>
        <v>0</v>
      </c>
      <c r="Q45" s="196" cm="1">
        <f t="array" aca="1" ref="Q45" ca="1">IFERROR(
    INDIRECT(
        "RawData!" &amp;
        ADDRESS(
            MATCH(
                $C45 &amp; ".Import_kWh",
                RawData!$A:$A,
                0
            ),
            MATCH(
                Q$3,
                RawData!$1:$1,
                0
            ),
            4
        )
    ),
    0
)</f>
        <v>0</v>
      </c>
      <c r="R45" s="196" cm="1">
        <f t="array" aca="1" ref="R45" ca="1">IFERROR(
    INDIRECT(
        "RawData!" &amp;
        ADDRESS(
            MATCH(
                $C45 &amp; ".Import_kWh",
                RawData!$A:$A,
                0
            ),
            MATCH(
                R$3,
                RawData!$1:$1,
                0
            ),
            4
        )
    ),
    0
)</f>
        <v>0</v>
      </c>
      <c r="S45" s="196" cm="1">
        <f t="array" aca="1" ref="S45" ca="1">IFERROR(
    INDIRECT(
        "RawData!" &amp;
        ADDRESS(
            MATCH(
                $C45 &amp; ".Import_kWh",
                RawData!$A:$A,
                0
            ),
            MATCH(
                S$3,
                RawData!$1:$1,
                0
            ),
            4
        )
    ),
    0
)</f>
        <v>0</v>
      </c>
      <c r="T45" s="196" cm="1">
        <f t="array" aca="1" ref="T45" ca="1">IFERROR(
    INDIRECT(
        "RawData!" &amp;
        ADDRESS(
            MATCH(
                $C45 &amp; ".Import_kWh",
                RawData!$A:$A,
                0
            ),
            MATCH(
                T$3,
                RawData!$1:$1,
                0
            ),
            4
        )
    ),
    0
)</f>
        <v>0</v>
      </c>
      <c r="U45" s="196" cm="1">
        <f t="array" aca="1" ref="U45" ca="1">IFERROR(
    INDIRECT(
        "RawData!" &amp;
        ADDRESS(
            MATCH(
                $C45 &amp; ".Import_kWh",
                RawData!$A:$A,
                0
            ),
            MATCH(
                U$3,
                RawData!$1:$1,
                0
            ),
            4
        )
    ),
    0
)</f>
        <v>0</v>
      </c>
      <c r="V45" s="196" cm="1">
        <f t="array" aca="1" ref="V45" ca="1">IFERROR(
    INDIRECT(
        "RawData!" &amp;
        ADDRESS(
            MATCH(
                $C45 &amp; ".Import_kWh",
                RawData!$A:$A,
                0
            ),
            MATCH(
                V$3,
                RawData!$1:$1,
                0
            ),
            4
        )
    ),
    0
)</f>
        <v>0</v>
      </c>
      <c r="W45" s="196" cm="1">
        <f t="array" aca="1" ref="W45" ca="1">IFERROR(
    INDIRECT(
        "RawData!" &amp;
        ADDRESS(
            MATCH(
                $C45 &amp; ".Import_kWh",
                RawData!$A:$A,
                0
            ),
            MATCH(
                W$3,
                RawData!$1:$1,
                0
            ),
            4
        )
    ),
    0
)</f>
        <v>0</v>
      </c>
      <c r="X45" s="196" cm="1">
        <f t="array" aca="1" ref="X45" ca="1">IFERROR(
    INDIRECT(
        "RawData!" &amp;
        ADDRESS(
            MATCH(
                $C45 &amp; ".Import_kWh",
                RawData!$A:$A,
                0
            ),
            MATCH(
                X$3,
                RawData!$1:$1,
                0
            ),
            4
        )
    ),
    0
)</f>
        <v>0</v>
      </c>
      <c r="Y45" s="196" cm="1">
        <f t="array" aca="1" ref="Y45" ca="1">IFERROR(
    INDIRECT(
        "RawData!" &amp;
        ADDRESS(
            MATCH(
                $C45 &amp; ".Import_kWh",
                RawData!$A:$A,
                0
            ),
            MATCH(
                Y$3,
                RawData!$1:$1,
                0
            ),
            4
        )
    ),
    0
)</f>
        <v>0</v>
      </c>
      <c r="Z45" s="196" cm="1">
        <f t="array" aca="1" ref="Z45" ca="1">IFERROR(
    INDIRECT(
        "RawData!" &amp;
        ADDRESS(
            MATCH(
                $C45 &amp; ".Import_kWh",
                RawData!$A:$A,
                0
            ),
            MATCH(
                Z$3,
                RawData!$1:$1,
                0
            ),
            4
        )
    ),
    0
)</f>
        <v>0</v>
      </c>
      <c r="AA45" s="196" cm="1">
        <f t="array" aca="1" ref="AA45" ca="1">IFERROR(
    INDIRECT(
        "RawData!" &amp;
        ADDRESS(
            MATCH(
                $C45 &amp; ".Import_kWh",
                RawData!$A:$A,
                0
            ),
            MATCH(
                AA$3,
                RawData!$1:$1,
                0
            ),
            4
        )
    ),
    0
)</f>
        <v>0</v>
      </c>
      <c r="AB45" s="196" cm="1">
        <f t="array" aca="1" ref="AB45" ca="1">IFERROR(
    INDIRECT(
        "RawData!" &amp;
        ADDRESS(
            MATCH(
                $C45 &amp; ".Import_kWh",
                RawData!$A:$A,
                0
            ),
            MATCH(
                AB$3,
                RawData!$1:$1,
                0
            ),
            4
        )
    ),
    0
)</f>
        <v>0</v>
      </c>
      <c r="AC45" s="196" cm="1">
        <f t="array" aca="1" ref="AC45" ca="1">IFERROR(
    INDIRECT(
        "RawData!" &amp;
        ADDRESS(
            MATCH(
                $C45 &amp; ".Import_kWh",
                RawData!$A:$A,
                0
            ),
            MATCH(
                AC$3,
                RawData!$1:$1,
                0
            ),
            4
        )
    ),
    0
)</f>
        <v>0</v>
      </c>
      <c r="AD45" s="196" cm="1">
        <f t="array" aca="1" ref="AD45" ca="1">IFERROR(
    INDIRECT(
        "RawData!" &amp;
        ADDRESS(
            MATCH(
                $C45 &amp; ".Import_kWh",
                RawData!$A:$A,
                0
            ),
            MATCH(
                AD$3,
                RawData!$1:$1,
                0
            ),
            4
        )
    ),
    0
)</f>
        <v>0</v>
      </c>
      <c r="AE45" s="196" cm="1">
        <f t="array" aca="1" ref="AE45" ca="1">IFERROR(
    INDIRECT(
        "RawData!" &amp;
        ADDRESS(
            MATCH(
                $C45 &amp; ".Import_kWh",
                RawData!$A:$A,
                0
            ),
            MATCH(
                AE$3,
                RawData!$1:$1,
                0
            ),
            4
        )
    ),
    0
)</f>
        <v>0</v>
      </c>
      <c r="AF45" s="196" cm="1">
        <f t="array" aca="1" ref="AF45" ca="1">IFERROR(
    INDIRECT(
        "RawData!" &amp;
        ADDRESS(
            MATCH(
                $C45 &amp; ".Import_kWh",
                RawData!$A:$A,
                0
            ),
            MATCH(
                AF$3,
                RawData!$1:$1,
                0
            ),
            4
        )
    ),
    0
)</f>
        <v>0</v>
      </c>
      <c r="AG45" s="196" cm="1">
        <f t="array" aca="1" ref="AG45" ca="1">IFERROR(
    INDIRECT(
        "RawData!" &amp;
        ADDRESS(
            MATCH(
                $C45 &amp; ".Import_kWh",
                RawData!$A:$A,
                0
            ),
            MATCH(
                AG$3,
                RawData!$1:$1,
                0
            ),
            4
        )
    ),
    0
)</f>
        <v>0</v>
      </c>
      <c r="AH45" s="196" cm="1">
        <f t="array" aca="1" ref="AH45" ca="1">IFERROR(
    INDIRECT(
        "RawData!" &amp;
        ADDRESS(
            MATCH(
                $C45 &amp; ".Import_kWh",
                RawData!$A:$A,
                0
            ),
            MATCH(
                AH$3,
                RawData!$1:$1,
                0
            ),
            4
        )
    ),
    0
)</f>
        <v>0</v>
      </c>
      <c r="AI45" s="196" cm="1">
        <f t="array" aca="1" ref="AI45" ca="1">IFERROR(
    INDIRECT(
        "RawData!" &amp;
        ADDRESS(
            MATCH(
                $C45 &amp; ".Import_kWh",
                RawData!$A:$A,
                0
            ),
            MATCH(
                AI$3,
                RawData!$1:$1,
                0
            ),
            4
        )
    ),
    0
)</f>
        <v>0</v>
      </c>
      <c r="AJ45" s="196" cm="1">
        <f t="array" aca="1" ref="AJ45" ca="1">IFERROR(
    INDIRECT(
        "RawData!" &amp;
        ADDRESS(
            MATCH(
                $C45 &amp; ".Import_kWh",
                RawData!$A:$A,
                0
            ),
            MATCH(
                AJ$3,
                RawData!$1:$1,
                0
            ),
            4
        )
    ),
    0
)</f>
        <v>0</v>
      </c>
      <c r="AK45" s="196" cm="1">
        <f t="array" aca="1" ref="AK45" ca="1">IFERROR(
    INDIRECT(
        "RawData!" &amp;
        ADDRESS(
            MATCH(
                $C45 &amp; ".Import_kWh",
                RawData!$A:$A,
                0
            ),
            MATCH(
                AK$3,
                RawData!$1:$1,
                0
            ),
            4
        )
    ),
    0
)</f>
        <v>0</v>
      </c>
      <c r="AL45" s="196" cm="1">
        <f t="array" aca="1" ref="AL45" ca="1">IFERROR(
    INDIRECT(
        "RawData!" &amp;
        ADDRESS(
            MATCH(
                $C45 &amp; ".Import_kWh",
                RawData!$A:$A,
                0
            ),
            MATCH(
                AL$3,
                RawData!$1:$1,
                0
            ),
            4
        )
    ),
    0
)</f>
        <v>0</v>
      </c>
      <c r="AM45" s="360"/>
      <c r="AN45" s="361"/>
      <c r="AO45" s="361"/>
    </row>
    <row r="46" spans="1:41" s="7" customFormat="1" ht="15" customHeight="1">
      <c r="A46" s="5" t="s">
        <v>92</v>
      </c>
      <c r="B46" s="112" t="s">
        <v>31</v>
      </c>
      <c r="C46" s="142" t="s">
        <v>355</v>
      </c>
      <c r="D46" s="509" t="s">
        <v>46</v>
      </c>
      <c r="E46" s="112" t="s">
        <v>44</v>
      </c>
      <c r="F46" s="37">
        <v>1</v>
      </c>
      <c r="G46" s="196" cm="1">
        <f t="array" aca="1" ref="G46" ca="1">IFERROR(
    INDIRECT(
        "RawData!" &amp;
        ADDRESS(
            MATCH(
                $C46 &amp; ".Import_kWh",
                RawData!$A:$A,
                0
            ),
            MATCH(
                G$3,
                RawData!$1:$1,
                0
            ),
            4
        )
    ),
    0
)</f>
        <v>0</v>
      </c>
      <c r="H46" s="196" cm="1">
        <f t="array" aca="1" ref="H46" ca="1">IFERROR(
    INDIRECT(
        "RawData!" &amp;
        ADDRESS(
            MATCH(
                $C46 &amp; ".Import_kWh",
                RawData!$A:$A,
                0
            ),
            MATCH(
                H$3,
                RawData!$1:$1,
                0
            ),
            4
        )
    ),
    0
)</f>
        <v>0</v>
      </c>
      <c r="I46" s="196" cm="1">
        <f t="array" aca="1" ref="I46" ca="1">IFERROR(
    INDIRECT(
        "RawData!" &amp;
        ADDRESS(
            MATCH(
                $C46 &amp; ".Import_kWh",
                RawData!$A:$A,
                0
            ),
            MATCH(
                I$3,
                RawData!$1:$1,
                0
            ),
            4
        )
    ),
    0
)</f>
        <v>0</v>
      </c>
      <c r="J46" s="196" cm="1">
        <f t="array" aca="1" ref="J46" ca="1">IFERROR(
    INDIRECT(
        "RawData!" &amp;
        ADDRESS(
            MATCH(
                $C46 &amp; ".Import_kWh",
                RawData!$A:$A,
                0
            ),
            MATCH(
                J$3,
                RawData!$1:$1,
                0
            ),
            4
        )
    ),
    0
)</f>
        <v>0</v>
      </c>
      <c r="K46" s="196" cm="1">
        <f t="array" aca="1" ref="K46" ca="1">IFERROR(
    INDIRECT(
        "RawData!" &amp;
        ADDRESS(
            MATCH(
                $C46 &amp; ".Import_kWh",
                RawData!$A:$A,
                0
            ),
            MATCH(
                K$3,
                RawData!$1:$1,
                0
            ),
            4
        )
    ),
    0
)</f>
        <v>0</v>
      </c>
      <c r="L46" s="196" cm="1">
        <f t="array" aca="1" ref="L46" ca="1">IFERROR(
    INDIRECT(
        "RawData!" &amp;
        ADDRESS(
            MATCH(
                $C46 &amp; ".Import_kWh",
                RawData!$A:$A,
                0
            ),
            MATCH(
                L$3,
                RawData!$1:$1,
                0
            ),
            4
        )
    ),
    0
)</f>
        <v>0</v>
      </c>
      <c r="M46" s="196" cm="1">
        <f t="array" aca="1" ref="M46" ca="1">IFERROR(
    INDIRECT(
        "RawData!" &amp;
        ADDRESS(
            MATCH(
                $C46 &amp; ".Import_kWh",
                RawData!$A:$A,
                0
            ),
            MATCH(
                M$3,
                RawData!$1:$1,
                0
            ),
            4
        )
    ),
    0
)</f>
        <v>0</v>
      </c>
      <c r="N46" s="196" cm="1">
        <f t="array" aca="1" ref="N46" ca="1">IFERROR(
    INDIRECT(
        "RawData!" &amp;
        ADDRESS(
            MATCH(
                $C46 &amp; ".Import_kWh",
                RawData!$A:$A,
                0
            ),
            MATCH(
                N$3,
                RawData!$1:$1,
                0
            ),
            4
        )
    ),
    0
)</f>
        <v>0</v>
      </c>
      <c r="O46" s="196" cm="1">
        <f t="array" aca="1" ref="O46" ca="1">IFERROR(
    INDIRECT(
        "RawData!" &amp;
        ADDRESS(
            MATCH(
                $C46 &amp; ".Import_kWh",
                RawData!$A:$A,
                0
            ),
            MATCH(
                O$3,
                RawData!$1:$1,
                0
            ),
            4
        )
    ),
    0
)</f>
        <v>0</v>
      </c>
      <c r="P46" s="196" cm="1">
        <f t="array" aca="1" ref="P46" ca="1">IFERROR(
    INDIRECT(
        "RawData!" &amp;
        ADDRESS(
            MATCH(
                $C46 &amp; ".Import_kWh",
                RawData!$A:$A,
                0
            ),
            MATCH(
                P$3,
                RawData!$1:$1,
                0
            ),
            4
        )
    ),
    0
)</f>
        <v>0</v>
      </c>
      <c r="Q46" s="196" cm="1">
        <f t="array" aca="1" ref="Q46" ca="1">IFERROR(
    INDIRECT(
        "RawData!" &amp;
        ADDRESS(
            MATCH(
                $C46 &amp; ".Import_kWh",
                RawData!$A:$A,
                0
            ),
            MATCH(
                Q$3,
                RawData!$1:$1,
                0
            ),
            4
        )
    ),
    0
)</f>
        <v>0</v>
      </c>
      <c r="R46" s="196" cm="1">
        <f t="array" aca="1" ref="R46" ca="1">IFERROR(
    INDIRECT(
        "RawData!" &amp;
        ADDRESS(
            MATCH(
                $C46 &amp; ".Import_kWh",
                RawData!$A:$A,
                0
            ),
            MATCH(
                R$3,
                RawData!$1:$1,
                0
            ),
            4
        )
    ),
    0
)</f>
        <v>0</v>
      </c>
      <c r="S46" s="196" cm="1">
        <f t="array" aca="1" ref="S46" ca="1">IFERROR(
    INDIRECT(
        "RawData!" &amp;
        ADDRESS(
            MATCH(
                $C46 &amp; ".Import_kWh",
                RawData!$A:$A,
                0
            ),
            MATCH(
                S$3,
                RawData!$1:$1,
                0
            ),
            4
        )
    ),
    0
)</f>
        <v>0</v>
      </c>
      <c r="T46" s="196" cm="1">
        <f t="array" aca="1" ref="T46" ca="1">IFERROR(
    INDIRECT(
        "RawData!" &amp;
        ADDRESS(
            MATCH(
                $C46 &amp; ".Import_kWh",
                RawData!$A:$A,
                0
            ),
            MATCH(
                T$3,
                RawData!$1:$1,
                0
            ),
            4
        )
    ),
    0
)</f>
        <v>0</v>
      </c>
      <c r="U46" s="196" cm="1">
        <f t="array" aca="1" ref="U46" ca="1">IFERROR(
    INDIRECT(
        "RawData!" &amp;
        ADDRESS(
            MATCH(
                $C46 &amp; ".Import_kWh",
                RawData!$A:$A,
                0
            ),
            MATCH(
                U$3,
                RawData!$1:$1,
                0
            ),
            4
        )
    ),
    0
)</f>
        <v>0</v>
      </c>
      <c r="V46" s="196" cm="1">
        <f t="array" aca="1" ref="V46" ca="1">IFERROR(
    INDIRECT(
        "RawData!" &amp;
        ADDRESS(
            MATCH(
                $C46 &amp; ".Import_kWh",
                RawData!$A:$A,
                0
            ),
            MATCH(
                V$3,
                RawData!$1:$1,
                0
            ),
            4
        )
    ),
    0
)</f>
        <v>0</v>
      </c>
      <c r="W46" s="196" cm="1">
        <f t="array" aca="1" ref="W46" ca="1">IFERROR(
    INDIRECT(
        "RawData!" &amp;
        ADDRESS(
            MATCH(
                $C46 &amp; ".Import_kWh",
                RawData!$A:$A,
                0
            ),
            MATCH(
                W$3,
                RawData!$1:$1,
                0
            ),
            4
        )
    ),
    0
)</f>
        <v>0</v>
      </c>
      <c r="X46" s="196" cm="1">
        <f t="array" aca="1" ref="X46" ca="1">IFERROR(
    INDIRECT(
        "RawData!" &amp;
        ADDRESS(
            MATCH(
                $C46 &amp; ".Import_kWh",
                RawData!$A:$A,
                0
            ),
            MATCH(
                X$3,
                RawData!$1:$1,
                0
            ),
            4
        )
    ),
    0
)</f>
        <v>0</v>
      </c>
      <c r="Y46" s="196" cm="1">
        <f t="array" aca="1" ref="Y46" ca="1">IFERROR(
    INDIRECT(
        "RawData!" &amp;
        ADDRESS(
            MATCH(
                $C46 &amp; ".Import_kWh",
                RawData!$A:$A,
                0
            ),
            MATCH(
                Y$3,
                RawData!$1:$1,
                0
            ),
            4
        )
    ),
    0
)</f>
        <v>0</v>
      </c>
      <c r="Z46" s="196" cm="1">
        <f t="array" aca="1" ref="Z46" ca="1">IFERROR(
    INDIRECT(
        "RawData!" &amp;
        ADDRESS(
            MATCH(
                $C46 &amp; ".Import_kWh",
                RawData!$A:$A,
                0
            ),
            MATCH(
                Z$3,
                RawData!$1:$1,
                0
            ),
            4
        )
    ),
    0
)</f>
        <v>0</v>
      </c>
      <c r="AA46" s="196" cm="1">
        <f t="array" aca="1" ref="AA46" ca="1">IFERROR(
    INDIRECT(
        "RawData!" &amp;
        ADDRESS(
            MATCH(
                $C46 &amp; ".Import_kWh",
                RawData!$A:$A,
                0
            ),
            MATCH(
                AA$3,
                RawData!$1:$1,
                0
            ),
            4
        )
    ),
    0
)</f>
        <v>0</v>
      </c>
      <c r="AB46" s="196" cm="1">
        <f t="array" aca="1" ref="AB46" ca="1">IFERROR(
    INDIRECT(
        "RawData!" &amp;
        ADDRESS(
            MATCH(
                $C46 &amp; ".Import_kWh",
                RawData!$A:$A,
                0
            ),
            MATCH(
                AB$3,
                RawData!$1:$1,
                0
            ),
            4
        )
    ),
    0
)</f>
        <v>0</v>
      </c>
      <c r="AC46" s="196" cm="1">
        <f t="array" aca="1" ref="AC46" ca="1">IFERROR(
    INDIRECT(
        "RawData!" &amp;
        ADDRESS(
            MATCH(
                $C46 &amp; ".Import_kWh",
                RawData!$A:$A,
                0
            ),
            MATCH(
                AC$3,
                RawData!$1:$1,
                0
            ),
            4
        )
    ),
    0
)</f>
        <v>0</v>
      </c>
      <c r="AD46" s="196" cm="1">
        <f t="array" aca="1" ref="AD46" ca="1">IFERROR(
    INDIRECT(
        "RawData!" &amp;
        ADDRESS(
            MATCH(
                $C46 &amp; ".Import_kWh",
                RawData!$A:$A,
                0
            ),
            MATCH(
                AD$3,
                RawData!$1:$1,
                0
            ),
            4
        )
    ),
    0
)</f>
        <v>0</v>
      </c>
      <c r="AE46" s="196" cm="1">
        <f t="array" aca="1" ref="AE46" ca="1">IFERROR(
    INDIRECT(
        "RawData!" &amp;
        ADDRESS(
            MATCH(
                $C46 &amp; ".Import_kWh",
                RawData!$A:$A,
                0
            ),
            MATCH(
                AE$3,
                RawData!$1:$1,
                0
            ),
            4
        )
    ),
    0
)</f>
        <v>0</v>
      </c>
      <c r="AF46" s="196" cm="1">
        <f t="array" aca="1" ref="AF46" ca="1">IFERROR(
    INDIRECT(
        "RawData!" &amp;
        ADDRESS(
            MATCH(
                $C46 &amp; ".Import_kWh",
                RawData!$A:$A,
                0
            ),
            MATCH(
                AF$3,
                RawData!$1:$1,
                0
            ),
            4
        )
    ),
    0
)</f>
        <v>0</v>
      </c>
      <c r="AG46" s="196" cm="1">
        <f t="array" aca="1" ref="AG46" ca="1">IFERROR(
    INDIRECT(
        "RawData!" &amp;
        ADDRESS(
            MATCH(
                $C46 &amp; ".Import_kWh",
                RawData!$A:$A,
                0
            ),
            MATCH(
                AG$3,
                RawData!$1:$1,
                0
            ),
            4
        )
    ),
    0
)</f>
        <v>0</v>
      </c>
      <c r="AH46" s="196" cm="1">
        <f t="array" aca="1" ref="AH46" ca="1">IFERROR(
    INDIRECT(
        "RawData!" &amp;
        ADDRESS(
            MATCH(
                $C46 &amp; ".Import_kWh",
                RawData!$A:$A,
                0
            ),
            MATCH(
                AH$3,
                RawData!$1:$1,
                0
            ),
            4
        )
    ),
    0
)</f>
        <v>0</v>
      </c>
      <c r="AI46" s="196" cm="1">
        <f t="array" aca="1" ref="AI46" ca="1">IFERROR(
    INDIRECT(
        "RawData!" &amp;
        ADDRESS(
            MATCH(
                $C46 &amp; ".Import_kWh",
                RawData!$A:$A,
                0
            ),
            MATCH(
                AI$3,
                RawData!$1:$1,
                0
            ),
            4
        )
    ),
    0
)</f>
        <v>0</v>
      </c>
      <c r="AJ46" s="196" cm="1">
        <f t="array" aca="1" ref="AJ46" ca="1">IFERROR(
    INDIRECT(
        "RawData!" &amp;
        ADDRESS(
            MATCH(
                $C46 &amp; ".Import_kWh",
                RawData!$A:$A,
                0
            ),
            MATCH(
                AJ$3,
                RawData!$1:$1,
                0
            ),
            4
        )
    ),
    0
)</f>
        <v>0</v>
      </c>
      <c r="AK46" s="196" cm="1">
        <f t="array" aca="1" ref="AK46" ca="1">IFERROR(
    INDIRECT(
        "RawData!" &amp;
        ADDRESS(
            MATCH(
                $C46 &amp; ".Import_kWh",
                RawData!$A:$A,
                0
            ),
            MATCH(
                AK$3,
                RawData!$1:$1,
                0
            ),
            4
        )
    ),
    0
)</f>
        <v>0</v>
      </c>
      <c r="AL46" s="196" cm="1">
        <f t="array" aca="1" ref="AL46" ca="1">IFERROR(
    INDIRECT(
        "RawData!" &amp;
        ADDRESS(
            MATCH(
                $C46 &amp; ".Import_kWh",
                RawData!$A:$A,
                0
            ),
            MATCH(
                AL$3,
                RawData!$1:$1,
                0
            ),
            4
        )
    ),
    0
)</f>
        <v>0</v>
      </c>
      <c r="AM46" s="360"/>
      <c r="AN46" s="361"/>
      <c r="AO46" s="361"/>
    </row>
    <row r="47" spans="1:41" s="5" customFormat="1" ht="15" customHeight="1">
      <c r="A47" s="5" t="s">
        <v>92</v>
      </c>
      <c r="B47" s="16" t="s">
        <v>32</v>
      </c>
      <c r="C47" s="18">
        <v>1805</v>
      </c>
      <c r="D47" s="275" t="s">
        <v>49</v>
      </c>
      <c r="E47" s="16" t="s">
        <v>46</v>
      </c>
      <c r="F47" s="34">
        <v>1</v>
      </c>
      <c r="G47" s="196" cm="1">
        <f t="array" aca="1" ref="G47" ca="1">IFERROR(
    INDIRECT(
        "RawData!" &amp;
        ADDRESS(
            MATCH(
                $C47 &amp; ".Import_kWh",
                RawData!$A:$A,
                0
            ),
            MATCH(
                G$3,
                RawData!$1:$1,
                0
            ),
            4
        )
    ),
    0
)</f>
        <v>0</v>
      </c>
      <c r="H47" s="196" cm="1">
        <f t="array" aca="1" ref="H47" ca="1">IFERROR(
    INDIRECT(
        "RawData!" &amp;
        ADDRESS(
            MATCH(
                $C47 &amp; ".Import_kWh",
                RawData!$A:$A,
                0
            ),
            MATCH(
                H$3,
                RawData!$1:$1,
                0
            ),
            4
        )
    ),
    0
)</f>
        <v>0</v>
      </c>
      <c r="I47" s="196" cm="1">
        <f t="array" aca="1" ref="I47" ca="1">IFERROR(
    INDIRECT(
        "RawData!" &amp;
        ADDRESS(
            MATCH(
                $C47 &amp; ".Import_kWh",
                RawData!$A:$A,
                0
            ),
            MATCH(
                I$3,
                RawData!$1:$1,
                0
            ),
            4
        )
    ),
    0
)</f>
        <v>0</v>
      </c>
      <c r="J47" s="196" cm="1">
        <f t="array" aca="1" ref="J47" ca="1">IFERROR(
    INDIRECT(
        "RawData!" &amp;
        ADDRESS(
            MATCH(
                $C47 &amp; ".Import_kWh",
                RawData!$A:$A,
                0
            ),
            MATCH(
                J$3,
                RawData!$1:$1,
                0
            ),
            4
        )
    ),
    0
)</f>
        <v>0</v>
      </c>
      <c r="K47" s="196" cm="1">
        <f t="array" aca="1" ref="K47" ca="1">IFERROR(
    INDIRECT(
        "RawData!" &amp;
        ADDRESS(
            MATCH(
                $C47 &amp; ".Import_kWh",
                RawData!$A:$A,
                0
            ),
            MATCH(
                K$3,
                RawData!$1:$1,
                0
            ),
            4
        )
    ),
    0
)</f>
        <v>0</v>
      </c>
      <c r="L47" s="196" cm="1">
        <f t="array" aca="1" ref="L47" ca="1">IFERROR(
    INDIRECT(
        "RawData!" &amp;
        ADDRESS(
            MATCH(
                $C47 &amp; ".Import_kWh",
                RawData!$A:$A,
                0
            ),
            MATCH(
                L$3,
                RawData!$1:$1,
                0
            ),
            4
        )
    ),
    0
)</f>
        <v>0</v>
      </c>
      <c r="M47" s="196" cm="1">
        <f t="array" aca="1" ref="M47" ca="1">IFERROR(
    INDIRECT(
        "RawData!" &amp;
        ADDRESS(
            MATCH(
                $C47 &amp; ".Import_kWh",
                RawData!$A:$A,
                0
            ),
            MATCH(
                M$3,
                RawData!$1:$1,
                0
            ),
            4
        )
    ),
    0
)</f>
        <v>0</v>
      </c>
      <c r="N47" s="196" cm="1">
        <f t="array" aca="1" ref="N47" ca="1">IFERROR(
    INDIRECT(
        "RawData!" &amp;
        ADDRESS(
            MATCH(
                $C47 &amp; ".Import_kWh",
                RawData!$A:$A,
                0
            ),
            MATCH(
                N$3,
                RawData!$1:$1,
                0
            ),
            4
        )
    ),
    0
)</f>
        <v>0</v>
      </c>
      <c r="O47" s="196" cm="1">
        <f t="array" aca="1" ref="O47" ca="1">IFERROR(
    INDIRECT(
        "RawData!" &amp;
        ADDRESS(
            MATCH(
                $C47 &amp; ".Import_kWh",
                RawData!$A:$A,
                0
            ),
            MATCH(
                O$3,
                RawData!$1:$1,
                0
            ),
            4
        )
    ),
    0
)</f>
        <v>0</v>
      </c>
      <c r="P47" s="196" cm="1">
        <f t="array" aca="1" ref="P47" ca="1">IFERROR(
    INDIRECT(
        "RawData!" &amp;
        ADDRESS(
            MATCH(
                $C47 &amp; ".Import_kWh",
                RawData!$A:$A,
                0
            ),
            MATCH(
                P$3,
                RawData!$1:$1,
                0
            ),
            4
        )
    ),
    0
)</f>
        <v>0</v>
      </c>
      <c r="Q47" s="196" cm="1">
        <f t="array" aca="1" ref="Q47" ca="1">IFERROR(
    INDIRECT(
        "RawData!" &amp;
        ADDRESS(
            MATCH(
                $C47 &amp; ".Import_kWh",
                RawData!$A:$A,
                0
            ),
            MATCH(
                Q$3,
                RawData!$1:$1,
                0
            ),
            4
        )
    ),
    0
)</f>
        <v>0</v>
      </c>
      <c r="R47" s="196" cm="1">
        <f t="array" aca="1" ref="R47" ca="1">IFERROR(
    INDIRECT(
        "RawData!" &amp;
        ADDRESS(
            MATCH(
                $C47 &amp; ".Import_kWh",
                RawData!$A:$A,
                0
            ),
            MATCH(
                R$3,
                RawData!$1:$1,
                0
            ),
            4
        )
    ),
    0
)</f>
        <v>0</v>
      </c>
      <c r="S47" s="196" cm="1">
        <f t="array" aca="1" ref="S47" ca="1">IFERROR(
    INDIRECT(
        "RawData!" &amp;
        ADDRESS(
            MATCH(
                $C47 &amp; ".Import_kWh",
                RawData!$A:$A,
                0
            ),
            MATCH(
                S$3,
                RawData!$1:$1,
                0
            ),
            4
        )
    ),
    0
)</f>
        <v>0</v>
      </c>
      <c r="T47" s="196" cm="1">
        <f t="array" aca="1" ref="T47" ca="1">IFERROR(
    INDIRECT(
        "RawData!" &amp;
        ADDRESS(
            MATCH(
                $C47 &amp; ".Import_kWh",
                RawData!$A:$A,
                0
            ),
            MATCH(
                T$3,
                RawData!$1:$1,
                0
            ),
            4
        )
    ),
    0
)</f>
        <v>0</v>
      </c>
      <c r="U47" s="196" cm="1">
        <f t="array" aca="1" ref="U47" ca="1">IFERROR(
    INDIRECT(
        "RawData!" &amp;
        ADDRESS(
            MATCH(
                $C47 &amp; ".Import_kWh",
                RawData!$A:$A,
                0
            ),
            MATCH(
                U$3,
                RawData!$1:$1,
                0
            ),
            4
        )
    ),
    0
)</f>
        <v>0</v>
      </c>
      <c r="V47" s="196" cm="1">
        <f t="array" aca="1" ref="V47" ca="1">IFERROR(
    INDIRECT(
        "RawData!" &amp;
        ADDRESS(
            MATCH(
                $C47 &amp; ".Import_kWh",
                RawData!$A:$A,
                0
            ),
            MATCH(
                V$3,
                RawData!$1:$1,
                0
            ),
            4
        )
    ),
    0
)</f>
        <v>0</v>
      </c>
      <c r="W47" s="196" cm="1">
        <f t="array" aca="1" ref="W47" ca="1">IFERROR(
    INDIRECT(
        "RawData!" &amp;
        ADDRESS(
            MATCH(
                $C47 &amp; ".Import_kWh",
                RawData!$A:$A,
                0
            ),
            MATCH(
                W$3,
                RawData!$1:$1,
                0
            ),
            4
        )
    ),
    0
)</f>
        <v>0</v>
      </c>
      <c r="X47" s="196" cm="1">
        <f t="array" aca="1" ref="X47" ca="1">IFERROR(
    INDIRECT(
        "RawData!" &amp;
        ADDRESS(
            MATCH(
                $C47 &amp; ".Import_kWh",
                RawData!$A:$A,
                0
            ),
            MATCH(
                X$3,
                RawData!$1:$1,
                0
            ),
            4
        )
    ),
    0
)</f>
        <v>0</v>
      </c>
      <c r="Y47" s="196" cm="1">
        <f t="array" aca="1" ref="Y47" ca="1">IFERROR(
    INDIRECT(
        "RawData!" &amp;
        ADDRESS(
            MATCH(
                $C47 &amp; ".Import_kWh",
                RawData!$A:$A,
                0
            ),
            MATCH(
                Y$3,
                RawData!$1:$1,
                0
            ),
            4
        )
    ),
    0
)</f>
        <v>0</v>
      </c>
      <c r="Z47" s="196" cm="1">
        <f t="array" aca="1" ref="Z47" ca="1">IFERROR(
    INDIRECT(
        "RawData!" &amp;
        ADDRESS(
            MATCH(
                $C47 &amp; ".Import_kWh",
                RawData!$A:$A,
                0
            ),
            MATCH(
                Z$3,
                RawData!$1:$1,
                0
            ),
            4
        )
    ),
    0
)</f>
        <v>0</v>
      </c>
      <c r="AA47" s="196" cm="1">
        <f t="array" aca="1" ref="AA47" ca="1">IFERROR(
    INDIRECT(
        "RawData!" &amp;
        ADDRESS(
            MATCH(
                $C47 &amp; ".Import_kWh",
                RawData!$A:$A,
                0
            ),
            MATCH(
                AA$3,
                RawData!$1:$1,
                0
            ),
            4
        )
    ),
    0
)</f>
        <v>0</v>
      </c>
      <c r="AB47" s="196" cm="1">
        <f t="array" aca="1" ref="AB47" ca="1">IFERROR(
    INDIRECT(
        "RawData!" &amp;
        ADDRESS(
            MATCH(
                $C47 &amp; ".Import_kWh",
                RawData!$A:$A,
                0
            ),
            MATCH(
                AB$3,
                RawData!$1:$1,
                0
            ),
            4
        )
    ),
    0
)</f>
        <v>0</v>
      </c>
      <c r="AC47" s="196" cm="1">
        <f t="array" aca="1" ref="AC47" ca="1">IFERROR(
    INDIRECT(
        "RawData!" &amp;
        ADDRESS(
            MATCH(
                $C47 &amp; ".Import_kWh",
                RawData!$A:$A,
                0
            ),
            MATCH(
                AC$3,
                RawData!$1:$1,
                0
            ),
            4
        )
    ),
    0
)</f>
        <v>0</v>
      </c>
      <c r="AD47" s="196" cm="1">
        <f t="array" aca="1" ref="AD47" ca="1">IFERROR(
    INDIRECT(
        "RawData!" &amp;
        ADDRESS(
            MATCH(
                $C47 &amp; ".Import_kWh",
                RawData!$A:$A,
                0
            ),
            MATCH(
                AD$3,
                RawData!$1:$1,
                0
            ),
            4
        )
    ),
    0
)</f>
        <v>0</v>
      </c>
      <c r="AE47" s="196" cm="1">
        <f t="array" aca="1" ref="AE47" ca="1">IFERROR(
    INDIRECT(
        "RawData!" &amp;
        ADDRESS(
            MATCH(
                $C47 &amp; ".Import_kWh",
                RawData!$A:$A,
                0
            ),
            MATCH(
                AE$3,
                RawData!$1:$1,
                0
            ),
            4
        )
    ),
    0
)</f>
        <v>0</v>
      </c>
      <c r="AF47" s="196" cm="1">
        <f t="array" aca="1" ref="AF47" ca="1">IFERROR(
    INDIRECT(
        "RawData!" &amp;
        ADDRESS(
            MATCH(
                $C47 &amp; ".Import_kWh",
                RawData!$A:$A,
                0
            ),
            MATCH(
                AF$3,
                RawData!$1:$1,
                0
            ),
            4
        )
    ),
    0
)</f>
        <v>0</v>
      </c>
      <c r="AG47" s="196" cm="1">
        <f t="array" aca="1" ref="AG47" ca="1">IFERROR(
    INDIRECT(
        "RawData!" &amp;
        ADDRESS(
            MATCH(
                $C47 &amp; ".Import_kWh",
                RawData!$A:$A,
                0
            ),
            MATCH(
                AG$3,
                RawData!$1:$1,
                0
            ),
            4
        )
    ),
    0
)</f>
        <v>0</v>
      </c>
      <c r="AH47" s="196" cm="1">
        <f t="array" aca="1" ref="AH47" ca="1">IFERROR(
    INDIRECT(
        "RawData!" &amp;
        ADDRESS(
            MATCH(
                $C47 &amp; ".Import_kWh",
                RawData!$A:$A,
                0
            ),
            MATCH(
                AH$3,
                RawData!$1:$1,
                0
            ),
            4
        )
    ),
    0
)</f>
        <v>0</v>
      </c>
      <c r="AI47" s="196" cm="1">
        <f t="array" aca="1" ref="AI47" ca="1">IFERROR(
    INDIRECT(
        "RawData!" &amp;
        ADDRESS(
            MATCH(
                $C47 &amp; ".Import_kWh",
                RawData!$A:$A,
                0
            ),
            MATCH(
                AI$3,
                RawData!$1:$1,
                0
            ),
            4
        )
    ),
    0
)</f>
        <v>0</v>
      </c>
      <c r="AJ47" s="196" cm="1">
        <f t="array" aca="1" ref="AJ47" ca="1">IFERROR(
    INDIRECT(
        "RawData!" &amp;
        ADDRESS(
            MATCH(
                $C47 &amp; ".Import_kWh",
                RawData!$A:$A,
                0
            ),
            MATCH(
                AJ$3,
                RawData!$1:$1,
                0
            ),
            4
        )
    ),
    0
)</f>
        <v>0</v>
      </c>
      <c r="AK47" s="196" cm="1">
        <f t="array" aca="1" ref="AK47" ca="1">IFERROR(
    INDIRECT(
        "RawData!" &amp;
        ADDRESS(
            MATCH(
                $C47 &amp; ".Import_kWh",
                RawData!$A:$A,
                0
            ),
            MATCH(
                AK$3,
                RawData!$1:$1,
                0
            ),
            4
        )
    ),
    0
)</f>
        <v>0</v>
      </c>
      <c r="AL47" s="196" cm="1">
        <f t="array" aca="1" ref="AL47" ca="1">IFERROR(
    INDIRECT(
        "RawData!" &amp;
        ADDRESS(
            MATCH(
                $C47 &amp; ".Import_kWh",
                RawData!$A:$A,
                0
            ),
            MATCH(
                AL$3,
                RawData!$1:$1,
                0
            ),
            4
        )
    ),
    0
)</f>
        <v>0</v>
      </c>
      <c r="AM47" s="360"/>
      <c r="AN47" s="360"/>
      <c r="AO47" s="360"/>
    </row>
    <row r="48" spans="1:41" s="7" customFormat="1" ht="15" customHeight="1">
      <c r="A48" s="5" t="s">
        <v>92</v>
      </c>
      <c r="B48" s="112" t="s">
        <v>37</v>
      </c>
      <c r="C48" s="136" t="s">
        <v>357</v>
      </c>
      <c r="D48" s="510" t="s">
        <v>49</v>
      </c>
      <c r="E48" s="136" t="s">
        <v>49</v>
      </c>
      <c r="F48" s="37">
        <v>1</v>
      </c>
      <c r="G48" s="196" cm="1">
        <f t="array" aca="1" ref="G48" ca="1">IFERROR(
    INDIRECT(
        "RawData!" &amp;
        ADDRESS(
            MATCH(
                $C48 &amp; ".Import_kWh",
                RawData!$A:$A,
                0
            ),
            MATCH(
                G$3,
                RawData!$1:$1,
                0
            ),
            4
        )
    ),
    0
)</f>
        <v>0</v>
      </c>
      <c r="H48" s="196" cm="1">
        <f t="array" aca="1" ref="H48" ca="1">IFERROR(
    INDIRECT(
        "RawData!" &amp;
        ADDRESS(
            MATCH(
                $C48 &amp; ".Import_kWh",
                RawData!$A:$A,
                0
            ),
            MATCH(
                H$3,
                RawData!$1:$1,
                0
            ),
            4
        )
    ),
    0
)</f>
        <v>0</v>
      </c>
      <c r="I48" s="196" cm="1">
        <f t="array" aca="1" ref="I48" ca="1">IFERROR(
    INDIRECT(
        "RawData!" &amp;
        ADDRESS(
            MATCH(
                $C48 &amp; ".Import_kWh",
                RawData!$A:$A,
                0
            ),
            MATCH(
                I$3,
                RawData!$1:$1,
                0
            ),
            4
        )
    ),
    0
)</f>
        <v>0</v>
      </c>
      <c r="J48" s="196" cm="1">
        <f t="array" aca="1" ref="J48" ca="1">IFERROR(
    INDIRECT(
        "RawData!" &amp;
        ADDRESS(
            MATCH(
                $C48 &amp; ".Import_kWh",
                RawData!$A:$A,
                0
            ),
            MATCH(
                J$3,
                RawData!$1:$1,
                0
            ),
            4
        )
    ),
    0
)</f>
        <v>0</v>
      </c>
      <c r="K48" s="196" cm="1">
        <f t="array" aca="1" ref="K48" ca="1">IFERROR(
    INDIRECT(
        "RawData!" &amp;
        ADDRESS(
            MATCH(
                $C48 &amp; ".Import_kWh",
                RawData!$A:$A,
                0
            ),
            MATCH(
                K$3,
                RawData!$1:$1,
                0
            ),
            4
        )
    ),
    0
)</f>
        <v>0</v>
      </c>
      <c r="L48" s="196" cm="1">
        <f t="array" aca="1" ref="L48" ca="1">IFERROR(
    INDIRECT(
        "RawData!" &amp;
        ADDRESS(
            MATCH(
                $C48 &amp; ".Import_kWh",
                RawData!$A:$A,
                0
            ),
            MATCH(
                L$3,
                RawData!$1:$1,
                0
            ),
            4
        )
    ),
    0
)</f>
        <v>0</v>
      </c>
      <c r="M48" s="196" cm="1">
        <f t="array" aca="1" ref="M48" ca="1">IFERROR(
    INDIRECT(
        "RawData!" &amp;
        ADDRESS(
            MATCH(
                $C48 &amp; ".Import_kWh",
                RawData!$A:$A,
                0
            ),
            MATCH(
                M$3,
                RawData!$1:$1,
                0
            ),
            4
        )
    ),
    0
)</f>
        <v>0</v>
      </c>
      <c r="N48" s="196" cm="1">
        <f t="array" aca="1" ref="N48" ca="1">IFERROR(
    INDIRECT(
        "RawData!" &amp;
        ADDRESS(
            MATCH(
                $C48 &amp; ".Import_kWh",
                RawData!$A:$A,
                0
            ),
            MATCH(
                N$3,
                RawData!$1:$1,
                0
            ),
            4
        )
    ),
    0
)</f>
        <v>0</v>
      </c>
      <c r="O48" s="196" cm="1">
        <f t="array" aca="1" ref="O48" ca="1">IFERROR(
    INDIRECT(
        "RawData!" &amp;
        ADDRESS(
            MATCH(
                $C48 &amp; ".Import_kWh",
                RawData!$A:$A,
                0
            ),
            MATCH(
                O$3,
                RawData!$1:$1,
                0
            ),
            4
        )
    ),
    0
)</f>
        <v>0</v>
      </c>
      <c r="P48" s="196" cm="1">
        <f t="array" aca="1" ref="P48" ca="1">IFERROR(
    INDIRECT(
        "RawData!" &amp;
        ADDRESS(
            MATCH(
                $C48 &amp; ".Import_kWh",
                RawData!$A:$A,
                0
            ),
            MATCH(
                P$3,
                RawData!$1:$1,
                0
            ),
            4
        )
    ),
    0
)</f>
        <v>0</v>
      </c>
      <c r="Q48" s="196" cm="1">
        <f t="array" aca="1" ref="Q48" ca="1">IFERROR(
    INDIRECT(
        "RawData!" &amp;
        ADDRESS(
            MATCH(
                $C48 &amp; ".Import_kWh",
                RawData!$A:$A,
                0
            ),
            MATCH(
                Q$3,
                RawData!$1:$1,
                0
            ),
            4
        )
    ),
    0
)</f>
        <v>0</v>
      </c>
      <c r="R48" s="196" cm="1">
        <f t="array" aca="1" ref="R48" ca="1">IFERROR(
    INDIRECT(
        "RawData!" &amp;
        ADDRESS(
            MATCH(
                $C48 &amp; ".Import_kWh",
                RawData!$A:$A,
                0
            ),
            MATCH(
                R$3,
                RawData!$1:$1,
                0
            ),
            4
        )
    ),
    0
)</f>
        <v>0</v>
      </c>
      <c r="S48" s="196" cm="1">
        <f t="array" aca="1" ref="S48" ca="1">IFERROR(
    INDIRECT(
        "RawData!" &amp;
        ADDRESS(
            MATCH(
                $C48 &amp; ".Import_kWh",
                RawData!$A:$A,
                0
            ),
            MATCH(
                S$3,
                RawData!$1:$1,
                0
            ),
            4
        )
    ),
    0
)</f>
        <v>0</v>
      </c>
      <c r="T48" s="196" cm="1">
        <f t="array" aca="1" ref="T48" ca="1">IFERROR(
    INDIRECT(
        "RawData!" &amp;
        ADDRESS(
            MATCH(
                $C48 &amp; ".Import_kWh",
                RawData!$A:$A,
                0
            ),
            MATCH(
                T$3,
                RawData!$1:$1,
                0
            ),
            4
        )
    ),
    0
)</f>
        <v>0</v>
      </c>
      <c r="U48" s="196" cm="1">
        <f t="array" aca="1" ref="U48" ca="1">IFERROR(
    INDIRECT(
        "RawData!" &amp;
        ADDRESS(
            MATCH(
                $C48 &amp; ".Import_kWh",
                RawData!$A:$A,
                0
            ),
            MATCH(
                U$3,
                RawData!$1:$1,
                0
            ),
            4
        )
    ),
    0
)</f>
        <v>0</v>
      </c>
      <c r="V48" s="196" cm="1">
        <f t="array" aca="1" ref="V48" ca="1">IFERROR(
    INDIRECT(
        "RawData!" &amp;
        ADDRESS(
            MATCH(
                $C48 &amp; ".Import_kWh",
                RawData!$A:$A,
                0
            ),
            MATCH(
                V$3,
                RawData!$1:$1,
                0
            ),
            4
        )
    ),
    0
)</f>
        <v>0</v>
      </c>
      <c r="W48" s="196" cm="1">
        <f t="array" aca="1" ref="W48" ca="1">IFERROR(
    INDIRECT(
        "RawData!" &amp;
        ADDRESS(
            MATCH(
                $C48 &amp; ".Import_kWh",
                RawData!$A:$A,
                0
            ),
            MATCH(
                W$3,
                RawData!$1:$1,
                0
            ),
            4
        )
    ),
    0
)</f>
        <v>0</v>
      </c>
      <c r="X48" s="196" cm="1">
        <f t="array" aca="1" ref="X48" ca="1">IFERROR(
    INDIRECT(
        "RawData!" &amp;
        ADDRESS(
            MATCH(
                $C48 &amp; ".Import_kWh",
                RawData!$A:$A,
                0
            ),
            MATCH(
                X$3,
                RawData!$1:$1,
                0
            ),
            4
        )
    ),
    0
)</f>
        <v>0</v>
      </c>
      <c r="Y48" s="196" cm="1">
        <f t="array" aca="1" ref="Y48" ca="1">IFERROR(
    INDIRECT(
        "RawData!" &amp;
        ADDRESS(
            MATCH(
                $C48 &amp; ".Import_kWh",
                RawData!$A:$A,
                0
            ),
            MATCH(
                Y$3,
                RawData!$1:$1,
                0
            ),
            4
        )
    ),
    0
)</f>
        <v>0</v>
      </c>
      <c r="Z48" s="196" cm="1">
        <f t="array" aca="1" ref="Z48" ca="1">IFERROR(
    INDIRECT(
        "RawData!" &amp;
        ADDRESS(
            MATCH(
                $C48 &amp; ".Import_kWh",
                RawData!$A:$A,
                0
            ),
            MATCH(
                Z$3,
                RawData!$1:$1,
                0
            ),
            4
        )
    ),
    0
)</f>
        <v>0</v>
      </c>
      <c r="AA48" s="196" cm="1">
        <f t="array" aca="1" ref="AA48" ca="1">IFERROR(
    INDIRECT(
        "RawData!" &amp;
        ADDRESS(
            MATCH(
                $C48 &amp; ".Import_kWh",
                RawData!$A:$A,
                0
            ),
            MATCH(
                AA$3,
                RawData!$1:$1,
                0
            ),
            4
        )
    ),
    0
)</f>
        <v>0</v>
      </c>
      <c r="AB48" s="196" cm="1">
        <f t="array" aca="1" ref="AB48" ca="1">IFERROR(
    INDIRECT(
        "RawData!" &amp;
        ADDRESS(
            MATCH(
                $C48 &amp; ".Import_kWh",
                RawData!$A:$A,
                0
            ),
            MATCH(
                AB$3,
                RawData!$1:$1,
                0
            ),
            4
        )
    ),
    0
)</f>
        <v>0</v>
      </c>
      <c r="AC48" s="196" cm="1">
        <f t="array" aca="1" ref="AC48" ca="1">IFERROR(
    INDIRECT(
        "RawData!" &amp;
        ADDRESS(
            MATCH(
                $C48 &amp; ".Import_kWh",
                RawData!$A:$A,
                0
            ),
            MATCH(
                AC$3,
                RawData!$1:$1,
                0
            ),
            4
        )
    ),
    0
)</f>
        <v>0</v>
      </c>
      <c r="AD48" s="196" cm="1">
        <f t="array" aca="1" ref="AD48" ca="1">IFERROR(
    INDIRECT(
        "RawData!" &amp;
        ADDRESS(
            MATCH(
                $C48 &amp; ".Import_kWh",
                RawData!$A:$A,
                0
            ),
            MATCH(
                AD$3,
                RawData!$1:$1,
                0
            ),
            4
        )
    ),
    0
)</f>
        <v>0</v>
      </c>
      <c r="AE48" s="196" cm="1">
        <f t="array" aca="1" ref="AE48" ca="1">IFERROR(
    INDIRECT(
        "RawData!" &amp;
        ADDRESS(
            MATCH(
                $C48 &amp; ".Import_kWh",
                RawData!$A:$A,
                0
            ),
            MATCH(
                AE$3,
                RawData!$1:$1,
                0
            ),
            4
        )
    ),
    0
)</f>
        <v>0</v>
      </c>
      <c r="AF48" s="196" cm="1">
        <f t="array" aca="1" ref="AF48" ca="1">IFERROR(
    INDIRECT(
        "RawData!" &amp;
        ADDRESS(
            MATCH(
                $C48 &amp; ".Import_kWh",
                RawData!$A:$A,
                0
            ),
            MATCH(
                AF$3,
                RawData!$1:$1,
                0
            ),
            4
        )
    ),
    0
)</f>
        <v>0</v>
      </c>
      <c r="AG48" s="196" cm="1">
        <f t="array" aca="1" ref="AG48" ca="1">IFERROR(
    INDIRECT(
        "RawData!" &amp;
        ADDRESS(
            MATCH(
                $C48 &amp; ".Import_kWh",
                RawData!$A:$A,
                0
            ),
            MATCH(
                AG$3,
                RawData!$1:$1,
                0
            ),
            4
        )
    ),
    0
)</f>
        <v>0</v>
      </c>
      <c r="AH48" s="196" cm="1">
        <f t="array" aca="1" ref="AH48" ca="1">IFERROR(
    INDIRECT(
        "RawData!" &amp;
        ADDRESS(
            MATCH(
                $C48 &amp; ".Import_kWh",
                RawData!$A:$A,
                0
            ),
            MATCH(
                AH$3,
                RawData!$1:$1,
                0
            ),
            4
        )
    ),
    0
)</f>
        <v>0</v>
      </c>
      <c r="AI48" s="196" cm="1">
        <f t="array" aca="1" ref="AI48" ca="1">IFERROR(
    INDIRECT(
        "RawData!" &amp;
        ADDRESS(
            MATCH(
                $C48 &amp; ".Import_kWh",
                RawData!$A:$A,
                0
            ),
            MATCH(
                AI$3,
                RawData!$1:$1,
                0
            ),
            4
        )
    ),
    0
)</f>
        <v>0</v>
      </c>
      <c r="AJ48" s="196" cm="1">
        <f t="array" aca="1" ref="AJ48" ca="1">IFERROR(
    INDIRECT(
        "RawData!" &amp;
        ADDRESS(
            MATCH(
                $C48 &amp; ".Import_kWh",
                RawData!$A:$A,
                0
            ),
            MATCH(
                AJ$3,
                RawData!$1:$1,
                0
            ),
            4
        )
    ),
    0
)</f>
        <v>0</v>
      </c>
      <c r="AK48" s="196" cm="1">
        <f t="array" aca="1" ref="AK48" ca="1">IFERROR(
    INDIRECT(
        "RawData!" &amp;
        ADDRESS(
            MATCH(
                $C48 &amp; ".Import_kWh",
                RawData!$A:$A,
                0
            ),
            MATCH(
                AK$3,
                RawData!$1:$1,
                0
            ),
            4
        )
    ),
    0
)</f>
        <v>0</v>
      </c>
      <c r="AL48" s="196" cm="1">
        <f t="array" aca="1" ref="AL48" ca="1">IFERROR(
    INDIRECT(
        "RawData!" &amp;
        ADDRESS(
            MATCH(
                $C48 &amp; ".Import_kWh",
                RawData!$A:$A,
                0
            ),
            MATCH(
                AL$3,
                RawData!$1:$1,
                0
            ),
            4
        )
    ),
    0
)</f>
        <v>0</v>
      </c>
      <c r="AM48" s="360"/>
      <c r="AN48" s="361"/>
      <c r="AO48" s="361"/>
    </row>
    <row r="49" spans="1:41" s="7" customFormat="1" ht="15" customHeight="1">
      <c r="B49" s="80" t="s">
        <v>7</v>
      </c>
      <c r="C49" s="42">
        <v>1307</v>
      </c>
      <c r="D49" s="500" t="s">
        <v>52</v>
      </c>
      <c r="E49" s="42" t="s">
        <v>45</v>
      </c>
      <c r="F49" s="37">
        <v>1</v>
      </c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360"/>
      <c r="AN49" s="361"/>
      <c r="AO49" s="361"/>
    </row>
    <row r="50" spans="1:41" s="7" customFormat="1" ht="15" customHeight="1">
      <c r="A50" s="5" t="s">
        <v>92</v>
      </c>
      <c r="B50" s="519" t="s">
        <v>36</v>
      </c>
      <c r="C50" s="42" t="s">
        <v>80</v>
      </c>
      <c r="D50" s="500" t="s">
        <v>45</v>
      </c>
      <c r="E50" s="42" t="s">
        <v>45</v>
      </c>
      <c r="F50" s="37">
        <v>1</v>
      </c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60"/>
      <c r="AN50" s="361"/>
      <c r="AO50" s="361"/>
    </row>
    <row r="51" spans="1:41" s="7" customFormat="1" ht="15" customHeight="1">
      <c r="A51" s="5" t="s">
        <v>92</v>
      </c>
      <c r="B51" s="519"/>
      <c r="C51" s="42" t="s">
        <v>77</v>
      </c>
      <c r="D51" s="500" t="s">
        <v>45</v>
      </c>
      <c r="E51" s="42" t="s">
        <v>45</v>
      </c>
      <c r="F51" s="37">
        <v>1</v>
      </c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60"/>
      <c r="AN51" s="361"/>
      <c r="AO51" s="361"/>
    </row>
    <row r="52" spans="1:41" s="5" customFormat="1" ht="15.75" customHeight="1">
      <c r="A52" s="5" t="s">
        <v>121</v>
      </c>
      <c r="B52" s="212" t="s">
        <v>96</v>
      </c>
      <c r="C52" s="14">
        <v>1308</v>
      </c>
      <c r="D52" s="498" t="s">
        <v>45</v>
      </c>
      <c r="E52" s="15" t="s">
        <v>45</v>
      </c>
      <c r="F52" s="37">
        <v>1</v>
      </c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360"/>
      <c r="AN52" s="360"/>
      <c r="AO52" s="360"/>
    </row>
    <row r="53" spans="1:41" s="5" customFormat="1" ht="15" customHeight="1">
      <c r="A53" s="5" t="s">
        <v>92</v>
      </c>
      <c r="B53" s="112" t="s">
        <v>31</v>
      </c>
      <c r="C53" s="42" t="s">
        <v>356</v>
      </c>
      <c r="D53" s="509" t="s">
        <v>46</v>
      </c>
      <c r="E53" s="112" t="s">
        <v>44</v>
      </c>
      <c r="F53" s="37">
        <v>1</v>
      </c>
      <c r="G53" s="196" cm="1">
        <f t="array" aca="1" ref="G53" ca="1">IFERROR(
    INDIRECT(
        "RawData!" &amp;
        ADDRESS(
            MATCH(
                $C53 &amp; ".Import_kWh",
                RawData!$A:$A,
                0
            ),
            MATCH(
                G$3,
                RawData!$1:$1,
                0
            ),
            4
        )
    ),
    0
)</f>
        <v>0</v>
      </c>
      <c r="H53" s="196" cm="1">
        <f t="array" aca="1" ref="H53" ca="1">IFERROR(
    INDIRECT(
        "RawData!" &amp;
        ADDRESS(
            MATCH(
                $C53 &amp; ".Import_kWh",
                RawData!$A:$A,
                0
            ),
            MATCH(
                H$3,
                RawData!$1:$1,
                0
            ),
            4
        )
    ),
    0
)</f>
        <v>0</v>
      </c>
      <c r="I53" s="196" cm="1">
        <f t="array" aca="1" ref="I53" ca="1">IFERROR(
    INDIRECT(
        "RawData!" &amp;
        ADDRESS(
            MATCH(
                $C53 &amp; ".Import_kWh",
                RawData!$A:$A,
                0
            ),
            MATCH(
                I$3,
                RawData!$1:$1,
                0
            ),
            4
        )
    ),
    0
)</f>
        <v>0</v>
      </c>
      <c r="J53" s="196" cm="1">
        <f t="array" aca="1" ref="J53" ca="1">IFERROR(
    INDIRECT(
        "RawData!" &amp;
        ADDRESS(
            MATCH(
                $C53 &amp; ".Import_kWh",
                RawData!$A:$A,
                0
            ),
            MATCH(
                J$3,
                RawData!$1:$1,
                0
            ),
            4
        )
    ),
    0
)</f>
        <v>0</v>
      </c>
      <c r="K53" s="196" cm="1">
        <f t="array" aca="1" ref="K53" ca="1">IFERROR(
    INDIRECT(
        "RawData!" &amp;
        ADDRESS(
            MATCH(
                $C53 &amp; ".Import_kWh",
                RawData!$A:$A,
                0
            ),
            MATCH(
                K$3,
                RawData!$1:$1,
                0
            ),
            4
        )
    ),
    0
)</f>
        <v>0</v>
      </c>
      <c r="L53" s="196" cm="1">
        <f t="array" aca="1" ref="L53" ca="1">IFERROR(
    INDIRECT(
        "RawData!" &amp;
        ADDRESS(
            MATCH(
                $C53 &amp; ".Import_kWh",
                RawData!$A:$A,
                0
            ),
            MATCH(
                L$3,
                RawData!$1:$1,
                0
            ),
            4
        )
    ),
    0
)</f>
        <v>0</v>
      </c>
      <c r="M53" s="196" cm="1">
        <f t="array" aca="1" ref="M53" ca="1">IFERROR(
    INDIRECT(
        "RawData!" &amp;
        ADDRESS(
            MATCH(
                $C53 &amp; ".Import_kWh",
                RawData!$A:$A,
                0
            ),
            MATCH(
                M$3,
                RawData!$1:$1,
                0
            ),
            4
        )
    ),
    0
)</f>
        <v>0</v>
      </c>
      <c r="N53" s="196" cm="1">
        <f t="array" aca="1" ref="N53" ca="1">IFERROR(
    INDIRECT(
        "RawData!" &amp;
        ADDRESS(
            MATCH(
                $C53 &amp; ".Import_kWh",
                RawData!$A:$A,
                0
            ),
            MATCH(
                N$3,
                RawData!$1:$1,
                0
            ),
            4
        )
    ),
    0
)</f>
        <v>0</v>
      </c>
      <c r="O53" s="196" cm="1">
        <f t="array" aca="1" ref="O53" ca="1">IFERROR(
    INDIRECT(
        "RawData!" &amp;
        ADDRESS(
            MATCH(
                $C53 &amp; ".Import_kWh",
                RawData!$A:$A,
                0
            ),
            MATCH(
                O$3,
                RawData!$1:$1,
                0
            ),
            4
        )
    ),
    0
)</f>
        <v>0</v>
      </c>
      <c r="P53" s="196" cm="1">
        <f t="array" aca="1" ref="P53" ca="1">IFERROR(
    INDIRECT(
        "RawData!" &amp;
        ADDRESS(
            MATCH(
                $C53 &amp; ".Import_kWh",
                RawData!$A:$A,
                0
            ),
            MATCH(
                P$3,
                RawData!$1:$1,
                0
            ),
            4
        )
    ),
    0
)</f>
        <v>0</v>
      </c>
      <c r="Q53" s="196" cm="1">
        <f t="array" aca="1" ref="Q53" ca="1">IFERROR(
    INDIRECT(
        "RawData!" &amp;
        ADDRESS(
            MATCH(
                $C53 &amp; ".Import_kWh",
                RawData!$A:$A,
                0
            ),
            MATCH(
                Q$3,
                RawData!$1:$1,
                0
            ),
            4
        )
    ),
    0
)</f>
        <v>0</v>
      </c>
      <c r="R53" s="196" cm="1">
        <f t="array" aca="1" ref="R53" ca="1">IFERROR(
    INDIRECT(
        "RawData!" &amp;
        ADDRESS(
            MATCH(
                $C53 &amp; ".Import_kWh",
                RawData!$A:$A,
                0
            ),
            MATCH(
                R$3,
                RawData!$1:$1,
                0
            ),
            4
        )
    ),
    0
)</f>
        <v>0</v>
      </c>
      <c r="S53" s="196" cm="1">
        <f t="array" aca="1" ref="S53" ca="1">IFERROR(
    INDIRECT(
        "RawData!" &amp;
        ADDRESS(
            MATCH(
                $C53 &amp; ".Import_kWh",
                RawData!$A:$A,
                0
            ),
            MATCH(
                S$3,
                RawData!$1:$1,
                0
            ),
            4
        )
    ),
    0
)</f>
        <v>0</v>
      </c>
      <c r="T53" s="196" cm="1">
        <f t="array" aca="1" ref="T53" ca="1">IFERROR(
    INDIRECT(
        "RawData!" &amp;
        ADDRESS(
            MATCH(
                $C53 &amp; ".Import_kWh",
                RawData!$A:$A,
                0
            ),
            MATCH(
                T$3,
                RawData!$1:$1,
                0
            ),
            4
        )
    ),
    0
)</f>
        <v>0</v>
      </c>
      <c r="U53" s="196" cm="1">
        <f t="array" aca="1" ref="U53" ca="1">IFERROR(
    INDIRECT(
        "RawData!" &amp;
        ADDRESS(
            MATCH(
                $C53 &amp; ".Import_kWh",
                RawData!$A:$A,
                0
            ),
            MATCH(
                U$3,
                RawData!$1:$1,
                0
            ),
            4
        )
    ),
    0
)</f>
        <v>0</v>
      </c>
      <c r="V53" s="196" cm="1">
        <f t="array" aca="1" ref="V53" ca="1">IFERROR(
    INDIRECT(
        "RawData!" &amp;
        ADDRESS(
            MATCH(
                $C53 &amp; ".Import_kWh",
                RawData!$A:$A,
                0
            ),
            MATCH(
                V$3,
                RawData!$1:$1,
                0
            ),
            4
        )
    ),
    0
)</f>
        <v>0</v>
      </c>
      <c r="W53" s="196" cm="1">
        <f t="array" aca="1" ref="W53" ca="1">IFERROR(
    INDIRECT(
        "RawData!" &amp;
        ADDRESS(
            MATCH(
                $C53 &amp; ".Import_kWh",
                RawData!$A:$A,
                0
            ),
            MATCH(
                W$3,
                RawData!$1:$1,
                0
            ),
            4
        )
    ),
    0
)</f>
        <v>0</v>
      </c>
      <c r="X53" s="196" cm="1">
        <f t="array" aca="1" ref="X53" ca="1">IFERROR(
    INDIRECT(
        "RawData!" &amp;
        ADDRESS(
            MATCH(
                $C53 &amp; ".Import_kWh",
                RawData!$A:$A,
                0
            ),
            MATCH(
                X$3,
                RawData!$1:$1,
                0
            ),
            4
        )
    ),
    0
)</f>
        <v>0</v>
      </c>
      <c r="Y53" s="196" cm="1">
        <f t="array" aca="1" ref="Y53" ca="1">IFERROR(
    INDIRECT(
        "RawData!" &amp;
        ADDRESS(
            MATCH(
                $C53 &amp; ".Import_kWh",
                RawData!$A:$A,
                0
            ),
            MATCH(
                Y$3,
                RawData!$1:$1,
                0
            ),
            4
        )
    ),
    0
)</f>
        <v>0</v>
      </c>
      <c r="Z53" s="196" cm="1">
        <f t="array" aca="1" ref="Z53" ca="1">IFERROR(
    INDIRECT(
        "RawData!" &amp;
        ADDRESS(
            MATCH(
                $C53 &amp; ".Import_kWh",
                RawData!$A:$A,
                0
            ),
            MATCH(
                Z$3,
                RawData!$1:$1,
                0
            ),
            4
        )
    ),
    0
)</f>
        <v>0</v>
      </c>
      <c r="AA53" s="196" cm="1">
        <f t="array" aca="1" ref="AA53" ca="1">IFERROR(
    INDIRECT(
        "RawData!" &amp;
        ADDRESS(
            MATCH(
                $C53 &amp; ".Import_kWh",
                RawData!$A:$A,
                0
            ),
            MATCH(
                AA$3,
                RawData!$1:$1,
                0
            ),
            4
        )
    ),
    0
)</f>
        <v>0</v>
      </c>
      <c r="AB53" s="196" cm="1">
        <f t="array" aca="1" ref="AB53" ca="1">IFERROR(
    INDIRECT(
        "RawData!" &amp;
        ADDRESS(
            MATCH(
                $C53 &amp; ".Import_kWh",
                RawData!$A:$A,
                0
            ),
            MATCH(
                AB$3,
                RawData!$1:$1,
                0
            ),
            4
        )
    ),
    0
)</f>
        <v>0</v>
      </c>
      <c r="AC53" s="196" cm="1">
        <f t="array" aca="1" ref="AC53" ca="1">IFERROR(
    INDIRECT(
        "RawData!" &amp;
        ADDRESS(
            MATCH(
                $C53 &amp; ".Import_kWh",
                RawData!$A:$A,
                0
            ),
            MATCH(
                AC$3,
                RawData!$1:$1,
                0
            ),
            4
        )
    ),
    0
)</f>
        <v>0</v>
      </c>
      <c r="AD53" s="196" cm="1">
        <f t="array" aca="1" ref="AD53" ca="1">IFERROR(
    INDIRECT(
        "RawData!" &amp;
        ADDRESS(
            MATCH(
                $C53 &amp; ".Import_kWh",
                RawData!$A:$A,
                0
            ),
            MATCH(
                AD$3,
                RawData!$1:$1,
                0
            ),
            4
        )
    ),
    0
)</f>
        <v>0</v>
      </c>
      <c r="AE53" s="196" cm="1">
        <f t="array" aca="1" ref="AE53" ca="1">IFERROR(
    INDIRECT(
        "RawData!" &amp;
        ADDRESS(
            MATCH(
                $C53 &amp; ".Import_kWh",
                RawData!$A:$A,
                0
            ),
            MATCH(
                AE$3,
                RawData!$1:$1,
                0
            ),
            4
        )
    ),
    0
)</f>
        <v>0</v>
      </c>
      <c r="AF53" s="196" cm="1">
        <f t="array" aca="1" ref="AF53" ca="1">IFERROR(
    INDIRECT(
        "RawData!" &amp;
        ADDRESS(
            MATCH(
                $C53 &amp; ".Import_kWh",
                RawData!$A:$A,
                0
            ),
            MATCH(
                AF$3,
                RawData!$1:$1,
                0
            ),
            4
        )
    ),
    0
)</f>
        <v>0</v>
      </c>
      <c r="AG53" s="196" cm="1">
        <f t="array" aca="1" ref="AG53" ca="1">IFERROR(
    INDIRECT(
        "RawData!" &amp;
        ADDRESS(
            MATCH(
                $C53 &amp; ".Import_kWh",
                RawData!$A:$A,
                0
            ),
            MATCH(
                AG$3,
                RawData!$1:$1,
                0
            ),
            4
        )
    ),
    0
)</f>
        <v>0</v>
      </c>
      <c r="AH53" s="196" cm="1">
        <f t="array" aca="1" ref="AH53" ca="1">IFERROR(
    INDIRECT(
        "RawData!" &amp;
        ADDRESS(
            MATCH(
                $C53 &amp; ".Import_kWh",
                RawData!$A:$A,
                0
            ),
            MATCH(
                AH$3,
                RawData!$1:$1,
                0
            ),
            4
        )
    ),
    0
)</f>
        <v>0</v>
      </c>
      <c r="AI53" s="196" cm="1">
        <f t="array" aca="1" ref="AI53" ca="1">IFERROR(
    INDIRECT(
        "RawData!" &amp;
        ADDRESS(
            MATCH(
                $C53 &amp; ".Import_kWh",
                RawData!$A:$A,
                0
            ),
            MATCH(
                AI$3,
                RawData!$1:$1,
                0
            ),
            4
        )
    ),
    0
)</f>
        <v>0</v>
      </c>
      <c r="AJ53" s="196" cm="1">
        <f t="array" aca="1" ref="AJ53" ca="1">IFERROR(
    INDIRECT(
        "RawData!" &amp;
        ADDRESS(
            MATCH(
                $C53 &amp; ".Import_kWh",
                RawData!$A:$A,
                0
            ),
            MATCH(
                AJ$3,
                RawData!$1:$1,
                0
            ),
            4
        )
    ),
    0
)</f>
        <v>0</v>
      </c>
      <c r="AK53" s="196" cm="1">
        <f t="array" aca="1" ref="AK53" ca="1">IFERROR(
    INDIRECT(
        "RawData!" &amp;
        ADDRESS(
            MATCH(
                $C53 &amp; ".Import_kWh",
                RawData!$A:$A,
                0
            ),
            MATCH(
                AK$3,
                RawData!$1:$1,
                0
            ),
            4
        )
    ),
    0
)</f>
        <v>0</v>
      </c>
      <c r="AL53" s="196" cm="1">
        <f t="array" aca="1" ref="AL53" ca="1">IFERROR(
    INDIRECT(
        "RawData!" &amp;
        ADDRESS(
            MATCH(
                $C53 &amp; ".Import_kWh",
                RawData!$A:$A,
                0
            ),
            MATCH(
                AL$3,
                RawData!$1:$1,
                0
            ),
            4
        )
    ),
    0
)</f>
        <v>0</v>
      </c>
      <c r="AM53" s="360"/>
      <c r="AN53" s="360"/>
      <c r="AO53" s="360"/>
    </row>
    <row r="54" spans="1:41" s="5" customFormat="1" ht="15" customHeight="1">
      <c r="A54" s="5" t="s">
        <v>92</v>
      </c>
      <c r="B54" s="113" t="s">
        <v>147</v>
      </c>
      <c r="C54" s="112">
        <v>1907</v>
      </c>
      <c r="D54" s="509" t="s">
        <v>27</v>
      </c>
      <c r="E54" s="112" t="s">
        <v>71</v>
      </c>
      <c r="F54" s="37">
        <v>1</v>
      </c>
      <c r="G54" s="196" cm="1">
        <f t="array" aca="1" ref="G54" ca="1">IFERROR(
    INDIRECT(
        "RawData!" &amp;
        ADDRESS(
            MATCH(
                $C54 &amp; ".Import_kWh",
                RawData!$A:$A,
                0
            ),
            MATCH(
                G$3,
                RawData!$1:$1,
                0
            ),
            4
        )
    ),
    0
)</f>
        <v>0</v>
      </c>
      <c r="H54" s="196" cm="1">
        <f t="array" aca="1" ref="H54" ca="1">IFERROR(
    INDIRECT(
        "RawData!" &amp;
        ADDRESS(
            MATCH(
                $C54 &amp; ".Import_kWh",
                RawData!$A:$A,
                0
            ),
            MATCH(
                H$3,
                RawData!$1:$1,
                0
            ),
            4
        )
    ),
    0
)</f>
        <v>0</v>
      </c>
      <c r="I54" s="196" cm="1">
        <f t="array" aca="1" ref="I54" ca="1">IFERROR(
    INDIRECT(
        "RawData!" &amp;
        ADDRESS(
            MATCH(
                $C54 &amp; ".Import_kWh",
                RawData!$A:$A,
                0
            ),
            MATCH(
                I$3,
                RawData!$1:$1,
                0
            ),
            4
        )
    ),
    0
)</f>
        <v>0</v>
      </c>
      <c r="J54" s="196" cm="1">
        <f t="array" aca="1" ref="J54" ca="1">IFERROR(
    INDIRECT(
        "RawData!" &amp;
        ADDRESS(
            MATCH(
                $C54 &amp; ".Import_kWh",
                RawData!$A:$A,
                0
            ),
            MATCH(
                J$3,
                RawData!$1:$1,
                0
            ),
            4
        )
    ),
    0
)</f>
        <v>0</v>
      </c>
      <c r="K54" s="196" cm="1">
        <f t="array" aca="1" ref="K54" ca="1">IFERROR(
    INDIRECT(
        "RawData!" &amp;
        ADDRESS(
            MATCH(
                $C54 &amp; ".Import_kWh",
                RawData!$A:$A,
                0
            ),
            MATCH(
                K$3,
                RawData!$1:$1,
                0
            ),
            4
        )
    ),
    0
)</f>
        <v>0</v>
      </c>
      <c r="L54" s="196" cm="1">
        <f t="array" aca="1" ref="L54" ca="1">IFERROR(
    INDIRECT(
        "RawData!" &amp;
        ADDRESS(
            MATCH(
                $C54 &amp; ".Import_kWh",
                RawData!$A:$A,
                0
            ),
            MATCH(
                L$3,
                RawData!$1:$1,
                0
            ),
            4
        )
    ),
    0
)</f>
        <v>0</v>
      </c>
      <c r="M54" s="196" cm="1">
        <f t="array" aca="1" ref="M54" ca="1">IFERROR(
    INDIRECT(
        "RawData!" &amp;
        ADDRESS(
            MATCH(
                $C54 &amp; ".Import_kWh",
                RawData!$A:$A,
                0
            ),
            MATCH(
                M$3,
                RawData!$1:$1,
                0
            ),
            4
        )
    ),
    0
)</f>
        <v>0</v>
      </c>
      <c r="N54" s="196" cm="1">
        <f t="array" aca="1" ref="N54" ca="1">IFERROR(
    INDIRECT(
        "RawData!" &amp;
        ADDRESS(
            MATCH(
                $C54 &amp; ".Import_kWh",
                RawData!$A:$A,
                0
            ),
            MATCH(
                N$3,
                RawData!$1:$1,
                0
            ),
            4
        )
    ),
    0
)</f>
        <v>0</v>
      </c>
      <c r="O54" s="196" cm="1">
        <f t="array" aca="1" ref="O54" ca="1">IFERROR(
    INDIRECT(
        "RawData!" &amp;
        ADDRESS(
            MATCH(
                $C54 &amp; ".Import_kWh",
                RawData!$A:$A,
                0
            ),
            MATCH(
                O$3,
                RawData!$1:$1,
                0
            ),
            4
        )
    ),
    0
)</f>
        <v>0</v>
      </c>
      <c r="P54" s="196" cm="1">
        <f t="array" aca="1" ref="P54" ca="1">IFERROR(
    INDIRECT(
        "RawData!" &amp;
        ADDRESS(
            MATCH(
                $C54 &amp; ".Import_kWh",
                RawData!$A:$A,
                0
            ),
            MATCH(
                P$3,
                RawData!$1:$1,
                0
            ),
            4
        )
    ),
    0
)</f>
        <v>0</v>
      </c>
      <c r="Q54" s="196" cm="1">
        <f t="array" aca="1" ref="Q54" ca="1">IFERROR(
    INDIRECT(
        "RawData!" &amp;
        ADDRESS(
            MATCH(
                $C54 &amp; ".Import_kWh",
                RawData!$A:$A,
                0
            ),
            MATCH(
                Q$3,
                RawData!$1:$1,
                0
            ),
            4
        )
    ),
    0
)</f>
        <v>0</v>
      </c>
      <c r="R54" s="196" cm="1">
        <f t="array" aca="1" ref="R54" ca="1">IFERROR(
    INDIRECT(
        "RawData!" &amp;
        ADDRESS(
            MATCH(
                $C54 &amp; ".Import_kWh",
                RawData!$A:$A,
                0
            ),
            MATCH(
                R$3,
                RawData!$1:$1,
                0
            ),
            4
        )
    ),
    0
)</f>
        <v>0</v>
      </c>
      <c r="S54" s="196" cm="1">
        <f t="array" aca="1" ref="S54" ca="1">IFERROR(
    INDIRECT(
        "RawData!" &amp;
        ADDRESS(
            MATCH(
                $C54 &amp; ".Import_kWh",
                RawData!$A:$A,
                0
            ),
            MATCH(
                S$3,
                RawData!$1:$1,
                0
            ),
            4
        )
    ),
    0
)</f>
        <v>0</v>
      </c>
      <c r="T54" s="196" cm="1">
        <f t="array" aca="1" ref="T54" ca="1">IFERROR(
    INDIRECT(
        "RawData!" &amp;
        ADDRESS(
            MATCH(
                $C54 &amp; ".Import_kWh",
                RawData!$A:$A,
                0
            ),
            MATCH(
                T$3,
                RawData!$1:$1,
                0
            ),
            4
        )
    ),
    0
)</f>
        <v>0</v>
      </c>
      <c r="U54" s="196" cm="1">
        <f t="array" aca="1" ref="U54" ca="1">IFERROR(
    INDIRECT(
        "RawData!" &amp;
        ADDRESS(
            MATCH(
                $C54 &amp; ".Import_kWh",
                RawData!$A:$A,
                0
            ),
            MATCH(
                U$3,
                RawData!$1:$1,
                0
            ),
            4
        )
    ),
    0
)</f>
        <v>0</v>
      </c>
      <c r="V54" s="196" cm="1">
        <f t="array" aca="1" ref="V54" ca="1">IFERROR(
    INDIRECT(
        "RawData!" &amp;
        ADDRESS(
            MATCH(
                $C54 &amp; ".Import_kWh",
                RawData!$A:$A,
                0
            ),
            MATCH(
                V$3,
                RawData!$1:$1,
                0
            ),
            4
        )
    ),
    0
)</f>
        <v>0</v>
      </c>
      <c r="W54" s="196" cm="1">
        <f t="array" aca="1" ref="W54" ca="1">IFERROR(
    INDIRECT(
        "RawData!" &amp;
        ADDRESS(
            MATCH(
                $C54 &amp; ".Import_kWh",
                RawData!$A:$A,
                0
            ),
            MATCH(
                W$3,
                RawData!$1:$1,
                0
            ),
            4
        )
    ),
    0
)</f>
        <v>0</v>
      </c>
      <c r="X54" s="196" cm="1">
        <f t="array" aca="1" ref="X54" ca="1">IFERROR(
    INDIRECT(
        "RawData!" &amp;
        ADDRESS(
            MATCH(
                $C54 &amp; ".Import_kWh",
                RawData!$A:$A,
                0
            ),
            MATCH(
                X$3,
                RawData!$1:$1,
                0
            ),
            4
        )
    ),
    0
)</f>
        <v>0</v>
      </c>
      <c r="Y54" s="196" cm="1">
        <f t="array" aca="1" ref="Y54" ca="1">IFERROR(
    INDIRECT(
        "RawData!" &amp;
        ADDRESS(
            MATCH(
                $C54 &amp; ".Import_kWh",
                RawData!$A:$A,
                0
            ),
            MATCH(
                Y$3,
                RawData!$1:$1,
                0
            ),
            4
        )
    ),
    0
)</f>
        <v>0</v>
      </c>
      <c r="Z54" s="196" cm="1">
        <f t="array" aca="1" ref="Z54" ca="1">IFERROR(
    INDIRECT(
        "RawData!" &amp;
        ADDRESS(
            MATCH(
                $C54 &amp; ".Import_kWh",
                RawData!$A:$A,
                0
            ),
            MATCH(
                Z$3,
                RawData!$1:$1,
                0
            ),
            4
        )
    ),
    0
)</f>
        <v>0</v>
      </c>
      <c r="AA54" s="196" cm="1">
        <f t="array" aca="1" ref="AA54" ca="1">IFERROR(
    INDIRECT(
        "RawData!" &amp;
        ADDRESS(
            MATCH(
                $C54 &amp; ".Import_kWh",
                RawData!$A:$A,
                0
            ),
            MATCH(
                AA$3,
                RawData!$1:$1,
                0
            ),
            4
        )
    ),
    0
)</f>
        <v>0</v>
      </c>
      <c r="AB54" s="196" cm="1">
        <f t="array" aca="1" ref="AB54" ca="1">IFERROR(
    INDIRECT(
        "RawData!" &amp;
        ADDRESS(
            MATCH(
                $C54 &amp; ".Import_kWh",
                RawData!$A:$A,
                0
            ),
            MATCH(
                AB$3,
                RawData!$1:$1,
                0
            ),
            4
        )
    ),
    0
)</f>
        <v>0</v>
      </c>
      <c r="AC54" s="196" cm="1">
        <f t="array" aca="1" ref="AC54" ca="1">IFERROR(
    INDIRECT(
        "RawData!" &amp;
        ADDRESS(
            MATCH(
                $C54 &amp; ".Import_kWh",
                RawData!$A:$A,
                0
            ),
            MATCH(
                AC$3,
                RawData!$1:$1,
                0
            ),
            4
        )
    ),
    0
)</f>
        <v>0</v>
      </c>
      <c r="AD54" s="196" cm="1">
        <f t="array" aca="1" ref="AD54" ca="1">IFERROR(
    INDIRECT(
        "RawData!" &amp;
        ADDRESS(
            MATCH(
                $C54 &amp; ".Import_kWh",
                RawData!$A:$A,
                0
            ),
            MATCH(
                AD$3,
                RawData!$1:$1,
                0
            ),
            4
        )
    ),
    0
)</f>
        <v>0</v>
      </c>
      <c r="AE54" s="196" cm="1">
        <f t="array" aca="1" ref="AE54" ca="1">IFERROR(
    INDIRECT(
        "RawData!" &amp;
        ADDRESS(
            MATCH(
                $C54 &amp; ".Import_kWh",
                RawData!$A:$A,
                0
            ),
            MATCH(
                AE$3,
                RawData!$1:$1,
                0
            ),
            4
        )
    ),
    0
)</f>
        <v>0</v>
      </c>
      <c r="AF54" s="196" cm="1">
        <f t="array" aca="1" ref="AF54" ca="1">IFERROR(
    INDIRECT(
        "RawData!" &amp;
        ADDRESS(
            MATCH(
                $C54 &amp; ".Import_kWh",
                RawData!$A:$A,
                0
            ),
            MATCH(
                AF$3,
                RawData!$1:$1,
                0
            ),
            4
        )
    ),
    0
)</f>
        <v>0</v>
      </c>
      <c r="AG54" s="196" cm="1">
        <f t="array" aca="1" ref="AG54" ca="1">IFERROR(
    INDIRECT(
        "RawData!" &amp;
        ADDRESS(
            MATCH(
                $C54 &amp; ".Import_kWh",
                RawData!$A:$A,
                0
            ),
            MATCH(
                AG$3,
                RawData!$1:$1,
                0
            ),
            4
        )
    ),
    0
)</f>
        <v>0</v>
      </c>
      <c r="AH54" s="196" cm="1">
        <f t="array" aca="1" ref="AH54" ca="1">IFERROR(
    INDIRECT(
        "RawData!" &amp;
        ADDRESS(
            MATCH(
                $C54 &amp; ".Import_kWh",
                RawData!$A:$A,
                0
            ),
            MATCH(
                AH$3,
                RawData!$1:$1,
                0
            ),
            4
        )
    ),
    0
)</f>
        <v>0</v>
      </c>
      <c r="AI54" s="196" cm="1">
        <f t="array" aca="1" ref="AI54" ca="1">IFERROR(
    INDIRECT(
        "RawData!" &amp;
        ADDRESS(
            MATCH(
                $C54 &amp; ".Import_kWh",
                RawData!$A:$A,
                0
            ),
            MATCH(
                AI$3,
                RawData!$1:$1,
                0
            ),
            4
        )
    ),
    0
)</f>
        <v>0</v>
      </c>
      <c r="AJ54" s="196" cm="1">
        <f t="array" aca="1" ref="AJ54" ca="1">IFERROR(
    INDIRECT(
        "RawData!" &amp;
        ADDRESS(
            MATCH(
                $C54 &amp; ".Import_kWh",
                RawData!$A:$A,
                0
            ),
            MATCH(
                AJ$3,
                RawData!$1:$1,
                0
            ),
            4
        )
    ),
    0
)</f>
        <v>0</v>
      </c>
      <c r="AK54" s="196" cm="1">
        <f t="array" aca="1" ref="AK54" ca="1">IFERROR(
    INDIRECT(
        "RawData!" &amp;
        ADDRESS(
            MATCH(
                $C54 &amp; ".Import_kWh",
                RawData!$A:$A,
                0
            ),
            MATCH(
                AK$3,
                RawData!$1:$1,
                0
            ),
            4
        )
    ),
    0
)</f>
        <v>0</v>
      </c>
      <c r="AL54" s="196" cm="1">
        <f t="array" aca="1" ref="AL54" ca="1">IFERROR(
    INDIRECT(
        "RawData!" &amp;
        ADDRESS(
            MATCH(
                $C54 &amp; ".Import_kWh",
                RawData!$A:$A,
                0
            ),
            MATCH(
                AL$3,
                RawData!$1:$1,
                0
            ),
            4
        )
    ),
    0
)</f>
        <v>0</v>
      </c>
      <c r="AM54" s="360"/>
      <c r="AN54" s="360"/>
      <c r="AO54" s="360"/>
    </row>
    <row r="55" spans="1:41" ht="15" customHeight="1">
      <c r="A55" s="95" t="s">
        <v>92</v>
      </c>
      <c r="B55" s="525" t="s">
        <v>2</v>
      </c>
      <c r="C55" s="493" t="s">
        <v>59</v>
      </c>
      <c r="D55" s="511">
        <v>1508</v>
      </c>
      <c r="E55" s="42" t="s">
        <v>44</v>
      </c>
      <c r="F55" s="339">
        <v>1</v>
      </c>
      <c r="G55" s="196" cm="1">
        <f t="array" aca="1" ref="G55" ca="1">IFERROR(
    INDIRECT(
        "RawData!" &amp;
        ADDRESS(
            MATCH(
                $C55 &amp; ".Import_kWh",
                RawData!$A:$A,
                0
            ),
            MATCH(
                G$3,
                RawData!$1:$1,
                0
            ),
            4
        )
    ),
    0
)</f>
        <v>0</v>
      </c>
      <c r="H55" s="196" cm="1">
        <f t="array" aca="1" ref="H55" ca="1">IFERROR(
    INDIRECT(
        "RawData!" &amp;
        ADDRESS(
            MATCH(
                $C55 &amp; ".Import_kWh",
                RawData!$A:$A,
                0
            ),
            MATCH(
                H$3,
                RawData!$1:$1,
                0
            ),
            4
        )
    ),
    0
)</f>
        <v>0</v>
      </c>
      <c r="I55" s="196" cm="1">
        <f t="array" aca="1" ref="I55" ca="1">IFERROR(
    INDIRECT(
        "RawData!" &amp;
        ADDRESS(
            MATCH(
                $C55 &amp; ".Import_kWh",
                RawData!$A:$A,
                0
            ),
            MATCH(
                I$3,
                RawData!$1:$1,
                0
            ),
            4
        )
    ),
    0
)</f>
        <v>0</v>
      </c>
      <c r="J55" s="196" cm="1">
        <f t="array" aca="1" ref="J55" ca="1">IFERROR(
    INDIRECT(
        "RawData!" &amp;
        ADDRESS(
            MATCH(
                $C55 &amp; ".Import_kWh",
                RawData!$A:$A,
                0
            ),
            MATCH(
                J$3,
                RawData!$1:$1,
                0
            ),
            4
        )
    ),
    0
)</f>
        <v>0</v>
      </c>
      <c r="K55" s="196" cm="1">
        <f t="array" aca="1" ref="K55" ca="1">IFERROR(
    INDIRECT(
        "RawData!" &amp;
        ADDRESS(
            MATCH(
                $C55 &amp; ".Import_kWh",
                RawData!$A:$A,
                0
            ),
            MATCH(
                K$3,
                RawData!$1:$1,
                0
            ),
            4
        )
    ),
    0
)</f>
        <v>0</v>
      </c>
      <c r="L55" s="196" cm="1">
        <f t="array" aca="1" ref="L55" ca="1">IFERROR(
    INDIRECT(
        "RawData!" &amp;
        ADDRESS(
            MATCH(
                $C55 &amp; ".Import_kWh",
                RawData!$A:$A,
                0
            ),
            MATCH(
                L$3,
                RawData!$1:$1,
                0
            ),
            4
        )
    ),
    0
)</f>
        <v>0</v>
      </c>
      <c r="M55" s="196" cm="1">
        <f t="array" aca="1" ref="M55" ca="1">IFERROR(
    INDIRECT(
        "RawData!" &amp;
        ADDRESS(
            MATCH(
                $C55 &amp; ".Import_kWh",
                RawData!$A:$A,
                0
            ),
            MATCH(
                M$3,
                RawData!$1:$1,
                0
            ),
            4
        )
    ),
    0
)</f>
        <v>0</v>
      </c>
      <c r="N55" s="196" cm="1">
        <f t="array" aca="1" ref="N55" ca="1">IFERROR(
    INDIRECT(
        "RawData!" &amp;
        ADDRESS(
            MATCH(
                $C55 &amp; ".Import_kWh",
                RawData!$A:$A,
                0
            ),
            MATCH(
                N$3,
                RawData!$1:$1,
                0
            ),
            4
        )
    ),
    0
)</f>
        <v>0</v>
      </c>
      <c r="O55" s="196" cm="1">
        <f t="array" aca="1" ref="O55" ca="1">IFERROR(
    INDIRECT(
        "RawData!" &amp;
        ADDRESS(
            MATCH(
                $C55 &amp; ".Import_kWh",
                RawData!$A:$A,
                0
            ),
            MATCH(
                O$3,
                RawData!$1:$1,
                0
            ),
            4
        )
    ),
    0
)</f>
        <v>0</v>
      </c>
      <c r="P55" s="196" cm="1">
        <f t="array" aca="1" ref="P55" ca="1">IFERROR(
    INDIRECT(
        "RawData!" &amp;
        ADDRESS(
            MATCH(
                $C55 &amp; ".Import_kWh",
                RawData!$A:$A,
                0
            ),
            MATCH(
                P$3,
                RawData!$1:$1,
                0
            ),
            4
        )
    ),
    0
)</f>
        <v>0</v>
      </c>
      <c r="Q55" s="196" cm="1">
        <f t="array" aca="1" ref="Q55" ca="1">IFERROR(
    INDIRECT(
        "RawData!" &amp;
        ADDRESS(
            MATCH(
                $C55 &amp; ".Import_kWh",
                RawData!$A:$A,
                0
            ),
            MATCH(
                Q$3,
                RawData!$1:$1,
                0
            ),
            4
        )
    ),
    0
)</f>
        <v>0</v>
      </c>
      <c r="R55" s="196" cm="1">
        <f t="array" aca="1" ref="R55" ca="1">IFERROR(
    INDIRECT(
        "RawData!" &amp;
        ADDRESS(
            MATCH(
                $C55 &amp; ".Import_kWh",
                RawData!$A:$A,
                0
            ),
            MATCH(
                R$3,
                RawData!$1:$1,
                0
            ),
            4
        )
    ),
    0
)</f>
        <v>0</v>
      </c>
      <c r="S55" s="196" cm="1">
        <f t="array" aca="1" ref="S55" ca="1">IFERROR(
    INDIRECT(
        "RawData!" &amp;
        ADDRESS(
            MATCH(
                $C55 &amp; ".Import_kWh",
                RawData!$A:$A,
                0
            ),
            MATCH(
                S$3,
                RawData!$1:$1,
                0
            ),
            4
        )
    ),
    0
)</f>
        <v>0</v>
      </c>
      <c r="T55" s="196" cm="1">
        <f t="array" aca="1" ref="T55" ca="1">IFERROR(
    INDIRECT(
        "RawData!" &amp;
        ADDRESS(
            MATCH(
                $C55 &amp; ".Import_kWh",
                RawData!$A:$A,
                0
            ),
            MATCH(
                T$3,
                RawData!$1:$1,
                0
            ),
            4
        )
    ),
    0
)</f>
        <v>0</v>
      </c>
      <c r="U55" s="196" cm="1">
        <f t="array" aca="1" ref="U55" ca="1">IFERROR(
    INDIRECT(
        "RawData!" &amp;
        ADDRESS(
            MATCH(
                $C55 &amp; ".Import_kWh",
                RawData!$A:$A,
                0
            ),
            MATCH(
                U$3,
                RawData!$1:$1,
                0
            ),
            4
        )
    ),
    0
)</f>
        <v>0</v>
      </c>
      <c r="V55" s="196" cm="1">
        <f t="array" aca="1" ref="V55" ca="1">IFERROR(
    INDIRECT(
        "RawData!" &amp;
        ADDRESS(
            MATCH(
                $C55 &amp; ".Import_kWh",
                RawData!$A:$A,
                0
            ),
            MATCH(
                V$3,
                RawData!$1:$1,
                0
            ),
            4
        )
    ),
    0
)</f>
        <v>0</v>
      </c>
      <c r="W55" s="196" cm="1">
        <f t="array" aca="1" ref="W55" ca="1">IFERROR(
    INDIRECT(
        "RawData!" &amp;
        ADDRESS(
            MATCH(
                $C55 &amp; ".Import_kWh",
                RawData!$A:$A,
                0
            ),
            MATCH(
                W$3,
                RawData!$1:$1,
                0
            ),
            4
        )
    ),
    0
)</f>
        <v>0</v>
      </c>
      <c r="X55" s="196" cm="1">
        <f t="array" aca="1" ref="X55" ca="1">IFERROR(
    INDIRECT(
        "RawData!" &amp;
        ADDRESS(
            MATCH(
                $C55 &amp; ".Import_kWh",
                RawData!$A:$A,
                0
            ),
            MATCH(
                X$3,
                RawData!$1:$1,
                0
            ),
            4
        )
    ),
    0
)</f>
        <v>0</v>
      </c>
      <c r="Y55" s="196" cm="1">
        <f t="array" aca="1" ref="Y55" ca="1">IFERROR(
    INDIRECT(
        "RawData!" &amp;
        ADDRESS(
            MATCH(
                $C55 &amp; ".Import_kWh",
                RawData!$A:$A,
                0
            ),
            MATCH(
                Y$3,
                RawData!$1:$1,
                0
            ),
            4
        )
    ),
    0
)</f>
        <v>0</v>
      </c>
      <c r="Z55" s="196" cm="1">
        <f t="array" aca="1" ref="Z55" ca="1">IFERROR(
    INDIRECT(
        "RawData!" &amp;
        ADDRESS(
            MATCH(
                $C55 &amp; ".Import_kWh",
                RawData!$A:$A,
                0
            ),
            MATCH(
                Z$3,
                RawData!$1:$1,
                0
            ),
            4
        )
    ),
    0
)</f>
        <v>0</v>
      </c>
      <c r="AA55" s="196" cm="1">
        <f t="array" aca="1" ref="AA55" ca="1">IFERROR(
    INDIRECT(
        "RawData!" &amp;
        ADDRESS(
            MATCH(
                $C55 &amp; ".Import_kWh",
                RawData!$A:$A,
                0
            ),
            MATCH(
                AA$3,
                RawData!$1:$1,
                0
            ),
            4
        )
    ),
    0
)</f>
        <v>0</v>
      </c>
      <c r="AB55" s="196" cm="1">
        <f t="array" aca="1" ref="AB55" ca="1">IFERROR(
    INDIRECT(
        "RawData!" &amp;
        ADDRESS(
            MATCH(
                $C55 &amp; ".Import_kWh",
                RawData!$A:$A,
                0
            ),
            MATCH(
                AB$3,
                RawData!$1:$1,
                0
            ),
            4
        )
    ),
    0
)</f>
        <v>0</v>
      </c>
      <c r="AC55" s="196" cm="1">
        <f t="array" aca="1" ref="AC55" ca="1">IFERROR(
    INDIRECT(
        "RawData!" &amp;
        ADDRESS(
            MATCH(
                $C55 &amp; ".Import_kWh",
                RawData!$A:$A,
                0
            ),
            MATCH(
                AC$3,
                RawData!$1:$1,
                0
            ),
            4
        )
    ),
    0
)</f>
        <v>0</v>
      </c>
      <c r="AD55" s="196" cm="1">
        <f t="array" aca="1" ref="AD55" ca="1">IFERROR(
    INDIRECT(
        "RawData!" &amp;
        ADDRESS(
            MATCH(
                $C55 &amp; ".Import_kWh",
                RawData!$A:$A,
                0
            ),
            MATCH(
                AD$3,
                RawData!$1:$1,
                0
            ),
            4
        )
    ),
    0
)</f>
        <v>0</v>
      </c>
      <c r="AE55" s="196" cm="1">
        <f t="array" aca="1" ref="AE55" ca="1">IFERROR(
    INDIRECT(
        "RawData!" &amp;
        ADDRESS(
            MATCH(
                $C55 &amp; ".Import_kWh",
                RawData!$A:$A,
                0
            ),
            MATCH(
                AE$3,
                RawData!$1:$1,
                0
            ),
            4
        )
    ),
    0
)</f>
        <v>0</v>
      </c>
      <c r="AF55" s="196" cm="1">
        <f t="array" aca="1" ref="AF55" ca="1">IFERROR(
    INDIRECT(
        "RawData!" &amp;
        ADDRESS(
            MATCH(
                $C55 &amp; ".Import_kWh",
                RawData!$A:$A,
                0
            ),
            MATCH(
                AF$3,
                RawData!$1:$1,
                0
            ),
            4
        )
    ),
    0
)</f>
        <v>0</v>
      </c>
      <c r="AG55" s="196" cm="1">
        <f t="array" aca="1" ref="AG55" ca="1">IFERROR(
    INDIRECT(
        "RawData!" &amp;
        ADDRESS(
            MATCH(
                $C55 &amp; ".Import_kWh",
                RawData!$A:$A,
                0
            ),
            MATCH(
                AG$3,
                RawData!$1:$1,
                0
            ),
            4
        )
    ),
    0
)</f>
        <v>0</v>
      </c>
      <c r="AH55" s="196" cm="1">
        <f t="array" aca="1" ref="AH55" ca="1">IFERROR(
    INDIRECT(
        "RawData!" &amp;
        ADDRESS(
            MATCH(
                $C55 &amp; ".Import_kWh",
                RawData!$A:$A,
                0
            ),
            MATCH(
                AH$3,
                RawData!$1:$1,
                0
            ),
            4
        )
    ),
    0
)</f>
        <v>0</v>
      </c>
      <c r="AI55" s="196" cm="1">
        <f t="array" aca="1" ref="AI55" ca="1">IFERROR(
    INDIRECT(
        "RawData!" &amp;
        ADDRESS(
            MATCH(
                $C55 &amp; ".Import_kWh",
                RawData!$A:$A,
                0
            ),
            MATCH(
                AI$3,
                RawData!$1:$1,
                0
            ),
            4
        )
    ),
    0
)</f>
        <v>0</v>
      </c>
      <c r="AJ55" s="196" cm="1">
        <f t="array" aca="1" ref="AJ55" ca="1">IFERROR(
    INDIRECT(
        "RawData!" &amp;
        ADDRESS(
            MATCH(
                $C55 &amp; ".Import_kWh",
                RawData!$A:$A,
                0
            ),
            MATCH(
                AJ$3,
                RawData!$1:$1,
                0
            ),
            4
        )
    ),
    0
)</f>
        <v>0</v>
      </c>
      <c r="AK55" s="196" cm="1">
        <f t="array" aca="1" ref="AK55" ca="1">IFERROR(
    INDIRECT(
        "RawData!" &amp;
        ADDRESS(
            MATCH(
                $C55 &amp; ".Import_kWh",
                RawData!$A:$A,
                0
            ),
            MATCH(
                AK$3,
                RawData!$1:$1,
                0
            ),
            4
        )
    ),
    0
)</f>
        <v>0</v>
      </c>
      <c r="AL55" s="196" cm="1">
        <f t="array" aca="1" ref="AL55" ca="1">IFERROR(
    INDIRECT(
        "RawData!" &amp;
        ADDRESS(
            MATCH(
                $C55 &amp; ".Import_kWh",
                RawData!$A:$A,
                0
            ),
            MATCH(
                AL$3,
                RawData!$1:$1,
                0
            ),
            4
        )
    ),
    0
)</f>
        <v>0</v>
      </c>
      <c r="AM55" s="360"/>
      <c r="AN55" s="59"/>
      <c r="AO55" s="59"/>
    </row>
    <row r="56" spans="1:41" ht="15" customHeight="1">
      <c r="A56" s="95" t="s">
        <v>92</v>
      </c>
      <c r="B56" s="526"/>
      <c r="C56" s="493" t="s">
        <v>70</v>
      </c>
      <c r="D56" s="511">
        <v>1003</v>
      </c>
      <c r="E56" s="42" t="s">
        <v>44</v>
      </c>
      <c r="F56" s="337">
        <v>1</v>
      </c>
      <c r="G56" s="196" cm="1">
        <f t="array" aca="1" ref="G56" ca="1">IFERROR(
    INDIRECT(
        "RawData!" &amp;
        ADDRESS(
            MATCH(
                $C56 &amp; ".Import_kWh",
                RawData!$A:$A,
                0
            ),
            MATCH(
                G$3,
                RawData!$1:$1,
                0
            ),
            4
        )
    ),
    0
)</f>
        <v>0</v>
      </c>
      <c r="H56" s="196" cm="1">
        <f t="array" aca="1" ref="H56" ca="1">IFERROR(
    INDIRECT(
        "RawData!" &amp;
        ADDRESS(
            MATCH(
                $C56 &amp; ".Import_kWh",
                RawData!$A:$A,
                0
            ),
            MATCH(
                H$3,
                RawData!$1:$1,
                0
            ),
            4
        )
    ),
    0
)</f>
        <v>0</v>
      </c>
      <c r="I56" s="196" cm="1">
        <f t="array" aca="1" ref="I56" ca="1">IFERROR(
    INDIRECT(
        "RawData!" &amp;
        ADDRESS(
            MATCH(
                $C56 &amp; ".Import_kWh",
                RawData!$A:$A,
                0
            ),
            MATCH(
                I$3,
                RawData!$1:$1,
                0
            ),
            4
        )
    ),
    0
)</f>
        <v>0</v>
      </c>
      <c r="J56" s="196" cm="1">
        <f t="array" aca="1" ref="J56" ca="1">IFERROR(
    INDIRECT(
        "RawData!" &amp;
        ADDRESS(
            MATCH(
                $C56 &amp; ".Import_kWh",
                RawData!$A:$A,
                0
            ),
            MATCH(
                J$3,
                RawData!$1:$1,
                0
            ),
            4
        )
    ),
    0
)</f>
        <v>0</v>
      </c>
      <c r="K56" s="196" cm="1">
        <f t="array" aca="1" ref="K56" ca="1">IFERROR(
    INDIRECT(
        "RawData!" &amp;
        ADDRESS(
            MATCH(
                $C56 &amp; ".Import_kWh",
                RawData!$A:$A,
                0
            ),
            MATCH(
                K$3,
                RawData!$1:$1,
                0
            ),
            4
        )
    ),
    0
)</f>
        <v>0</v>
      </c>
      <c r="L56" s="196" cm="1">
        <f t="array" aca="1" ref="L56" ca="1">IFERROR(
    INDIRECT(
        "RawData!" &amp;
        ADDRESS(
            MATCH(
                $C56 &amp; ".Import_kWh",
                RawData!$A:$A,
                0
            ),
            MATCH(
                L$3,
                RawData!$1:$1,
                0
            ),
            4
        )
    ),
    0
)</f>
        <v>0</v>
      </c>
      <c r="M56" s="196" cm="1">
        <f t="array" aca="1" ref="M56" ca="1">IFERROR(
    INDIRECT(
        "RawData!" &amp;
        ADDRESS(
            MATCH(
                $C56 &amp; ".Import_kWh",
                RawData!$A:$A,
                0
            ),
            MATCH(
                M$3,
                RawData!$1:$1,
                0
            ),
            4
        )
    ),
    0
)</f>
        <v>0</v>
      </c>
      <c r="N56" s="196" cm="1">
        <f t="array" aca="1" ref="N56" ca="1">IFERROR(
    INDIRECT(
        "RawData!" &amp;
        ADDRESS(
            MATCH(
                $C56 &amp; ".Import_kWh",
                RawData!$A:$A,
                0
            ),
            MATCH(
                N$3,
                RawData!$1:$1,
                0
            ),
            4
        )
    ),
    0
)</f>
        <v>0</v>
      </c>
      <c r="O56" s="196" cm="1">
        <f t="array" aca="1" ref="O56" ca="1">IFERROR(
    INDIRECT(
        "RawData!" &amp;
        ADDRESS(
            MATCH(
                $C56 &amp; ".Import_kWh",
                RawData!$A:$A,
                0
            ),
            MATCH(
                O$3,
                RawData!$1:$1,
                0
            ),
            4
        )
    ),
    0
)</f>
        <v>0</v>
      </c>
      <c r="P56" s="196" cm="1">
        <f t="array" aca="1" ref="P56" ca="1">IFERROR(
    INDIRECT(
        "RawData!" &amp;
        ADDRESS(
            MATCH(
                $C56 &amp; ".Import_kWh",
                RawData!$A:$A,
                0
            ),
            MATCH(
                P$3,
                RawData!$1:$1,
                0
            ),
            4
        )
    ),
    0
)</f>
        <v>0</v>
      </c>
      <c r="Q56" s="196" cm="1">
        <f t="array" aca="1" ref="Q56" ca="1">IFERROR(
    INDIRECT(
        "RawData!" &amp;
        ADDRESS(
            MATCH(
                $C56 &amp; ".Import_kWh",
                RawData!$A:$A,
                0
            ),
            MATCH(
                Q$3,
                RawData!$1:$1,
                0
            ),
            4
        )
    ),
    0
)</f>
        <v>0</v>
      </c>
      <c r="R56" s="196" cm="1">
        <f t="array" aca="1" ref="R56" ca="1">IFERROR(
    INDIRECT(
        "RawData!" &amp;
        ADDRESS(
            MATCH(
                $C56 &amp; ".Import_kWh",
                RawData!$A:$A,
                0
            ),
            MATCH(
                R$3,
                RawData!$1:$1,
                0
            ),
            4
        )
    ),
    0
)</f>
        <v>0</v>
      </c>
      <c r="S56" s="196" cm="1">
        <f t="array" aca="1" ref="S56" ca="1">IFERROR(
    INDIRECT(
        "RawData!" &amp;
        ADDRESS(
            MATCH(
                $C56 &amp; ".Import_kWh",
                RawData!$A:$A,
                0
            ),
            MATCH(
                S$3,
                RawData!$1:$1,
                0
            ),
            4
        )
    ),
    0
)</f>
        <v>0</v>
      </c>
      <c r="T56" s="196" cm="1">
        <f t="array" aca="1" ref="T56" ca="1">IFERROR(
    INDIRECT(
        "RawData!" &amp;
        ADDRESS(
            MATCH(
                $C56 &amp; ".Import_kWh",
                RawData!$A:$A,
                0
            ),
            MATCH(
                T$3,
                RawData!$1:$1,
                0
            ),
            4
        )
    ),
    0
)</f>
        <v>0</v>
      </c>
      <c r="U56" s="196" cm="1">
        <f t="array" aca="1" ref="U56" ca="1">IFERROR(
    INDIRECT(
        "RawData!" &amp;
        ADDRESS(
            MATCH(
                $C56 &amp; ".Import_kWh",
                RawData!$A:$A,
                0
            ),
            MATCH(
                U$3,
                RawData!$1:$1,
                0
            ),
            4
        )
    ),
    0
)</f>
        <v>0</v>
      </c>
      <c r="V56" s="196" cm="1">
        <f t="array" aca="1" ref="V56" ca="1">IFERROR(
    INDIRECT(
        "RawData!" &amp;
        ADDRESS(
            MATCH(
                $C56 &amp; ".Import_kWh",
                RawData!$A:$A,
                0
            ),
            MATCH(
                V$3,
                RawData!$1:$1,
                0
            ),
            4
        )
    ),
    0
)</f>
        <v>0</v>
      </c>
      <c r="W56" s="196" cm="1">
        <f t="array" aca="1" ref="W56" ca="1">IFERROR(
    INDIRECT(
        "RawData!" &amp;
        ADDRESS(
            MATCH(
                $C56 &amp; ".Import_kWh",
                RawData!$A:$A,
                0
            ),
            MATCH(
                W$3,
                RawData!$1:$1,
                0
            ),
            4
        )
    ),
    0
)</f>
        <v>0</v>
      </c>
      <c r="X56" s="196" cm="1">
        <f t="array" aca="1" ref="X56" ca="1">IFERROR(
    INDIRECT(
        "RawData!" &amp;
        ADDRESS(
            MATCH(
                $C56 &amp; ".Import_kWh",
                RawData!$A:$A,
                0
            ),
            MATCH(
                X$3,
                RawData!$1:$1,
                0
            ),
            4
        )
    ),
    0
)</f>
        <v>0</v>
      </c>
      <c r="Y56" s="196" cm="1">
        <f t="array" aca="1" ref="Y56" ca="1">IFERROR(
    INDIRECT(
        "RawData!" &amp;
        ADDRESS(
            MATCH(
                $C56 &amp; ".Import_kWh",
                RawData!$A:$A,
                0
            ),
            MATCH(
                Y$3,
                RawData!$1:$1,
                0
            ),
            4
        )
    ),
    0
)</f>
        <v>0</v>
      </c>
      <c r="Z56" s="196" cm="1">
        <f t="array" aca="1" ref="Z56" ca="1">IFERROR(
    INDIRECT(
        "RawData!" &amp;
        ADDRESS(
            MATCH(
                $C56 &amp; ".Import_kWh",
                RawData!$A:$A,
                0
            ),
            MATCH(
                Z$3,
                RawData!$1:$1,
                0
            ),
            4
        )
    ),
    0
)</f>
        <v>0</v>
      </c>
      <c r="AA56" s="196" cm="1">
        <f t="array" aca="1" ref="AA56" ca="1">IFERROR(
    INDIRECT(
        "RawData!" &amp;
        ADDRESS(
            MATCH(
                $C56 &amp; ".Import_kWh",
                RawData!$A:$A,
                0
            ),
            MATCH(
                AA$3,
                RawData!$1:$1,
                0
            ),
            4
        )
    ),
    0
)</f>
        <v>0</v>
      </c>
      <c r="AB56" s="196" cm="1">
        <f t="array" aca="1" ref="AB56" ca="1">IFERROR(
    INDIRECT(
        "RawData!" &amp;
        ADDRESS(
            MATCH(
                $C56 &amp; ".Import_kWh",
                RawData!$A:$A,
                0
            ),
            MATCH(
                AB$3,
                RawData!$1:$1,
                0
            ),
            4
        )
    ),
    0
)</f>
        <v>0</v>
      </c>
      <c r="AC56" s="196" cm="1">
        <f t="array" aca="1" ref="AC56" ca="1">IFERROR(
    INDIRECT(
        "RawData!" &amp;
        ADDRESS(
            MATCH(
                $C56 &amp; ".Import_kWh",
                RawData!$A:$A,
                0
            ),
            MATCH(
                AC$3,
                RawData!$1:$1,
                0
            ),
            4
        )
    ),
    0
)</f>
        <v>0</v>
      </c>
      <c r="AD56" s="196" cm="1">
        <f t="array" aca="1" ref="AD56" ca="1">IFERROR(
    INDIRECT(
        "RawData!" &amp;
        ADDRESS(
            MATCH(
                $C56 &amp; ".Import_kWh",
                RawData!$A:$A,
                0
            ),
            MATCH(
                AD$3,
                RawData!$1:$1,
                0
            ),
            4
        )
    ),
    0
)</f>
        <v>0</v>
      </c>
      <c r="AE56" s="196" cm="1">
        <f t="array" aca="1" ref="AE56" ca="1">IFERROR(
    INDIRECT(
        "RawData!" &amp;
        ADDRESS(
            MATCH(
                $C56 &amp; ".Import_kWh",
                RawData!$A:$A,
                0
            ),
            MATCH(
                AE$3,
                RawData!$1:$1,
                0
            ),
            4
        )
    ),
    0
)</f>
        <v>0</v>
      </c>
      <c r="AF56" s="196" cm="1">
        <f t="array" aca="1" ref="AF56" ca="1">IFERROR(
    INDIRECT(
        "RawData!" &amp;
        ADDRESS(
            MATCH(
                $C56 &amp; ".Import_kWh",
                RawData!$A:$A,
                0
            ),
            MATCH(
                AF$3,
                RawData!$1:$1,
                0
            ),
            4
        )
    ),
    0
)</f>
        <v>0</v>
      </c>
      <c r="AG56" s="196" cm="1">
        <f t="array" aca="1" ref="AG56" ca="1">IFERROR(
    INDIRECT(
        "RawData!" &amp;
        ADDRESS(
            MATCH(
                $C56 &amp; ".Import_kWh",
                RawData!$A:$A,
                0
            ),
            MATCH(
                AG$3,
                RawData!$1:$1,
                0
            ),
            4
        )
    ),
    0
)</f>
        <v>0</v>
      </c>
      <c r="AH56" s="196" cm="1">
        <f t="array" aca="1" ref="AH56" ca="1">IFERROR(
    INDIRECT(
        "RawData!" &amp;
        ADDRESS(
            MATCH(
                $C56 &amp; ".Import_kWh",
                RawData!$A:$A,
                0
            ),
            MATCH(
                AH$3,
                RawData!$1:$1,
                0
            ),
            4
        )
    ),
    0
)</f>
        <v>0</v>
      </c>
      <c r="AI56" s="196" cm="1">
        <f t="array" aca="1" ref="AI56" ca="1">IFERROR(
    INDIRECT(
        "RawData!" &amp;
        ADDRESS(
            MATCH(
                $C56 &amp; ".Import_kWh",
                RawData!$A:$A,
                0
            ),
            MATCH(
                AI$3,
                RawData!$1:$1,
                0
            ),
            4
        )
    ),
    0
)</f>
        <v>0</v>
      </c>
      <c r="AJ56" s="196" cm="1">
        <f t="array" aca="1" ref="AJ56" ca="1">IFERROR(
    INDIRECT(
        "RawData!" &amp;
        ADDRESS(
            MATCH(
                $C56 &amp; ".Import_kWh",
                RawData!$A:$A,
                0
            ),
            MATCH(
                AJ$3,
                RawData!$1:$1,
                0
            ),
            4
        )
    ),
    0
)</f>
        <v>0</v>
      </c>
      <c r="AK56" s="196" cm="1">
        <f t="array" aca="1" ref="AK56" ca="1">IFERROR(
    INDIRECT(
        "RawData!" &amp;
        ADDRESS(
            MATCH(
                $C56 &amp; ".Import_kWh",
                RawData!$A:$A,
                0
            ),
            MATCH(
                AK$3,
                RawData!$1:$1,
                0
            ),
            4
        )
    ),
    0
)</f>
        <v>0</v>
      </c>
      <c r="AL56" s="196" cm="1">
        <f t="array" aca="1" ref="AL56" ca="1">IFERROR(
    INDIRECT(
        "RawData!" &amp;
        ADDRESS(
            MATCH(
                $C56 &amp; ".Import_kWh",
                RawData!$A:$A,
                0
            ),
            MATCH(
                AL$3,
                RawData!$1:$1,
                0
            ),
            4
        )
    ),
    0
)</f>
        <v>0</v>
      </c>
      <c r="AM56" s="360"/>
      <c r="AN56" s="59"/>
      <c r="AO56" s="59"/>
    </row>
    <row r="57" spans="1:41" ht="15" customHeight="1">
      <c r="A57" s="5" t="s">
        <v>121</v>
      </c>
      <c r="B57" s="526"/>
      <c r="C57" s="493" t="s">
        <v>70</v>
      </c>
      <c r="D57" s="511" t="s">
        <v>358</v>
      </c>
      <c r="E57" s="42" t="s">
        <v>44</v>
      </c>
      <c r="F57" s="337">
        <v>1</v>
      </c>
      <c r="G57" s="196" cm="1">
        <f t="array" aca="1" ref="G57" ca="1">IFERROR(
    INDIRECT(
        "RawData!" &amp;
        ADDRESS(
            MATCH(
                $C57 &amp; ".Import_kWh",
                RawData!$A:$A,
                0
            ),
            MATCH(
                G$3,
                RawData!$1:$1,
                0
            ),
            4
        )
    ),
    0
)</f>
        <v>0</v>
      </c>
      <c r="H57" s="196" cm="1">
        <f t="array" aca="1" ref="H57" ca="1">IFERROR(
    INDIRECT(
        "RawData!" &amp;
        ADDRESS(
            MATCH(
                $C57 &amp; ".Import_kWh",
                RawData!$A:$A,
                0
            ),
            MATCH(
                H$3,
                RawData!$1:$1,
                0
            ),
            4
        )
    ),
    0
)</f>
        <v>0</v>
      </c>
      <c r="I57" s="196" cm="1">
        <f t="array" aca="1" ref="I57" ca="1">IFERROR(
    INDIRECT(
        "RawData!" &amp;
        ADDRESS(
            MATCH(
                $C57 &amp; ".Import_kWh",
                RawData!$A:$A,
                0
            ),
            MATCH(
                I$3,
                RawData!$1:$1,
                0
            ),
            4
        )
    ),
    0
)</f>
        <v>0</v>
      </c>
      <c r="J57" s="196" cm="1">
        <f t="array" aca="1" ref="J57" ca="1">IFERROR(
    INDIRECT(
        "RawData!" &amp;
        ADDRESS(
            MATCH(
                $C57 &amp; ".Import_kWh",
                RawData!$A:$A,
                0
            ),
            MATCH(
                J$3,
                RawData!$1:$1,
                0
            ),
            4
        )
    ),
    0
)</f>
        <v>0</v>
      </c>
      <c r="K57" s="196" cm="1">
        <f t="array" aca="1" ref="K57" ca="1">IFERROR(
    INDIRECT(
        "RawData!" &amp;
        ADDRESS(
            MATCH(
                $C57 &amp; ".Import_kWh",
                RawData!$A:$A,
                0
            ),
            MATCH(
                K$3,
                RawData!$1:$1,
                0
            ),
            4
        )
    ),
    0
)</f>
        <v>0</v>
      </c>
      <c r="L57" s="196" cm="1">
        <f t="array" aca="1" ref="L57" ca="1">IFERROR(
    INDIRECT(
        "RawData!" &amp;
        ADDRESS(
            MATCH(
                $C57 &amp; ".Import_kWh",
                RawData!$A:$A,
                0
            ),
            MATCH(
                L$3,
                RawData!$1:$1,
                0
            ),
            4
        )
    ),
    0
)</f>
        <v>0</v>
      </c>
      <c r="M57" s="196" cm="1">
        <f t="array" aca="1" ref="M57" ca="1">IFERROR(
    INDIRECT(
        "RawData!" &amp;
        ADDRESS(
            MATCH(
                $C57 &amp; ".Import_kWh",
                RawData!$A:$A,
                0
            ),
            MATCH(
                M$3,
                RawData!$1:$1,
                0
            ),
            4
        )
    ),
    0
)</f>
        <v>0</v>
      </c>
      <c r="N57" s="196" cm="1">
        <f t="array" aca="1" ref="N57" ca="1">IFERROR(
    INDIRECT(
        "RawData!" &amp;
        ADDRESS(
            MATCH(
                $C57 &amp; ".Import_kWh",
                RawData!$A:$A,
                0
            ),
            MATCH(
                N$3,
                RawData!$1:$1,
                0
            ),
            4
        )
    ),
    0
)</f>
        <v>0</v>
      </c>
      <c r="O57" s="196" cm="1">
        <f t="array" aca="1" ref="O57" ca="1">IFERROR(
    INDIRECT(
        "RawData!" &amp;
        ADDRESS(
            MATCH(
                $C57 &amp; ".Import_kWh",
                RawData!$A:$A,
                0
            ),
            MATCH(
                O$3,
                RawData!$1:$1,
                0
            ),
            4
        )
    ),
    0
)</f>
        <v>0</v>
      </c>
      <c r="P57" s="196" cm="1">
        <f t="array" aca="1" ref="P57" ca="1">IFERROR(
    INDIRECT(
        "RawData!" &amp;
        ADDRESS(
            MATCH(
                $C57 &amp; ".Import_kWh",
                RawData!$A:$A,
                0
            ),
            MATCH(
                P$3,
                RawData!$1:$1,
                0
            ),
            4
        )
    ),
    0
)</f>
        <v>0</v>
      </c>
      <c r="Q57" s="196" cm="1">
        <f t="array" aca="1" ref="Q57" ca="1">IFERROR(
    INDIRECT(
        "RawData!" &amp;
        ADDRESS(
            MATCH(
                $C57 &amp; ".Import_kWh",
                RawData!$A:$A,
                0
            ),
            MATCH(
                Q$3,
                RawData!$1:$1,
                0
            ),
            4
        )
    ),
    0
)</f>
        <v>0</v>
      </c>
      <c r="R57" s="196" cm="1">
        <f t="array" aca="1" ref="R57" ca="1">IFERROR(
    INDIRECT(
        "RawData!" &amp;
        ADDRESS(
            MATCH(
                $C57 &amp; ".Import_kWh",
                RawData!$A:$A,
                0
            ),
            MATCH(
                R$3,
                RawData!$1:$1,
                0
            ),
            4
        )
    ),
    0
)</f>
        <v>0</v>
      </c>
      <c r="S57" s="196" cm="1">
        <f t="array" aca="1" ref="S57" ca="1">IFERROR(
    INDIRECT(
        "RawData!" &amp;
        ADDRESS(
            MATCH(
                $C57 &amp; ".Import_kWh",
                RawData!$A:$A,
                0
            ),
            MATCH(
                S$3,
                RawData!$1:$1,
                0
            ),
            4
        )
    ),
    0
)</f>
        <v>0</v>
      </c>
      <c r="T57" s="196" cm="1">
        <f t="array" aca="1" ref="T57" ca="1">IFERROR(
    INDIRECT(
        "RawData!" &amp;
        ADDRESS(
            MATCH(
                $C57 &amp; ".Import_kWh",
                RawData!$A:$A,
                0
            ),
            MATCH(
                T$3,
                RawData!$1:$1,
                0
            ),
            4
        )
    ),
    0
)</f>
        <v>0</v>
      </c>
      <c r="U57" s="196" cm="1">
        <f t="array" aca="1" ref="U57" ca="1">IFERROR(
    INDIRECT(
        "RawData!" &amp;
        ADDRESS(
            MATCH(
                $C57 &amp; ".Import_kWh",
                RawData!$A:$A,
                0
            ),
            MATCH(
                U$3,
                RawData!$1:$1,
                0
            ),
            4
        )
    ),
    0
)</f>
        <v>0</v>
      </c>
      <c r="V57" s="196" cm="1">
        <f t="array" aca="1" ref="V57" ca="1">IFERROR(
    INDIRECT(
        "RawData!" &amp;
        ADDRESS(
            MATCH(
                $C57 &amp; ".Import_kWh",
                RawData!$A:$A,
                0
            ),
            MATCH(
                V$3,
                RawData!$1:$1,
                0
            ),
            4
        )
    ),
    0
)</f>
        <v>0</v>
      </c>
      <c r="W57" s="196" cm="1">
        <f t="array" aca="1" ref="W57" ca="1">IFERROR(
    INDIRECT(
        "RawData!" &amp;
        ADDRESS(
            MATCH(
                $C57 &amp; ".Import_kWh",
                RawData!$A:$A,
                0
            ),
            MATCH(
                W$3,
                RawData!$1:$1,
                0
            ),
            4
        )
    ),
    0
)</f>
        <v>0</v>
      </c>
      <c r="X57" s="196" cm="1">
        <f t="array" aca="1" ref="X57" ca="1">IFERROR(
    INDIRECT(
        "RawData!" &amp;
        ADDRESS(
            MATCH(
                $C57 &amp; ".Import_kWh",
                RawData!$A:$A,
                0
            ),
            MATCH(
                X$3,
                RawData!$1:$1,
                0
            ),
            4
        )
    ),
    0
)</f>
        <v>0</v>
      </c>
      <c r="Y57" s="196" cm="1">
        <f t="array" aca="1" ref="Y57" ca="1">IFERROR(
    INDIRECT(
        "RawData!" &amp;
        ADDRESS(
            MATCH(
                $C57 &amp; ".Import_kWh",
                RawData!$A:$A,
                0
            ),
            MATCH(
                Y$3,
                RawData!$1:$1,
                0
            ),
            4
        )
    ),
    0
)</f>
        <v>0</v>
      </c>
      <c r="Z57" s="196" cm="1">
        <f t="array" aca="1" ref="Z57" ca="1">IFERROR(
    INDIRECT(
        "RawData!" &amp;
        ADDRESS(
            MATCH(
                $C57 &amp; ".Import_kWh",
                RawData!$A:$A,
                0
            ),
            MATCH(
                Z$3,
                RawData!$1:$1,
                0
            ),
            4
        )
    ),
    0
)</f>
        <v>0</v>
      </c>
      <c r="AA57" s="196" cm="1">
        <f t="array" aca="1" ref="AA57" ca="1">IFERROR(
    INDIRECT(
        "RawData!" &amp;
        ADDRESS(
            MATCH(
                $C57 &amp; ".Import_kWh",
                RawData!$A:$A,
                0
            ),
            MATCH(
                AA$3,
                RawData!$1:$1,
                0
            ),
            4
        )
    ),
    0
)</f>
        <v>0</v>
      </c>
      <c r="AB57" s="196" cm="1">
        <f t="array" aca="1" ref="AB57" ca="1">IFERROR(
    INDIRECT(
        "RawData!" &amp;
        ADDRESS(
            MATCH(
                $C57 &amp; ".Import_kWh",
                RawData!$A:$A,
                0
            ),
            MATCH(
                AB$3,
                RawData!$1:$1,
                0
            ),
            4
        )
    ),
    0
)</f>
        <v>0</v>
      </c>
      <c r="AC57" s="196" cm="1">
        <f t="array" aca="1" ref="AC57" ca="1">IFERROR(
    INDIRECT(
        "RawData!" &amp;
        ADDRESS(
            MATCH(
                $C57 &amp; ".Import_kWh",
                RawData!$A:$A,
                0
            ),
            MATCH(
                AC$3,
                RawData!$1:$1,
                0
            ),
            4
        )
    ),
    0
)</f>
        <v>0</v>
      </c>
      <c r="AD57" s="196" cm="1">
        <f t="array" aca="1" ref="AD57" ca="1">IFERROR(
    INDIRECT(
        "RawData!" &amp;
        ADDRESS(
            MATCH(
                $C57 &amp; ".Import_kWh",
                RawData!$A:$A,
                0
            ),
            MATCH(
                AD$3,
                RawData!$1:$1,
                0
            ),
            4
        )
    ),
    0
)</f>
        <v>0</v>
      </c>
      <c r="AE57" s="196" cm="1">
        <f t="array" aca="1" ref="AE57" ca="1">IFERROR(
    INDIRECT(
        "RawData!" &amp;
        ADDRESS(
            MATCH(
                $C57 &amp; ".Import_kWh",
                RawData!$A:$A,
                0
            ),
            MATCH(
                AE$3,
                RawData!$1:$1,
                0
            ),
            4
        )
    ),
    0
)</f>
        <v>0</v>
      </c>
      <c r="AF57" s="196" cm="1">
        <f t="array" aca="1" ref="AF57" ca="1">IFERROR(
    INDIRECT(
        "RawData!" &amp;
        ADDRESS(
            MATCH(
                $C57 &amp; ".Import_kWh",
                RawData!$A:$A,
                0
            ),
            MATCH(
                AF$3,
                RawData!$1:$1,
                0
            ),
            4
        )
    ),
    0
)</f>
        <v>0</v>
      </c>
      <c r="AG57" s="196" cm="1">
        <f t="array" aca="1" ref="AG57" ca="1">IFERROR(
    INDIRECT(
        "RawData!" &amp;
        ADDRESS(
            MATCH(
                $C57 &amp; ".Import_kWh",
                RawData!$A:$A,
                0
            ),
            MATCH(
                AG$3,
                RawData!$1:$1,
                0
            ),
            4
        )
    ),
    0
)</f>
        <v>0</v>
      </c>
      <c r="AH57" s="196" cm="1">
        <f t="array" aca="1" ref="AH57" ca="1">IFERROR(
    INDIRECT(
        "RawData!" &amp;
        ADDRESS(
            MATCH(
                $C57 &amp; ".Import_kWh",
                RawData!$A:$A,
                0
            ),
            MATCH(
                AH$3,
                RawData!$1:$1,
                0
            ),
            4
        )
    ),
    0
)</f>
        <v>0</v>
      </c>
      <c r="AI57" s="196" cm="1">
        <f t="array" aca="1" ref="AI57" ca="1">IFERROR(
    INDIRECT(
        "RawData!" &amp;
        ADDRESS(
            MATCH(
                $C57 &amp; ".Import_kWh",
                RawData!$A:$A,
                0
            ),
            MATCH(
                AI$3,
                RawData!$1:$1,
                0
            ),
            4
        )
    ),
    0
)</f>
        <v>0</v>
      </c>
      <c r="AJ57" s="196" cm="1">
        <f t="array" aca="1" ref="AJ57" ca="1">IFERROR(
    INDIRECT(
        "RawData!" &amp;
        ADDRESS(
            MATCH(
                $C57 &amp; ".Import_kWh",
                RawData!$A:$A,
                0
            ),
            MATCH(
                AJ$3,
                RawData!$1:$1,
                0
            ),
            4
        )
    ),
    0
)</f>
        <v>0</v>
      </c>
      <c r="AK57" s="196" cm="1">
        <f t="array" aca="1" ref="AK57" ca="1">IFERROR(
    INDIRECT(
        "RawData!" &amp;
        ADDRESS(
            MATCH(
                $C57 &amp; ".Import_kWh",
                RawData!$A:$A,
                0
            ),
            MATCH(
                AK$3,
                RawData!$1:$1,
                0
            ),
            4
        )
    ),
    0
)</f>
        <v>0</v>
      </c>
      <c r="AL57" s="196" cm="1">
        <f t="array" aca="1" ref="AL57" ca="1">IFERROR(
    INDIRECT(
        "RawData!" &amp;
        ADDRESS(
            MATCH(
                $C57 &amp; ".Import_kWh",
                RawData!$A:$A,
                0
            ),
            MATCH(
                AL$3,
                RawData!$1:$1,
                0
            ),
            4
        )
    ),
    0
)</f>
        <v>0</v>
      </c>
      <c r="AM57" s="360"/>
      <c r="AN57" s="59"/>
      <c r="AO57" s="59"/>
    </row>
    <row r="58" spans="1:41" ht="15" customHeight="1">
      <c r="A58" s="95" t="s">
        <v>92</v>
      </c>
      <c r="B58" s="527"/>
      <c r="C58" s="493" t="s">
        <v>70</v>
      </c>
      <c r="D58" s="511" t="s">
        <v>125</v>
      </c>
      <c r="E58" s="42" t="s">
        <v>73</v>
      </c>
      <c r="F58" s="337">
        <v>1</v>
      </c>
      <c r="G58" s="196" cm="1">
        <f t="array" aca="1" ref="G58" ca="1">IFERROR(
    INDIRECT(
        "RawData!" &amp;
        ADDRESS(
            MATCH(
                $C58 &amp; ".Import_kWh",
                RawData!$A:$A,
                0
            ),
            MATCH(
                G$3,
                RawData!$1:$1,
                0
            ),
            4
        )
    ),
    0
)</f>
        <v>0</v>
      </c>
      <c r="H58" s="196" cm="1">
        <f t="array" aca="1" ref="H58" ca="1">IFERROR(
    INDIRECT(
        "RawData!" &amp;
        ADDRESS(
            MATCH(
                $C58 &amp; ".Import_kWh",
                RawData!$A:$A,
                0
            ),
            MATCH(
                H$3,
                RawData!$1:$1,
                0
            ),
            4
        )
    ),
    0
)</f>
        <v>0</v>
      </c>
      <c r="I58" s="196" cm="1">
        <f t="array" aca="1" ref="I58" ca="1">IFERROR(
    INDIRECT(
        "RawData!" &amp;
        ADDRESS(
            MATCH(
                $C58 &amp; ".Import_kWh",
                RawData!$A:$A,
                0
            ),
            MATCH(
                I$3,
                RawData!$1:$1,
                0
            ),
            4
        )
    ),
    0
)</f>
        <v>0</v>
      </c>
      <c r="J58" s="196" cm="1">
        <f t="array" aca="1" ref="J58" ca="1">IFERROR(
    INDIRECT(
        "RawData!" &amp;
        ADDRESS(
            MATCH(
                $C58 &amp; ".Import_kWh",
                RawData!$A:$A,
                0
            ),
            MATCH(
                J$3,
                RawData!$1:$1,
                0
            ),
            4
        )
    ),
    0
)</f>
        <v>0</v>
      </c>
      <c r="K58" s="196" cm="1">
        <f t="array" aca="1" ref="K58" ca="1">IFERROR(
    INDIRECT(
        "RawData!" &amp;
        ADDRESS(
            MATCH(
                $C58 &amp; ".Import_kWh",
                RawData!$A:$A,
                0
            ),
            MATCH(
                K$3,
                RawData!$1:$1,
                0
            ),
            4
        )
    ),
    0
)</f>
        <v>0</v>
      </c>
      <c r="L58" s="196" cm="1">
        <f t="array" aca="1" ref="L58" ca="1">IFERROR(
    INDIRECT(
        "RawData!" &amp;
        ADDRESS(
            MATCH(
                $C58 &amp; ".Import_kWh",
                RawData!$A:$A,
                0
            ),
            MATCH(
                L$3,
                RawData!$1:$1,
                0
            ),
            4
        )
    ),
    0
)</f>
        <v>0</v>
      </c>
      <c r="M58" s="196" cm="1">
        <f t="array" aca="1" ref="M58" ca="1">IFERROR(
    INDIRECT(
        "RawData!" &amp;
        ADDRESS(
            MATCH(
                $C58 &amp; ".Import_kWh",
                RawData!$A:$A,
                0
            ),
            MATCH(
                M$3,
                RawData!$1:$1,
                0
            ),
            4
        )
    ),
    0
)</f>
        <v>0</v>
      </c>
      <c r="N58" s="196" cm="1">
        <f t="array" aca="1" ref="N58" ca="1">IFERROR(
    INDIRECT(
        "RawData!" &amp;
        ADDRESS(
            MATCH(
                $C58 &amp; ".Import_kWh",
                RawData!$A:$A,
                0
            ),
            MATCH(
                N$3,
                RawData!$1:$1,
                0
            ),
            4
        )
    ),
    0
)</f>
        <v>0</v>
      </c>
      <c r="O58" s="196" cm="1">
        <f t="array" aca="1" ref="O58" ca="1">IFERROR(
    INDIRECT(
        "RawData!" &amp;
        ADDRESS(
            MATCH(
                $C58 &amp; ".Import_kWh",
                RawData!$A:$A,
                0
            ),
            MATCH(
                O$3,
                RawData!$1:$1,
                0
            ),
            4
        )
    ),
    0
)</f>
        <v>0</v>
      </c>
      <c r="P58" s="196" cm="1">
        <f t="array" aca="1" ref="P58" ca="1">IFERROR(
    INDIRECT(
        "RawData!" &amp;
        ADDRESS(
            MATCH(
                $C58 &amp; ".Import_kWh",
                RawData!$A:$A,
                0
            ),
            MATCH(
                P$3,
                RawData!$1:$1,
                0
            ),
            4
        )
    ),
    0
)</f>
        <v>0</v>
      </c>
      <c r="Q58" s="196" cm="1">
        <f t="array" aca="1" ref="Q58" ca="1">IFERROR(
    INDIRECT(
        "RawData!" &amp;
        ADDRESS(
            MATCH(
                $C58 &amp; ".Import_kWh",
                RawData!$A:$A,
                0
            ),
            MATCH(
                Q$3,
                RawData!$1:$1,
                0
            ),
            4
        )
    ),
    0
)</f>
        <v>0</v>
      </c>
      <c r="R58" s="196" cm="1">
        <f t="array" aca="1" ref="R58" ca="1">IFERROR(
    INDIRECT(
        "RawData!" &amp;
        ADDRESS(
            MATCH(
                $C58 &amp; ".Import_kWh",
                RawData!$A:$A,
                0
            ),
            MATCH(
                R$3,
                RawData!$1:$1,
                0
            ),
            4
        )
    ),
    0
)</f>
        <v>0</v>
      </c>
      <c r="S58" s="196" cm="1">
        <f t="array" aca="1" ref="S58" ca="1">IFERROR(
    INDIRECT(
        "RawData!" &amp;
        ADDRESS(
            MATCH(
                $C58 &amp; ".Import_kWh",
                RawData!$A:$A,
                0
            ),
            MATCH(
                S$3,
                RawData!$1:$1,
                0
            ),
            4
        )
    ),
    0
)</f>
        <v>0</v>
      </c>
      <c r="T58" s="196" cm="1">
        <f t="array" aca="1" ref="T58" ca="1">IFERROR(
    INDIRECT(
        "RawData!" &amp;
        ADDRESS(
            MATCH(
                $C58 &amp; ".Import_kWh",
                RawData!$A:$A,
                0
            ),
            MATCH(
                T$3,
                RawData!$1:$1,
                0
            ),
            4
        )
    ),
    0
)</f>
        <v>0</v>
      </c>
      <c r="U58" s="196" cm="1">
        <f t="array" aca="1" ref="U58" ca="1">IFERROR(
    INDIRECT(
        "RawData!" &amp;
        ADDRESS(
            MATCH(
                $C58 &amp; ".Import_kWh",
                RawData!$A:$A,
                0
            ),
            MATCH(
                U$3,
                RawData!$1:$1,
                0
            ),
            4
        )
    ),
    0
)</f>
        <v>0</v>
      </c>
      <c r="V58" s="196" cm="1">
        <f t="array" aca="1" ref="V58" ca="1">IFERROR(
    INDIRECT(
        "RawData!" &amp;
        ADDRESS(
            MATCH(
                $C58 &amp; ".Import_kWh",
                RawData!$A:$A,
                0
            ),
            MATCH(
                V$3,
                RawData!$1:$1,
                0
            ),
            4
        )
    ),
    0
)</f>
        <v>0</v>
      </c>
      <c r="W58" s="196" cm="1">
        <f t="array" aca="1" ref="W58" ca="1">IFERROR(
    INDIRECT(
        "RawData!" &amp;
        ADDRESS(
            MATCH(
                $C58 &amp; ".Import_kWh",
                RawData!$A:$A,
                0
            ),
            MATCH(
                W$3,
                RawData!$1:$1,
                0
            ),
            4
        )
    ),
    0
)</f>
        <v>0</v>
      </c>
      <c r="X58" s="196" cm="1">
        <f t="array" aca="1" ref="X58" ca="1">IFERROR(
    INDIRECT(
        "RawData!" &amp;
        ADDRESS(
            MATCH(
                $C58 &amp; ".Import_kWh",
                RawData!$A:$A,
                0
            ),
            MATCH(
                X$3,
                RawData!$1:$1,
                0
            ),
            4
        )
    ),
    0
)</f>
        <v>0</v>
      </c>
      <c r="Y58" s="196" cm="1">
        <f t="array" aca="1" ref="Y58" ca="1">IFERROR(
    INDIRECT(
        "RawData!" &amp;
        ADDRESS(
            MATCH(
                $C58 &amp; ".Import_kWh",
                RawData!$A:$A,
                0
            ),
            MATCH(
                Y$3,
                RawData!$1:$1,
                0
            ),
            4
        )
    ),
    0
)</f>
        <v>0</v>
      </c>
      <c r="Z58" s="196" cm="1">
        <f t="array" aca="1" ref="Z58" ca="1">IFERROR(
    INDIRECT(
        "RawData!" &amp;
        ADDRESS(
            MATCH(
                $C58 &amp; ".Import_kWh",
                RawData!$A:$A,
                0
            ),
            MATCH(
                Z$3,
                RawData!$1:$1,
                0
            ),
            4
        )
    ),
    0
)</f>
        <v>0</v>
      </c>
      <c r="AA58" s="196" cm="1">
        <f t="array" aca="1" ref="AA58" ca="1">IFERROR(
    INDIRECT(
        "RawData!" &amp;
        ADDRESS(
            MATCH(
                $C58 &amp; ".Import_kWh",
                RawData!$A:$A,
                0
            ),
            MATCH(
                AA$3,
                RawData!$1:$1,
                0
            ),
            4
        )
    ),
    0
)</f>
        <v>0</v>
      </c>
      <c r="AB58" s="196" cm="1">
        <f t="array" aca="1" ref="AB58" ca="1">IFERROR(
    INDIRECT(
        "RawData!" &amp;
        ADDRESS(
            MATCH(
                $C58 &amp; ".Import_kWh",
                RawData!$A:$A,
                0
            ),
            MATCH(
                AB$3,
                RawData!$1:$1,
                0
            ),
            4
        )
    ),
    0
)</f>
        <v>0</v>
      </c>
      <c r="AC58" s="196" cm="1">
        <f t="array" aca="1" ref="AC58" ca="1">IFERROR(
    INDIRECT(
        "RawData!" &amp;
        ADDRESS(
            MATCH(
                $C58 &amp; ".Import_kWh",
                RawData!$A:$A,
                0
            ),
            MATCH(
                AC$3,
                RawData!$1:$1,
                0
            ),
            4
        )
    ),
    0
)</f>
        <v>0</v>
      </c>
      <c r="AD58" s="196" cm="1">
        <f t="array" aca="1" ref="AD58" ca="1">IFERROR(
    INDIRECT(
        "RawData!" &amp;
        ADDRESS(
            MATCH(
                $C58 &amp; ".Import_kWh",
                RawData!$A:$A,
                0
            ),
            MATCH(
                AD$3,
                RawData!$1:$1,
                0
            ),
            4
        )
    ),
    0
)</f>
        <v>0</v>
      </c>
      <c r="AE58" s="196" cm="1">
        <f t="array" aca="1" ref="AE58" ca="1">IFERROR(
    INDIRECT(
        "RawData!" &amp;
        ADDRESS(
            MATCH(
                $C58 &amp; ".Import_kWh",
                RawData!$A:$A,
                0
            ),
            MATCH(
                AE$3,
                RawData!$1:$1,
                0
            ),
            4
        )
    ),
    0
)</f>
        <v>0</v>
      </c>
      <c r="AF58" s="196" cm="1">
        <f t="array" aca="1" ref="AF58" ca="1">IFERROR(
    INDIRECT(
        "RawData!" &amp;
        ADDRESS(
            MATCH(
                $C58 &amp; ".Import_kWh",
                RawData!$A:$A,
                0
            ),
            MATCH(
                AF$3,
                RawData!$1:$1,
                0
            ),
            4
        )
    ),
    0
)</f>
        <v>0</v>
      </c>
      <c r="AG58" s="196" cm="1">
        <f t="array" aca="1" ref="AG58" ca="1">IFERROR(
    INDIRECT(
        "RawData!" &amp;
        ADDRESS(
            MATCH(
                $C58 &amp; ".Import_kWh",
                RawData!$A:$A,
                0
            ),
            MATCH(
                AG$3,
                RawData!$1:$1,
                0
            ),
            4
        )
    ),
    0
)</f>
        <v>0</v>
      </c>
      <c r="AH58" s="196" cm="1">
        <f t="array" aca="1" ref="AH58" ca="1">IFERROR(
    INDIRECT(
        "RawData!" &amp;
        ADDRESS(
            MATCH(
                $C58 &amp; ".Import_kWh",
                RawData!$A:$A,
                0
            ),
            MATCH(
                AH$3,
                RawData!$1:$1,
                0
            ),
            4
        )
    ),
    0
)</f>
        <v>0</v>
      </c>
      <c r="AI58" s="196" cm="1">
        <f t="array" aca="1" ref="AI58" ca="1">IFERROR(
    INDIRECT(
        "RawData!" &amp;
        ADDRESS(
            MATCH(
                $C58 &amp; ".Import_kWh",
                RawData!$A:$A,
                0
            ),
            MATCH(
                AI$3,
                RawData!$1:$1,
                0
            ),
            4
        )
    ),
    0
)</f>
        <v>0</v>
      </c>
      <c r="AJ58" s="196" cm="1">
        <f t="array" aca="1" ref="AJ58" ca="1">IFERROR(
    INDIRECT(
        "RawData!" &amp;
        ADDRESS(
            MATCH(
                $C58 &amp; ".Import_kWh",
                RawData!$A:$A,
                0
            ),
            MATCH(
                AJ$3,
                RawData!$1:$1,
                0
            ),
            4
        )
    ),
    0
)</f>
        <v>0</v>
      </c>
      <c r="AK58" s="196" cm="1">
        <f t="array" aca="1" ref="AK58" ca="1">IFERROR(
    INDIRECT(
        "RawData!" &amp;
        ADDRESS(
            MATCH(
                $C58 &amp; ".Import_kWh",
                RawData!$A:$A,
                0
            ),
            MATCH(
                AK$3,
                RawData!$1:$1,
                0
            ),
            4
        )
    ),
    0
)</f>
        <v>0</v>
      </c>
      <c r="AL58" s="196" cm="1">
        <f t="array" aca="1" ref="AL58" ca="1">IFERROR(
    INDIRECT(
        "RawData!" &amp;
        ADDRESS(
            MATCH(
                $C58 &amp; ".Import_kWh",
                RawData!$A:$A,
                0
            ),
            MATCH(
                AL$3,
                RawData!$1:$1,
                0
            ),
            4
        )
    ),
    0
)</f>
        <v>0</v>
      </c>
      <c r="AM58" s="360"/>
      <c r="AN58" s="59"/>
      <c r="AO58" s="59"/>
    </row>
    <row r="59" spans="1:41" ht="15" customHeight="1">
      <c r="A59" s="95" t="s">
        <v>92</v>
      </c>
      <c r="B59" s="525" t="s">
        <v>3</v>
      </c>
      <c r="C59" s="494" t="s">
        <v>64</v>
      </c>
      <c r="D59" s="512" t="s">
        <v>359</v>
      </c>
      <c r="E59" s="69" t="s">
        <v>45</v>
      </c>
      <c r="F59" s="337">
        <v>1</v>
      </c>
      <c r="G59" s="196" cm="1">
        <f t="array" aca="1" ref="G59" ca="1">IFERROR(
    INDIRECT(
        "RawData!" &amp;
        ADDRESS(
            MATCH(
                $C59 &amp; ".Import_kWh",
                RawData!$A:$A,
                0
            ),
            MATCH(
                G$3,
                RawData!$1:$1,
                0
            ),
            4
        )
    ),
    0
)</f>
        <v>0</v>
      </c>
      <c r="H59" s="196" cm="1">
        <f t="array" aca="1" ref="H59" ca="1">IFERROR(
    INDIRECT(
        "RawData!" &amp;
        ADDRESS(
            MATCH(
                $C59 &amp; ".Import_kWh",
                RawData!$A:$A,
                0
            ),
            MATCH(
                H$3,
                RawData!$1:$1,
                0
            ),
            4
        )
    ),
    0
)</f>
        <v>0</v>
      </c>
      <c r="I59" s="196" cm="1">
        <f t="array" aca="1" ref="I59" ca="1">IFERROR(
    INDIRECT(
        "RawData!" &amp;
        ADDRESS(
            MATCH(
                $C59 &amp; ".Import_kWh",
                RawData!$A:$A,
                0
            ),
            MATCH(
                I$3,
                RawData!$1:$1,
                0
            ),
            4
        )
    ),
    0
)</f>
        <v>0</v>
      </c>
      <c r="J59" s="196" cm="1">
        <f t="array" aca="1" ref="J59" ca="1">IFERROR(
    INDIRECT(
        "RawData!" &amp;
        ADDRESS(
            MATCH(
                $C59 &amp; ".Import_kWh",
                RawData!$A:$A,
                0
            ),
            MATCH(
                J$3,
                RawData!$1:$1,
                0
            ),
            4
        )
    ),
    0
)</f>
        <v>0</v>
      </c>
      <c r="K59" s="196" cm="1">
        <f t="array" aca="1" ref="K59" ca="1">IFERROR(
    INDIRECT(
        "RawData!" &amp;
        ADDRESS(
            MATCH(
                $C59 &amp; ".Import_kWh",
                RawData!$A:$A,
                0
            ),
            MATCH(
                K$3,
                RawData!$1:$1,
                0
            ),
            4
        )
    ),
    0
)</f>
        <v>0</v>
      </c>
      <c r="L59" s="196" cm="1">
        <f t="array" aca="1" ref="L59" ca="1">IFERROR(
    INDIRECT(
        "RawData!" &amp;
        ADDRESS(
            MATCH(
                $C59 &amp; ".Import_kWh",
                RawData!$A:$A,
                0
            ),
            MATCH(
                L$3,
                RawData!$1:$1,
                0
            ),
            4
        )
    ),
    0
)</f>
        <v>0</v>
      </c>
      <c r="M59" s="196" cm="1">
        <f t="array" aca="1" ref="M59" ca="1">IFERROR(
    INDIRECT(
        "RawData!" &amp;
        ADDRESS(
            MATCH(
                $C59 &amp; ".Import_kWh",
                RawData!$A:$A,
                0
            ),
            MATCH(
                M$3,
                RawData!$1:$1,
                0
            ),
            4
        )
    ),
    0
)</f>
        <v>0</v>
      </c>
      <c r="N59" s="196" cm="1">
        <f t="array" aca="1" ref="N59" ca="1">IFERROR(
    INDIRECT(
        "RawData!" &amp;
        ADDRESS(
            MATCH(
                $C59 &amp; ".Import_kWh",
                RawData!$A:$A,
                0
            ),
            MATCH(
                N$3,
                RawData!$1:$1,
                0
            ),
            4
        )
    ),
    0
)</f>
        <v>0</v>
      </c>
      <c r="O59" s="196" cm="1">
        <f t="array" aca="1" ref="O59" ca="1">IFERROR(
    INDIRECT(
        "RawData!" &amp;
        ADDRESS(
            MATCH(
                $C59 &amp; ".Import_kWh",
                RawData!$A:$A,
                0
            ),
            MATCH(
                O$3,
                RawData!$1:$1,
                0
            ),
            4
        )
    ),
    0
)</f>
        <v>0</v>
      </c>
      <c r="P59" s="196" cm="1">
        <f t="array" aca="1" ref="P59" ca="1">IFERROR(
    INDIRECT(
        "RawData!" &amp;
        ADDRESS(
            MATCH(
                $C59 &amp; ".Import_kWh",
                RawData!$A:$A,
                0
            ),
            MATCH(
                P$3,
                RawData!$1:$1,
                0
            ),
            4
        )
    ),
    0
)</f>
        <v>0</v>
      </c>
      <c r="Q59" s="196" cm="1">
        <f t="array" aca="1" ref="Q59" ca="1">IFERROR(
    INDIRECT(
        "RawData!" &amp;
        ADDRESS(
            MATCH(
                $C59 &amp; ".Import_kWh",
                RawData!$A:$A,
                0
            ),
            MATCH(
                Q$3,
                RawData!$1:$1,
                0
            ),
            4
        )
    ),
    0
)</f>
        <v>0</v>
      </c>
      <c r="R59" s="196" cm="1">
        <f t="array" aca="1" ref="R59" ca="1">IFERROR(
    INDIRECT(
        "RawData!" &amp;
        ADDRESS(
            MATCH(
                $C59 &amp; ".Import_kWh",
                RawData!$A:$A,
                0
            ),
            MATCH(
                R$3,
                RawData!$1:$1,
                0
            ),
            4
        )
    ),
    0
)</f>
        <v>0</v>
      </c>
      <c r="S59" s="196" cm="1">
        <f t="array" aca="1" ref="S59" ca="1">IFERROR(
    INDIRECT(
        "RawData!" &amp;
        ADDRESS(
            MATCH(
                $C59 &amp; ".Import_kWh",
                RawData!$A:$A,
                0
            ),
            MATCH(
                S$3,
                RawData!$1:$1,
                0
            ),
            4
        )
    ),
    0
)</f>
        <v>0</v>
      </c>
      <c r="T59" s="196" cm="1">
        <f t="array" aca="1" ref="T59" ca="1">IFERROR(
    INDIRECT(
        "RawData!" &amp;
        ADDRESS(
            MATCH(
                $C59 &amp; ".Import_kWh",
                RawData!$A:$A,
                0
            ),
            MATCH(
                T$3,
                RawData!$1:$1,
                0
            ),
            4
        )
    ),
    0
)</f>
        <v>0</v>
      </c>
      <c r="U59" s="196" cm="1">
        <f t="array" aca="1" ref="U59" ca="1">IFERROR(
    INDIRECT(
        "RawData!" &amp;
        ADDRESS(
            MATCH(
                $C59 &amp; ".Import_kWh",
                RawData!$A:$A,
                0
            ),
            MATCH(
                U$3,
                RawData!$1:$1,
                0
            ),
            4
        )
    ),
    0
)</f>
        <v>0</v>
      </c>
      <c r="V59" s="196" cm="1">
        <f t="array" aca="1" ref="V59" ca="1">IFERROR(
    INDIRECT(
        "RawData!" &amp;
        ADDRESS(
            MATCH(
                $C59 &amp; ".Import_kWh",
                RawData!$A:$A,
                0
            ),
            MATCH(
                V$3,
                RawData!$1:$1,
                0
            ),
            4
        )
    ),
    0
)</f>
        <v>0</v>
      </c>
      <c r="W59" s="196" cm="1">
        <f t="array" aca="1" ref="W59" ca="1">IFERROR(
    INDIRECT(
        "RawData!" &amp;
        ADDRESS(
            MATCH(
                $C59 &amp; ".Import_kWh",
                RawData!$A:$A,
                0
            ),
            MATCH(
                W$3,
                RawData!$1:$1,
                0
            ),
            4
        )
    ),
    0
)</f>
        <v>0</v>
      </c>
      <c r="X59" s="196" cm="1">
        <f t="array" aca="1" ref="X59" ca="1">IFERROR(
    INDIRECT(
        "RawData!" &amp;
        ADDRESS(
            MATCH(
                $C59 &amp; ".Import_kWh",
                RawData!$A:$A,
                0
            ),
            MATCH(
                X$3,
                RawData!$1:$1,
                0
            ),
            4
        )
    ),
    0
)</f>
        <v>0</v>
      </c>
      <c r="Y59" s="196" cm="1">
        <f t="array" aca="1" ref="Y59" ca="1">IFERROR(
    INDIRECT(
        "RawData!" &amp;
        ADDRESS(
            MATCH(
                $C59 &amp; ".Import_kWh",
                RawData!$A:$A,
                0
            ),
            MATCH(
                Y$3,
                RawData!$1:$1,
                0
            ),
            4
        )
    ),
    0
)</f>
        <v>0</v>
      </c>
      <c r="Z59" s="196" cm="1">
        <f t="array" aca="1" ref="Z59" ca="1">IFERROR(
    INDIRECT(
        "RawData!" &amp;
        ADDRESS(
            MATCH(
                $C59 &amp; ".Import_kWh",
                RawData!$A:$A,
                0
            ),
            MATCH(
                Z$3,
                RawData!$1:$1,
                0
            ),
            4
        )
    ),
    0
)</f>
        <v>0</v>
      </c>
      <c r="AA59" s="196" cm="1">
        <f t="array" aca="1" ref="AA59" ca="1">IFERROR(
    INDIRECT(
        "RawData!" &amp;
        ADDRESS(
            MATCH(
                $C59 &amp; ".Import_kWh",
                RawData!$A:$A,
                0
            ),
            MATCH(
                AA$3,
                RawData!$1:$1,
                0
            ),
            4
        )
    ),
    0
)</f>
        <v>0</v>
      </c>
      <c r="AB59" s="196" cm="1">
        <f t="array" aca="1" ref="AB59" ca="1">IFERROR(
    INDIRECT(
        "RawData!" &amp;
        ADDRESS(
            MATCH(
                $C59 &amp; ".Import_kWh",
                RawData!$A:$A,
                0
            ),
            MATCH(
                AB$3,
                RawData!$1:$1,
                0
            ),
            4
        )
    ),
    0
)</f>
        <v>0</v>
      </c>
      <c r="AC59" s="196" cm="1">
        <f t="array" aca="1" ref="AC59" ca="1">IFERROR(
    INDIRECT(
        "RawData!" &amp;
        ADDRESS(
            MATCH(
                $C59 &amp; ".Import_kWh",
                RawData!$A:$A,
                0
            ),
            MATCH(
                AC$3,
                RawData!$1:$1,
                0
            ),
            4
        )
    ),
    0
)</f>
        <v>0</v>
      </c>
      <c r="AD59" s="196" cm="1">
        <f t="array" aca="1" ref="AD59" ca="1">IFERROR(
    INDIRECT(
        "RawData!" &amp;
        ADDRESS(
            MATCH(
                $C59 &amp; ".Import_kWh",
                RawData!$A:$A,
                0
            ),
            MATCH(
                AD$3,
                RawData!$1:$1,
                0
            ),
            4
        )
    ),
    0
)</f>
        <v>0</v>
      </c>
      <c r="AE59" s="196" cm="1">
        <f t="array" aca="1" ref="AE59" ca="1">IFERROR(
    INDIRECT(
        "RawData!" &amp;
        ADDRESS(
            MATCH(
                $C59 &amp; ".Import_kWh",
                RawData!$A:$A,
                0
            ),
            MATCH(
                AE$3,
                RawData!$1:$1,
                0
            ),
            4
        )
    ),
    0
)</f>
        <v>0</v>
      </c>
      <c r="AF59" s="196" cm="1">
        <f t="array" aca="1" ref="AF59" ca="1">IFERROR(
    INDIRECT(
        "RawData!" &amp;
        ADDRESS(
            MATCH(
                $C59 &amp; ".Import_kWh",
                RawData!$A:$A,
                0
            ),
            MATCH(
                AF$3,
                RawData!$1:$1,
                0
            ),
            4
        )
    ),
    0
)</f>
        <v>0</v>
      </c>
      <c r="AG59" s="196" cm="1">
        <f t="array" aca="1" ref="AG59" ca="1">IFERROR(
    INDIRECT(
        "RawData!" &amp;
        ADDRESS(
            MATCH(
                $C59 &amp; ".Import_kWh",
                RawData!$A:$A,
                0
            ),
            MATCH(
                AG$3,
                RawData!$1:$1,
                0
            ),
            4
        )
    ),
    0
)</f>
        <v>0</v>
      </c>
      <c r="AH59" s="196" cm="1">
        <f t="array" aca="1" ref="AH59" ca="1">IFERROR(
    INDIRECT(
        "RawData!" &amp;
        ADDRESS(
            MATCH(
                $C59 &amp; ".Import_kWh",
                RawData!$A:$A,
                0
            ),
            MATCH(
                AH$3,
                RawData!$1:$1,
                0
            ),
            4
        )
    ),
    0
)</f>
        <v>0</v>
      </c>
      <c r="AI59" s="196" cm="1">
        <f t="array" aca="1" ref="AI59" ca="1">IFERROR(
    INDIRECT(
        "RawData!" &amp;
        ADDRESS(
            MATCH(
                $C59 &amp; ".Import_kWh",
                RawData!$A:$A,
                0
            ),
            MATCH(
                AI$3,
                RawData!$1:$1,
                0
            ),
            4
        )
    ),
    0
)</f>
        <v>0</v>
      </c>
      <c r="AJ59" s="196" cm="1">
        <f t="array" aca="1" ref="AJ59" ca="1">IFERROR(
    INDIRECT(
        "RawData!" &amp;
        ADDRESS(
            MATCH(
                $C59 &amp; ".Import_kWh",
                RawData!$A:$A,
                0
            ),
            MATCH(
                AJ$3,
                RawData!$1:$1,
                0
            ),
            4
        )
    ),
    0
)</f>
        <v>0</v>
      </c>
      <c r="AK59" s="196" cm="1">
        <f t="array" aca="1" ref="AK59" ca="1">IFERROR(
    INDIRECT(
        "RawData!" &amp;
        ADDRESS(
            MATCH(
                $C59 &amp; ".Import_kWh",
                RawData!$A:$A,
                0
            ),
            MATCH(
                AK$3,
                RawData!$1:$1,
                0
            ),
            4
        )
    ),
    0
)</f>
        <v>0</v>
      </c>
      <c r="AL59" s="196" cm="1">
        <f t="array" aca="1" ref="AL59" ca="1">IFERROR(
    INDIRECT(
        "RawData!" &amp;
        ADDRESS(
            MATCH(
                $C59 &amp; ".Import_kWh",
                RawData!$A:$A,
                0
            ),
            MATCH(
                AL$3,
                RawData!$1:$1,
                0
            ),
            4
        )
    ),
    0
)</f>
        <v>0</v>
      </c>
      <c r="AM59" s="360"/>
      <c r="AN59" s="59"/>
      <c r="AO59" s="59"/>
    </row>
    <row r="60" spans="1:41" ht="15" customHeight="1">
      <c r="A60" s="95" t="s">
        <v>92</v>
      </c>
      <c r="B60" s="526"/>
      <c r="C60" s="494" t="s">
        <v>65</v>
      </c>
      <c r="D60" s="512" t="s">
        <v>126</v>
      </c>
      <c r="E60" s="69" t="s">
        <v>45</v>
      </c>
      <c r="F60" s="337">
        <v>1</v>
      </c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60"/>
      <c r="AN60" s="59"/>
      <c r="AO60" s="59"/>
    </row>
    <row r="61" spans="1:41" ht="15" customHeight="1">
      <c r="A61" s="95" t="s">
        <v>92</v>
      </c>
      <c r="B61" s="526"/>
      <c r="C61" s="494" t="s">
        <v>64</v>
      </c>
      <c r="D61" s="512" t="s">
        <v>98</v>
      </c>
      <c r="E61" s="69" t="s">
        <v>45</v>
      </c>
      <c r="F61" s="337">
        <v>1</v>
      </c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60"/>
      <c r="AN61" s="59"/>
      <c r="AO61" s="59"/>
    </row>
    <row r="62" spans="1:41" ht="15" customHeight="1">
      <c r="A62" s="95" t="s">
        <v>92</v>
      </c>
      <c r="B62" s="526"/>
      <c r="C62" s="494" t="s">
        <v>64</v>
      </c>
      <c r="D62" s="512" t="s">
        <v>128</v>
      </c>
      <c r="E62" s="69" t="s">
        <v>45</v>
      </c>
      <c r="F62" s="337">
        <v>1</v>
      </c>
      <c r="G62" s="325"/>
      <c r="H62" s="325"/>
      <c r="I62" s="325"/>
      <c r="J62" s="325"/>
      <c r="K62" s="325"/>
      <c r="L62" s="325"/>
      <c r="M62" s="325"/>
      <c r="N62" s="325"/>
      <c r="O62" s="325"/>
      <c r="P62" s="325"/>
      <c r="Q62" s="325"/>
      <c r="R62" s="325"/>
      <c r="S62" s="325"/>
      <c r="T62" s="325"/>
      <c r="U62" s="325"/>
      <c r="V62" s="325"/>
      <c r="W62" s="325"/>
      <c r="X62" s="325"/>
      <c r="Y62" s="325"/>
      <c r="Z62" s="325"/>
      <c r="AA62" s="325"/>
      <c r="AB62" s="325"/>
      <c r="AC62" s="325"/>
      <c r="AD62" s="325"/>
      <c r="AE62" s="325"/>
      <c r="AF62" s="325"/>
      <c r="AG62" s="325"/>
      <c r="AH62" s="325"/>
      <c r="AI62" s="325"/>
      <c r="AJ62" s="325"/>
      <c r="AK62" s="325"/>
      <c r="AL62" s="325"/>
      <c r="AM62" s="360"/>
      <c r="AN62" s="59"/>
      <c r="AO62" s="59"/>
    </row>
    <row r="63" spans="1:41" ht="15" customHeight="1">
      <c r="A63" s="95" t="s">
        <v>92</v>
      </c>
      <c r="B63" s="527"/>
      <c r="C63" s="494" t="s">
        <v>64</v>
      </c>
      <c r="D63" s="512" t="s">
        <v>127</v>
      </c>
      <c r="E63" s="69" t="s">
        <v>45</v>
      </c>
      <c r="F63" s="337">
        <v>1</v>
      </c>
      <c r="G63" s="325"/>
      <c r="H63" s="325"/>
      <c r="I63" s="325"/>
      <c r="J63" s="325"/>
      <c r="K63" s="325"/>
      <c r="L63" s="325"/>
      <c r="M63" s="325"/>
      <c r="N63" s="325"/>
      <c r="O63" s="325"/>
      <c r="P63" s="325"/>
      <c r="Q63" s="325"/>
      <c r="R63" s="325"/>
      <c r="S63" s="325"/>
      <c r="T63" s="325"/>
      <c r="U63" s="325"/>
      <c r="V63" s="325"/>
      <c r="W63" s="325"/>
      <c r="X63" s="325"/>
      <c r="Y63" s="325"/>
      <c r="Z63" s="325"/>
      <c r="AA63" s="325"/>
      <c r="AB63" s="325"/>
      <c r="AC63" s="325"/>
      <c r="AD63" s="325"/>
      <c r="AE63" s="325"/>
      <c r="AF63" s="325"/>
      <c r="AG63" s="325"/>
      <c r="AH63" s="325"/>
      <c r="AI63" s="325"/>
      <c r="AJ63" s="325"/>
      <c r="AK63" s="325"/>
      <c r="AL63" s="325"/>
      <c r="AM63" s="360"/>
      <c r="AN63" s="59"/>
      <c r="AO63" s="59"/>
    </row>
    <row r="64" spans="1:41" ht="15" customHeight="1">
      <c r="A64" s="95" t="s">
        <v>92</v>
      </c>
      <c r="B64" s="525" t="s">
        <v>5</v>
      </c>
      <c r="C64" s="493" t="s">
        <v>61</v>
      </c>
      <c r="D64" s="511">
        <v>1904</v>
      </c>
      <c r="E64" s="69" t="s">
        <v>46</v>
      </c>
      <c r="F64" s="338">
        <v>1</v>
      </c>
      <c r="G64" s="196" cm="1">
        <f t="array" aca="1" ref="G64" ca="1">IFERROR(
    INDIRECT(
        "RawData!" &amp;
        ADDRESS(
            MATCH(
                $C64 &amp; ".Import_kWh",
                RawData!$A:$A,
                0
            ),
            MATCH(
                G$3,
                RawData!$1:$1,
                0
            ),
            4
        )
    ),
    0
)</f>
        <v>0</v>
      </c>
      <c r="H64" s="196" cm="1">
        <f t="array" aca="1" ref="H64" ca="1">IFERROR(
    INDIRECT(
        "RawData!" &amp;
        ADDRESS(
            MATCH(
                $C64 &amp; ".Import_kWh",
                RawData!$A:$A,
                0
            ),
            MATCH(
                H$3,
                RawData!$1:$1,
                0
            ),
            4
        )
    ),
    0
)</f>
        <v>0</v>
      </c>
      <c r="I64" s="196" cm="1">
        <f t="array" aca="1" ref="I64" ca="1">IFERROR(
    INDIRECT(
        "RawData!" &amp;
        ADDRESS(
            MATCH(
                $C64 &amp; ".Import_kWh",
                RawData!$A:$A,
                0
            ),
            MATCH(
                I$3,
                RawData!$1:$1,
                0
            ),
            4
        )
    ),
    0
)</f>
        <v>0</v>
      </c>
      <c r="J64" s="196" cm="1">
        <f t="array" aca="1" ref="J64" ca="1">IFERROR(
    INDIRECT(
        "RawData!" &amp;
        ADDRESS(
            MATCH(
                $C64 &amp; ".Import_kWh",
                RawData!$A:$A,
                0
            ),
            MATCH(
                J$3,
                RawData!$1:$1,
                0
            ),
            4
        )
    ),
    0
)</f>
        <v>0</v>
      </c>
      <c r="K64" s="196" cm="1">
        <f t="array" aca="1" ref="K64" ca="1">IFERROR(
    INDIRECT(
        "RawData!" &amp;
        ADDRESS(
            MATCH(
                $C64 &amp; ".Import_kWh",
                RawData!$A:$A,
                0
            ),
            MATCH(
                K$3,
                RawData!$1:$1,
                0
            ),
            4
        )
    ),
    0
)</f>
        <v>0</v>
      </c>
      <c r="L64" s="196" cm="1">
        <f t="array" aca="1" ref="L64" ca="1">IFERROR(
    INDIRECT(
        "RawData!" &amp;
        ADDRESS(
            MATCH(
                $C64 &amp; ".Import_kWh",
                RawData!$A:$A,
                0
            ),
            MATCH(
                L$3,
                RawData!$1:$1,
                0
            ),
            4
        )
    ),
    0
)</f>
        <v>0</v>
      </c>
      <c r="M64" s="196" cm="1">
        <f t="array" aca="1" ref="M64" ca="1">IFERROR(
    INDIRECT(
        "RawData!" &amp;
        ADDRESS(
            MATCH(
                $C64 &amp; ".Import_kWh",
                RawData!$A:$A,
                0
            ),
            MATCH(
                M$3,
                RawData!$1:$1,
                0
            ),
            4
        )
    ),
    0
)</f>
        <v>0</v>
      </c>
      <c r="N64" s="196" cm="1">
        <f t="array" aca="1" ref="N64" ca="1">IFERROR(
    INDIRECT(
        "RawData!" &amp;
        ADDRESS(
            MATCH(
                $C64 &amp; ".Import_kWh",
                RawData!$A:$A,
                0
            ),
            MATCH(
                N$3,
                RawData!$1:$1,
                0
            ),
            4
        )
    ),
    0
)</f>
        <v>0</v>
      </c>
      <c r="O64" s="196" cm="1">
        <f t="array" aca="1" ref="O64" ca="1">IFERROR(
    INDIRECT(
        "RawData!" &amp;
        ADDRESS(
            MATCH(
                $C64 &amp; ".Import_kWh",
                RawData!$A:$A,
                0
            ),
            MATCH(
                O$3,
                RawData!$1:$1,
                0
            ),
            4
        )
    ),
    0
)</f>
        <v>0</v>
      </c>
      <c r="P64" s="196" cm="1">
        <f t="array" aca="1" ref="P64" ca="1">IFERROR(
    INDIRECT(
        "RawData!" &amp;
        ADDRESS(
            MATCH(
                $C64 &amp; ".Import_kWh",
                RawData!$A:$A,
                0
            ),
            MATCH(
                P$3,
                RawData!$1:$1,
                0
            ),
            4
        )
    ),
    0
)</f>
        <v>0</v>
      </c>
      <c r="Q64" s="196" cm="1">
        <f t="array" aca="1" ref="Q64" ca="1">IFERROR(
    INDIRECT(
        "RawData!" &amp;
        ADDRESS(
            MATCH(
                $C64 &amp; ".Import_kWh",
                RawData!$A:$A,
                0
            ),
            MATCH(
                Q$3,
                RawData!$1:$1,
                0
            ),
            4
        )
    ),
    0
)</f>
        <v>0</v>
      </c>
      <c r="R64" s="196" cm="1">
        <f t="array" aca="1" ref="R64" ca="1">IFERROR(
    INDIRECT(
        "RawData!" &amp;
        ADDRESS(
            MATCH(
                $C64 &amp; ".Import_kWh",
                RawData!$A:$A,
                0
            ),
            MATCH(
                R$3,
                RawData!$1:$1,
                0
            ),
            4
        )
    ),
    0
)</f>
        <v>0</v>
      </c>
      <c r="S64" s="196" cm="1">
        <f t="array" aca="1" ref="S64" ca="1">IFERROR(
    INDIRECT(
        "RawData!" &amp;
        ADDRESS(
            MATCH(
                $C64 &amp; ".Import_kWh",
                RawData!$A:$A,
                0
            ),
            MATCH(
                S$3,
                RawData!$1:$1,
                0
            ),
            4
        )
    ),
    0
)</f>
        <v>0</v>
      </c>
      <c r="T64" s="196" cm="1">
        <f t="array" aca="1" ref="T64" ca="1">IFERROR(
    INDIRECT(
        "RawData!" &amp;
        ADDRESS(
            MATCH(
                $C64 &amp; ".Import_kWh",
                RawData!$A:$A,
                0
            ),
            MATCH(
                T$3,
                RawData!$1:$1,
                0
            ),
            4
        )
    ),
    0
)</f>
        <v>0</v>
      </c>
      <c r="U64" s="196" cm="1">
        <f t="array" aca="1" ref="U64" ca="1">IFERROR(
    INDIRECT(
        "RawData!" &amp;
        ADDRESS(
            MATCH(
                $C64 &amp; ".Import_kWh",
                RawData!$A:$A,
                0
            ),
            MATCH(
                U$3,
                RawData!$1:$1,
                0
            ),
            4
        )
    ),
    0
)</f>
        <v>0</v>
      </c>
      <c r="V64" s="196" cm="1">
        <f t="array" aca="1" ref="V64" ca="1">IFERROR(
    INDIRECT(
        "RawData!" &amp;
        ADDRESS(
            MATCH(
                $C64 &amp; ".Import_kWh",
                RawData!$A:$A,
                0
            ),
            MATCH(
                V$3,
                RawData!$1:$1,
                0
            ),
            4
        )
    ),
    0
)</f>
        <v>0</v>
      </c>
      <c r="W64" s="196" cm="1">
        <f t="array" aca="1" ref="W64" ca="1">IFERROR(
    INDIRECT(
        "RawData!" &amp;
        ADDRESS(
            MATCH(
                $C64 &amp; ".Import_kWh",
                RawData!$A:$A,
                0
            ),
            MATCH(
                W$3,
                RawData!$1:$1,
                0
            ),
            4
        )
    ),
    0
)</f>
        <v>0</v>
      </c>
      <c r="X64" s="196" cm="1">
        <f t="array" aca="1" ref="X64" ca="1">IFERROR(
    INDIRECT(
        "RawData!" &amp;
        ADDRESS(
            MATCH(
                $C64 &amp; ".Import_kWh",
                RawData!$A:$A,
                0
            ),
            MATCH(
                X$3,
                RawData!$1:$1,
                0
            ),
            4
        )
    ),
    0
)</f>
        <v>0</v>
      </c>
      <c r="Y64" s="196" cm="1">
        <f t="array" aca="1" ref="Y64" ca="1">IFERROR(
    INDIRECT(
        "RawData!" &amp;
        ADDRESS(
            MATCH(
                $C64 &amp; ".Import_kWh",
                RawData!$A:$A,
                0
            ),
            MATCH(
                Y$3,
                RawData!$1:$1,
                0
            ),
            4
        )
    ),
    0
)</f>
        <v>0</v>
      </c>
      <c r="Z64" s="196" cm="1">
        <f t="array" aca="1" ref="Z64" ca="1">IFERROR(
    INDIRECT(
        "RawData!" &amp;
        ADDRESS(
            MATCH(
                $C64 &amp; ".Import_kWh",
                RawData!$A:$A,
                0
            ),
            MATCH(
                Z$3,
                RawData!$1:$1,
                0
            ),
            4
        )
    ),
    0
)</f>
        <v>0</v>
      </c>
      <c r="AA64" s="196" cm="1">
        <f t="array" aca="1" ref="AA64" ca="1">IFERROR(
    INDIRECT(
        "RawData!" &amp;
        ADDRESS(
            MATCH(
                $C64 &amp; ".Import_kWh",
                RawData!$A:$A,
                0
            ),
            MATCH(
                AA$3,
                RawData!$1:$1,
                0
            ),
            4
        )
    ),
    0
)</f>
        <v>0</v>
      </c>
      <c r="AB64" s="196" cm="1">
        <f t="array" aca="1" ref="AB64" ca="1">IFERROR(
    INDIRECT(
        "RawData!" &amp;
        ADDRESS(
            MATCH(
                $C64 &amp; ".Import_kWh",
                RawData!$A:$A,
                0
            ),
            MATCH(
                AB$3,
                RawData!$1:$1,
                0
            ),
            4
        )
    ),
    0
)</f>
        <v>0</v>
      </c>
      <c r="AC64" s="196" cm="1">
        <f t="array" aca="1" ref="AC64" ca="1">IFERROR(
    INDIRECT(
        "RawData!" &amp;
        ADDRESS(
            MATCH(
                $C64 &amp; ".Import_kWh",
                RawData!$A:$A,
                0
            ),
            MATCH(
                AC$3,
                RawData!$1:$1,
                0
            ),
            4
        )
    ),
    0
)</f>
        <v>0</v>
      </c>
      <c r="AD64" s="196" cm="1">
        <f t="array" aca="1" ref="AD64" ca="1">IFERROR(
    INDIRECT(
        "RawData!" &amp;
        ADDRESS(
            MATCH(
                $C64 &amp; ".Import_kWh",
                RawData!$A:$A,
                0
            ),
            MATCH(
                AD$3,
                RawData!$1:$1,
                0
            ),
            4
        )
    ),
    0
)</f>
        <v>0</v>
      </c>
      <c r="AE64" s="196" cm="1">
        <f t="array" aca="1" ref="AE64" ca="1">IFERROR(
    INDIRECT(
        "RawData!" &amp;
        ADDRESS(
            MATCH(
                $C64 &amp; ".Import_kWh",
                RawData!$A:$A,
                0
            ),
            MATCH(
                AE$3,
                RawData!$1:$1,
                0
            ),
            4
        )
    ),
    0
)</f>
        <v>0</v>
      </c>
      <c r="AF64" s="196" cm="1">
        <f t="array" aca="1" ref="AF64" ca="1">IFERROR(
    INDIRECT(
        "RawData!" &amp;
        ADDRESS(
            MATCH(
                $C64 &amp; ".Import_kWh",
                RawData!$A:$A,
                0
            ),
            MATCH(
                AF$3,
                RawData!$1:$1,
                0
            ),
            4
        )
    ),
    0
)</f>
        <v>0</v>
      </c>
      <c r="AG64" s="196" cm="1">
        <f t="array" aca="1" ref="AG64" ca="1">IFERROR(
    INDIRECT(
        "RawData!" &amp;
        ADDRESS(
            MATCH(
                $C64 &amp; ".Import_kWh",
                RawData!$A:$A,
                0
            ),
            MATCH(
                AG$3,
                RawData!$1:$1,
                0
            ),
            4
        )
    ),
    0
)</f>
        <v>0</v>
      </c>
      <c r="AH64" s="196" cm="1">
        <f t="array" aca="1" ref="AH64" ca="1">IFERROR(
    INDIRECT(
        "RawData!" &amp;
        ADDRESS(
            MATCH(
                $C64 &amp; ".Import_kWh",
                RawData!$A:$A,
                0
            ),
            MATCH(
                AH$3,
                RawData!$1:$1,
                0
            ),
            4
        )
    ),
    0
)</f>
        <v>0</v>
      </c>
      <c r="AI64" s="196" cm="1">
        <f t="array" aca="1" ref="AI64" ca="1">IFERROR(
    INDIRECT(
        "RawData!" &amp;
        ADDRESS(
            MATCH(
                $C64 &amp; ".Import_kWh",
                RawData!$A:$A,
                0
            ),
            MATCH(
                AI$3,
                RawData!$1:$1,
                0
            ),
            4
        )
    ),
    0
)</f>
        <v>0</v>
      </c>
      <c r="AJ64" s="196" cm="1">
        <f t="array" aca="1" ref="AJ64" ca="1">IFERROR(
    INDIRECT(
        "RawData!" &amp;
        ADDRESS(
            MATCH(
                $C64 &amp; ".Import_kWh",
                RawData!$A:$A,
                0
            ),
            MATCH(
                AJ$3,
                RawData!$1:$1,
                0
            ),
            4
        )
    ),
    0
)</f>
        <v>0</v>
      </c>
      <c r="AK64" s="196" cm="1">
        <f t="array" aca="1" ref="AK64" ca="1">IFERROR(
    INDIRECT(
        "RawData!" &amp;
        ADDRESS(
            MATCH(
                $C64 &amp; ".Import_kWh",
                RawData!$A:$A,
                0
            ),
            MATCH(
                AK$3,
                RawData!$1:$1,
                0
            ),
            4
        )
    ),
    0
)</f>
        <v>0</v>
      </c>
      <c r="AL64" s="196" cm="1">
        <f t="array" aca="1" ref="AL64" ca="1">IFERROR(
    INDIRECT(
        "RawData!" &amp;
        ADDRESS(
            MATCH(
                $C64 &amp; ".Import_kWh",
                RawData!$A:$A,
                0
            ),
            MATCH(
                AL$3,
                RawData!$1:$1,
                0
            ),
            4
        )
    ),
    0
)</f>
        <v>0</v>
      </c>
      <c r="AM64" s="360"/>
      <c r="AN64" s="59"/>
      <c r="AO64" s="59"/>
    </row>
    <row r="65" spans="1:41" ht="15" customHeight="1">
      <c r="A65" s="95" t="s">
        <v>92</v>
      </c>
      <c r="B65" s="526"/>
      <c r="C65" s="493" t="s">
        <v>61</v>
      </c>
      <c r="D65" s="511">
        <v>1903</v>
      </c>
      <c r="E65" s="69" t="s">
        <v>46</v>
      </c>
      <c r="F65" s="338">
        <v>1</v>
      </c>
      <c r="G65" s="196" cm="1">
        <f t="array" aca="1" ref="G65" ca="1">IFERROR(
    INDIRECT(
        "RawData!" &amp;
        ADDRESS(
            MATCH(
                $C65 &amp; ".Import_kWh",
                RawData!$A:$A,
                0
            ),
            MATCH(
                G$3,
                RawData!$1:$1,
                0
            ),
            4
        )
    ),
    0
)</f>
        <v>0</v>
      </c>
      <c r="H65" s="196" cm="1">
        <f t="array" aca="1" ref="H65" ca="1">IFERROR(
    INDIRECT(
        "RawData!" &amp;
        ADDRESS(
            MATCH(
                $C65 &amp; ".Import_kWh",
                RawData!$A:$A,
                0
            ),
            MATCH(
                H$3,
                RawData!$1:$1,
                0
            ),
            4
        )
    ),
    0
)</f>
        <v>0</v>
      </c>
      <c r="I65" s="196" cm="1">
        <f t="array" aca="1" ref="I65" ca="1">IFERROR(
    INDIRECT(
        "RawData!" &amp;
        ADDRESS(
            MATCH(
                $C65 &amp; ".Import_kWh",
                RawData!$A:$A,
                0
            ),
            MATCH(
                I$3,
                RawData!$1:$1,
                0
            ),
            4
        )
    ),
    0
)</f>
        <v>0</v>
      </c>
      <c r="J65" s="196" cm="1">
        <f t="array" aca="1" ref="J65" ca="1">IFERROR(
    INDIRECT(
        "RawData!" &amp;
        ADDRESS(
            MATCH(
                $C65 &amp; ".Import_kWh",
                RawData!$A:$A,
                0
            ),
            MATCH(
                J$3,
                RawData!$1:$1,
                0
            ),
            4
        )
    ),
    0
)</f>
        <v>0</v>
      </c>
      <c r="K65" s="196" cm="1">
        <f t="array" aca="1" ref="K65" ca="1">IFERROR(
    INDIRECT(
        "RawData!" &amp;
        ADDRESS(
            MATCH(
                $C65 &amp; ".Import_kWh",
                RawData!$A:$A,
                0
            ),
            MATCH(
                K$3,
                RawData!$1:$1,
                0
            ),
            4
        )
    ),
    0
)</f>
        <v>0</v>
      </c>
      <c r="L65" s="196" cm="1">
        <f t="array" aca="1" ref="L65" ca="1">IFERROR(
    INDIRECT(
        "RawData!" &amp;
        ADDRESS(
            MATCH(
                $C65 &amp; ".Import_kWh",
                RawData!$A:$A,
                0
            ),
            MATCH(
                L$3,
                RawData!$1:$1,
                0
            ),
            4
        )
    ),
    0
)</f>
        <v>0</v>
      </c>
      <c r="M65" s="196" cm="1">
        <f t="array" aca="1" ref="M65" ca="1">IFERROR(
    INDIRECT(
        "RawData!" &amp;
        ADDRESS(
            MATCH(
                $C65 &amp; ".Import_kWh",
                RawData!$A:$A,
                0
            ),
            MATCH(
                M$3,
                RawData!$1:$1,
                0
            ),
            4
        )
    ),
    0
)</f>
        <v>0</v>
      </c>
      <c r="N65" s="196" cm="1">
        <f t="array" aca="1" ref="N65" ca="1">IFERROR(
    INDIRECT(
        "RawData!" &amp;
        ADDRESS(
            MATCH(
                $C65 &amp; ".Import_kWh",
                RawData!$A:$A,
                0
            ),
            MATCH(
                N$3,
                RawData!$1:$1,
                0
            ),
            4
        )
    ),
    0
)</f>
        <v>0</v>
      </c>
      <c r="O65" s="196" cm="1">
        <f t="array" aca="1" ref="O65" ca="1">IFERROR(
    INDIRECT(
        "RawData!" &amp;
        ADDRESS(
            MATCH(
                $C65 &amp; ".Import_kWh",
                RawData!$A:$A,
                0
            ),
            MATCH(
                O$3,
                RawData!$1:$1,
                0
            ),
            4
        )
    ),
    0
)</f>
        <v>0</v>
      </c>
      <c r="P65" s="196" cm="1">
        <f t="array" aca="1" ref="P65" ca="1">IFERROR(
    INDIRECT(
        "RawData!" &amp;
        ADDRESS(
            MATCH(
                $C65 &amp; ".Import_kWh",
                RawData!$A:$A,
                0
            ),
            MATCH(
                P$3,
                RawData!$1:$1,
                0
            ),
            4
        )
    ),
    0
)</f>
        <v>0</v>
      </c>
      <c r="Q65" s="196" cm="1">
        <f t="array" aca="1" ref="Q65" ca="1">IFERROR(
    INDIRECT(
        "RawData!" &amp;
        ADDRESS(
            MATCH(
                $C65 &amp; ".Import_kWh",
                RawData!$A:$A,
                0
            ),
            MATCH(
                Q$3,
                RawData!$1:$1,
                0
            ),
            4
        )
    ),
    0
)</f>
        <v>0</v>
      </c>
      <c r="R65" s="196" cm="1">
        <f t="array" aca="1" ref="R65" ca="1">IFERROR(
    INDIRECT(
        "RawData!" &amp;
        ADDRESS(
            MATCH(
                $C65 &amp; ".Import_kWh",
                RawData!$A:$A,
                0
            ),
            MATCH(
                R$3,
                RawData!$1:$1,
                0
            ),
            4
        )
    ),
    0
)</f>
        <v>0</v>
      </c>
      <c r="S65" s="196" cm="1">
        <f t="array" aca="1" ref="S65" ca="1">IFERROR(
    INDIRECT(
        "RawData!" &amp;
        ADDRESS(
            MATCH(
                $C65 &amp; ".Import_kWh",
                RawData!$A:$A,
                0
            ),
            MATCH(
                S$3,
                RawData!$1:$1,
                0
            ),
            4
        )
    ),
    0
)</f>
        <v>0</v>
      </c>
      <c r="T65" s="196" cm="1">
        <f t="array" aca="1" ref="T65" ca="1">IFERROR(
    INDIRECT(
        "RawData!" &amp;
        ADDRESS(
            MATCH(
                $C65 &amp; ".Import_kWh",
                RawData!$A:$A,
                0
            ),
            MATCH(
                T$3,
                RawData!$1:$1,
                0
            ),
            4
        )
    ),
    0
)</f>
        <v>0</v>
      </c>
      <c r="U65" s="196" cm="1">
        <f t="array" aca="1" ref="U65" ca="1">IFERROR(
    INDIRECT(
        "RawData!" &amp;
        ADDRESS(
            MATCH(
                $C65 &amp; ".Import_kWh",
                RawData!$A:$A,
                0
            ),
            MATCH(
                U$3,
                RawData!$1:$1,
                0
            ),
            4
        )
    ),
    0
)</f>
        <v>0</v>
      </c>
      <c r="V65" s="196" cm="1">
        <f t="array" aca="1" ref="V65" ca="1">IFERROR(
    INDIRECT(
        "RawData!" &amp;
        ADDRESS(
            MATCH(
                $C65 &amp; ".Import_kWh",
                RawData!$A:$A,
                0
            ),
            MATCH(
                V$3,
                RawData!$1:$1,
                0
            ),
            4
        )
    ),
    0
)</f>
        <v>0</v>
      </c>
      <c r="W65" s="196" cm="1">
        <f t="array" aca="1" ref="W65" ca="1">IFERROR(
    INDIRECT(
        "RawData!" &amp;
        ADDRESS(
            MATCH(
                $C65 &amp; ".Import_kWh",
                RawData!$A:$A,
                0
            ),
            MATCH(
                W$3,
                RawData!$1:$1,
                0
            ),
            4
        )
    ),
    0
)</f>
        <v>0</v>
      </c>
      <c r="X65" s="196" cm="1">
        <f t="array" aca="1" ref="X65" ca="1">IFERROR(
    INDIRECT(
        "RawData!" &amp;
        ADDRESS(
            MATCH(
                $C65 &amp; ".Import_kWh",
                RawData!$A:$A,
                0
            ),
            MATCH(
                X$3,
                RawData!$1:$1,
                0
            ),
            4
        )
    ),
    0
)</f>
        <v>0</v>
      </c>
      <c r="Y65" s="196" cm="1">
        <f t="array" aca="1" ref="Y65" ca="1">IFERROR(
    INDIRECT(
        "RawData!" &amp;
        ADDRESS(
            MATCH(
                $C65 &amp; ".Import_kWh",
                RawData!$A:$A,
                0
            ),
            MATCH(
                Y$3,
                RawData!$1:$1,
                0
            ),
            4
        )
    ),
    0
)</f>
        <v>0</v>
      </c>
      <c r="Z65" s="196" cm="1">
        <f t="array" aca="1" ref="Z65" ca="1">IFERROR(
    INDIRECT(
        "RawData!" &amp;
        ADDRESS(
            MATCH(
                $C65 &amp; ".Import_kWh",
                RawData!$A:$A,
                0
            ),
            MATCH(
                Z$3,
                RawData!$1:$1,
                0
            ),
            4
        )
    ),
    0
)</f>
        <v>0</v>
      </c>
      <c r="AA65" s="196" cm="1">
        <f t="array" aca="1" ref="AA65" ca="1">IFERROR(
    INDIRECT(
        "RawData!" &amp;
        ADDRESS(
            MATCH(
                $C65 &amp; ".Import_kWh",
                RawData!$A:$A,
                0
            ),
            MATCH(
                AA$3,
                RawData!$1:$1,
                0
            ),
            4
        )
    ),
    0
)</f>
        <v>0</v>
      </c>
      <c r="AB65" s="196" cm="1">
        <f t="array" aca="1" ref="AB65" ca="1">IFERROR(
    INDIRECT(
        "RawData!" &amp;
        ADDRESS(
            MATCH(
                $C65 &amp; ".Import_kWh",
                RawData!$A:$A,
                0
            ),
            MATCH(
                AB$3,
                RawData!$1:$1,
                0
            ),
            4
        )
    ),
    0
)</f>
        <v>0</v>
      </c>
      <c r="AC65" s="196" cm="1">
        <f t="array" aca="1" ref="AC65" ca="1">IFERROR(
    INDIRECT(
        "RawData!" &amp;
        ADDRESS(
            MATCH(
                $C65 &amp; ".Import_kWh",
                RawData!$A:$A,
                0
            ),
            MATCH(
                AC$3,
                RawData!$1:$1,
                0
            ),
            4
        )
    ),
    0
)</f>
        <v>0</v>
      </c>
      <c r="AD65" s="196" cm="1">
        <f t="array" aca="1" ref="AD65" ca="1">IFERROR(
    INDIRECT(
        "RawData!" &amp;
        ADDRESS(
            MATCH(
                $C65 &amp; ".Import_kWh",
                RawData!$A:$A,
                0
            ),
            MATCH(
                AD$3,
                RawData!$1:$1,
                0
            ),
            4
        )
    ),
    0
)</f>
        <v>0</v>
      </c>
      <c r="AE65" s="196" cm="1">
        <f t="array" aca="1" ref="AE65" ca="1">IFERROR(
    INDIRECT(
        "RawData!" &amp;
        ADDRESS(
            MATCH(
                $C65 &amp; ".Import_kWh",
                RawData!$A:$A,
                0
            ),
            MATCH(
                AE$3,
                RawData!$1:$1,
                0
            ),
            4
        )
    ),
    0
)</f>
        <v>0</v>
      </c>
      <c r="AF65" s="196" cm="1">
        <f t="array" aca="1" ref="AF65" ca="1">IFERROR(
    INDIRECT(
        "RawData!" &amp;
        ADDRESS(
            MATCH(
                $C65 &amp; ".Import_kWh",
                RawData!$A:$A,
                0
            ),
            MATCH(
                AF$3,
                RawData!$1:$1,
                0
            ),
            4
        )
    ),
    0
)</f>
        <v>0</v>
      </c>
      <c r="AG65" s="196" cm="1">
        <f t="array" aca="1" ref="AG65" ca="1">IFERROR(
    INDIRECT(
        "RawData!" &amp;
        ADDRESS(
            MATCH(
                $C65 &amp; ".Import_kWh",
                RawData!$A:$A,
                0
            ),
            MATCH(
                AG$3,
                RawData!$1:$1,
                0
            ),
            4
        )
    ),
    0
)</f>
        <v>0</v>
      </c>
      <c r="AH65" s="196" cm="1">
        <f t="array" aca="1" ref="AH65" ca="1">IFERROR(
    INDIRECT(
        "RawData!" &amp;
        ADDRESS(
            MATCH(
                $C65 &amp; ".Import_kWh",
                RawData!$A:$A,
                0
            ),
            MATCH(
                AH$3,
                RawData!$1:$1,
                0
            ),
            4
        )
    ),
    0
)</f>
        <v>0</v>
      </c>
      <c r="AI65" s="196" cm="1">
        <f t="array" aca="1" ref="AI65" ca="1">IFERROR(
    INDIRECT(
        "RawData!" &amp;
        ADDRESS(
            MATCH(
                $C65 &amp; ".Import_kWh",
                RawData!$A:$A,
                0
            ),
            MATCH(
                AI$3,
                RawData!$1:$1,
                0
            ),
            4
        )
    ),
    0
)</f>
        <v>0</v>
      </c>
      <c r="AJ65" s="196" cm="1">
        <f t="array" aca="1" ref="AJ65" ca="1">IFERROR(
    INDIRECT(
        "RawData!" &amp;
        ADDRESS(
            MATCH(
                $C65 &amp; ".Import_kWh",
                RawData!$A:$A,
                0
            ),
            MATCH(
                AJ$3,
                RawData!$1:$1,
                0
            ),
            4
        )
    ),
    0
)</f>
        <v>0</v>
      </c>
      <c r="AK65" s="196" cm="1">
        <f t="array" aca="1" ref="AK65" ca="1">IFERROR(
    INDIRECT(
        "RawData!" &amp;
        ADDRESS(
            MATCH(
                $C65 &amp; ".Import_kWh",
                RawData!$A:$A,
                0
            ),
            MATCH(
                AK$3,
                RawData!$1:$1,
                0
            ),
            4
        )
    ),
    0
)</f>
        <v>0</v>
      </c>
      <c r="AL65" s="196" cm="1">
        <f t="array" aca="1" ref="AL65" ca="1">IFERROR(
    INDIRECT(
        "RawData!" &amp;
        ADDRESS(
            MATCH(
                $C65 &amp; ".Import_kWh",
                RawData!$A:$A,
                0
            ),
            MATCH(
                AL$3,
                RawData!$1:$1,
                0
            ),
            4
        )
    ),
    0
)</f>
        <v>0</v>
      </c>
      <c r="AM65" s="360"/>
      <c r="AN65" s="59"/>
      <c r="AO65" s="59"/>
    </row>
    <row r="66" spans="1:41" ht="15" customHeight="1">
      <c r="A66" s="95" t="s">
        <v>92</v>
      </c>
      <c r="B66" s="527"/>
      <c r="C66" s="493" t="s">
        <v>60</v>
      </c>
      <c r="D66" s="511" t="s">
        <v>72</v>
      </c>
      <c r="E66" s="69" t="s">
        <v>46</v>
      </c>
      <c r="F66" s="338">
        <v>1</v>
      </c>
      <c r="G66" s="196" cm="1">
        <f t="array" aca="1" ref="G66" ca="1">IFERROR(
    INDIRECT(
        "RawData!" &amp;
        ADDRESS(
            MATCH(
                $C66 &amp; ".Import_kWh",
                RawData!$A:$A,
                0
            ),
            MATCH(
                G$3,
                RawData!$1:$1,
                0
            ),
            4
        )
    ),
    0
)</f>
        <v>0</v>
      </c>
      <c r="H66" s="196" cm="1">
        <f t="array" aca="1" ref="H66" ca="1">IFERROR(
    INDIRECT(
        "RawData!" &amp;
        ADDRESS(
            MATCH(
                $C66 &amp; ".Import_kWh",
                RawData!$A:$A,
                0
            ),
            MATCH(
                H$3,
                RawData!$1:$1,
                0
            ),
            4
        )
    ),
    0
)</f>
        <v>0</v>
      </c>
      <c r="I66" s="196" cm="1">
        <f t="array" aca="1" ref="I66" ca="1">IFERROR(
    INDIRECT(
        "RawData!" &amp;
        ADDRESS(
            MATCH(
                $C66 &amp; ".Import_kWh",
                RawData!$A:$A,
                0
            ),
            MATCH(
                I$3,
                RawData!$1:$1,
                0
            ),
            4
        )
    ),
    0
)</f>
        <v>0</v>
      </c>
      <c r="J66" s="196" cm="1">
        <f t="array" aca="1" ref="J66" ca="1">IFERROR(
    INDIRECT(
        "RawData!" &amp;
        ADDRESS(
            MATCH(
                $C66 &amp; ".Import_kWh",
                RawData!$A:$A,
                0
            ),
            MATCH(
                J$3,
                RawData!$1:$1,
                0
            ),
            4
        )
    ),
    0
)</f>
        <v>0</v>
      </c>
      <c r="K66" s="196" cm="1">
        <f t="array" aca="1" ref="K66" ca="1">IFERROR(
    INDIRECT(
        "RawData!" &amp;
        ADDRESS(
            MATCH(
                $C66 &amp; ".Import_kWh",
                RawData!$A:$A,
                0
            ),
            MATCH(
                K$3,
                RawData!$1:$1,
                0
            ),
            4
        )
    ),
    0
)</f>
        <v>0</v>
      </c>
      <c r="L66" s="196" cm="1">
        <f t="array" aca="1" ref="L66" ca="1">IFERROR(
    INDIRECT(
        "RawData!" &amp;
        ADDRESS(
            MATCH(
                $C66 &amp; ".Import_kWh",
                RawData!$A:$A,
                0
            ),
            MATCH(
                L$3,
                RawData!$1:$1,
                0
            ),
            4
        )
    ),
    0
)</f>
        <v>0</v>
      </c>
      <c r="M66" s="196" cm="1">
        <f t="array" aca="1" ref="M66" ca="1">IFERROR(
    INDIRECT(
        "RawData!" &amp;
        ADDRESS(
            MATCH(
                $C66 &amp; ".Import_kWh",
                RawData!$A:$A,
                0
            ),
            MATCH(
                M$3,
                RawData!$1:$1,
                0
            ),
            4
        )
    ),
    0
)</f>
        <v>0</v>
      </c>
      <c r="N66" s="196" cm="1">
        <f t="array" aca="1" ref="N66" ca="1">IFERROR(
    INDIRECT(
        "RawData!" &amp;
        ADDRESS(
            MATCH(
                $C66 &amp; ".Import_kWh",
                RawData!$A:$A,
                0
            ),
            MATCH(
                N$3,
                RawData!$1:$1,
                0
            ),
            4
        )
    ),
    0
)</f>
        <v>0</v>
      </c>
      <c r="O66" s="196" cm="1">
        <f t="array" aca="1" ref="O66" ca="1">IFERROR(
    INDIRECT(
        "RawData!" &amp;
        ADDRESS(
            MATCH(
                $C66 &amp; ".Import_kWh",
                RawData!$A:$A,
                0
            ),
            MATCH(
                O$3,
                RawData!$1:$1,
                0
            ),
            4
        )
    ),
    0
)</f>
        <v>0</v>
      </c>
      <c r="P66" s="196" cm="1">
        <f t="array" aca="1" ref="P66" ca="1">IFERROR(
    INDIRECT(
        "RawData!" &amp;
        ADDRESS(
            MATCH(
                $C66 &amp; ".Import_kWh",
                RawData!$A:$A,
                0
            ),
            MATCH(
                P$3,
                RawData!$1:$1,
                0
            ),
            4
        )
    ),
    0
)</f>
        <v>0</v>
      </c>
      <c r="Q66" s="196" cm="1">
        <f t="array" aca="1" ref="Q66" ca="1">IFERROR(
    INDIRECT(
        "RawData!" &amp;
        ADDRESS(
            MATCH(
                $C66 &amp; ".Import_kWh",
                RawData!$A:$A,
                0
            ),
            MATCH(
                Q$3,
                RawData!$1:$1,
                0
            ),
            4
        )
    ),
    0
)</f>
        <v>0</v>
      </c>
      <c r="R66" s="196" cm="1">
        <f t="array" aca="1" ref="R66" ca="1">IFERROR(
    INDIRECT(
        "RawData!" &amp;
        ADDRESS(
            MATCH(
                $C66 &amp; ".Import_kWh",
                RawData!$A:$A,
                0
            ),
            MATCH(
                R$3,
                RawData!$1:$1,
                0
            ),
            4
        )
    ),
    0
)</f>
        <v>0</v>
      </c>
      <c r="S66" s="196" cm="1">
        <f t="array" aca="1" ref="S66" ca="1">IFERROR(
    INDIRECT(
        "RawData!" &amp;
        ADDRESS(
            MATCH(
                $C66 &amp; ".Import_kWh",
                RawData!$A:$A,
                0
            ),
            MATCH(
                S$3,
                RawData!$1:$1,
                0
            ),
            4
        )
    ),
    0
)</f>
        <v>0</v>
      </c>
      <c r="T66" s="196" cm="1">
        <f t="array" aca="1" ref="T66" ca="1">IFERROR(
    INDIRECT(
        "RawData!" &amp;
        ADDRESS(
            MATCH(
                $C66 &amp; ".Import_kWh",
                RawData!$A:$A,
                0
            ),
            MATCH(
                T$3,
                RawData!$1:$1,
                0
            ),
            4
        )
    ),
    0
)</f>
        <v>0</v>
      </c>
      <c r="U66" s="196" cm="1">
        <f t="array" aca="1" ref="U66" ca="1">IFERROR(
    INDIRECT(
        "RawData!" &amp;
        ADDRESS(
            MATCH(
                $C66 &amp; ".Import_kWh",
                RawData!$A:$A,
                0
            ),
            MATCH(
                U$3,
                RawData!$1:$1,
                0
            ),
            4
        )
    ),
    0
)</f>
        <v>0</v>
      </c>
      <c r="V66" s="196" cm="1">
        <f t="array" aca="1" ref="V66" ca="1">IFERROR(
    INDIRECT(
        "RawData!" &amp;
        ADDRESS(
            MATCH(
                $C66 &amp; ".Import_kWh",
                RawData!$A:$A,
                0
            ),
            MATCH(
                V$3,
                RawData!$1:$1,
                0
            ),
            4
        )
    ),
    0
)</f>
        <v>0</v>
      </c>
      <c r="W66" s="196" cm="1">
        <f t="array" aca="1" ref="W66" ca="1">IFERROR(
    INDIRECT(
        "RawData!" &amp;
        ADDRESS(
            MATCH(
                $C66 &amp; ".Import_kWh",
                RawData!$A:$A,
                0
            ),
            MATCH(
                W$3,
                RawData!$1:$1,
                0
            ),
            4
        )
    ),
    0
)</f>
        <v>0</v>
      </c>
      <c r="X66" s="196" cm="1">
        <f t="array" aca="1" ref="X66" ca="1">IFERROR(
    INDIRECT(
        "RawData!" &amp;
        ADDRESS(
            MATCH(
                $C66 &amp; ".Import_kWh",
                RawData!$A:$A,
                0
            ),
            MATCH(
                X$3,
                RawData!$1:$1,
                0
            ),
            4
        )
    ),
    0
)</f>
        <v>0</v>
      </c>
      <c r="Y66" s="196" cm="1">
        <f t="array" aca="1" ref="Y66" ca="1">IFERROR(
    INDIRECT(
        "RawData!" &amp;
        ADDRESS(
            MATCH(
                $C66 &amp; ".Import_kWh",
                RawData!$A:$A,
                0
            ),
            MATCH(
                Y$3,
                RawData!$1:$1,
                0
            ),
            4
        )
    ),
    0
)</f>
        <v>0</v>
      </c>
      <c r="Z66" s="196" cm="1">
        <f t="array" aca="1" ref="Z66" ca="1">IFERROR(
    INDIRECT(
        "RawData!" &amp;
        ADDRESS(
            MATCH(
                $C66 &amp; ".Import_kWh",
                RawData!$A:$A,
                0
            ),
            MATCH(
                Z$3,
                RawData!$1:$1,
                0
            ),
            4
        )
    ),
    0
)</f>
        <v>0</v>
      </c>
      <c r="AA66" s="196" cm="1">
        <f t="array" aca="1" ref="AA66" ca="1">IFERROR(
    INDIRECT(
        "RawData!" &amp;
        ADDRESS(
            MATCH(
                $C66 &amp; ".Import_kWh",
                RawData!$A:$A,
                0
            ),
            MATCH(
                AA$3,
                RawData!$1:$1,
                0
            ),
            4
        )
    ),
    0
)</f>
        <v>0</v>
      </c>
      <c r="AB66" s="196" cm="1">
        <f t="array" aca="1" ref="AB66" ca="1">IFERROR(
    INDIRECT(
        "RawData!" &amp;
        ADDRESS(
            MATCH(
                $C66 &amp; ".Import_kWh",
                RawData!$A:$A,
                0
            ),
            MATCH(
                AB$3,
                RawData!$1:$1,
                0
            ),
            4
        )
    ),
    0
)</f>
        <v>0</v>
      </c>
      <c r="AC66" s="196" cm="1">
        <f t="array" aca="1" ref="AC66" ca="1">IFERROR(
    INDIRECT(
        "RawData!" &amp;
        ADDRESS(
            MATCH(
                $C66 &amp; ".Import_kWh",
                RawData!$A:$A,
                0
            ),
            MATCH(
                AC$3,
                RawData!$1:$1,
                0
            ),
            4
        )
    ),
    0
)</f>
        <v>0</v>
      </c>
      <c r="AD66" s="196" cm="1">
        <f t="array" aca="1" ref="AD66" ca="1">IFERROR(
    INDIRECT(
        "RawData!" &amp;
        ADDRESS(
            MATCH(
                $C66 &amp; ".Import_kWh",
                RawData!$A:$A,
                0
            ),
            MATCH(
                AD$3,
                RawData!$1:$1,
                0
            ),
            4
        )
    ),
    0
)</f>
        <v>0</v>
      </c>
      <c r="AE66" s="196" cm="1">
        <f t="array" aca="1" ref="AE66" ca="1">IFERROR(
    INDIRECT(
        "RawData!" &amp;
        ADDRESS(
            MATCH(
                $C66 &amp; ".Import_kWh",
                RawData!$A:$A,
                0
            ),
            MATCH(
                AE$3,
                RawData!$1:$1,
                0
            ),
            4
        )
    ),
    0
)</f>
        <v>0</v>
      </c>
      <c r="AF66" s="196" cm="1">
        <f t="array" aca="1" ref="AF66" ca="1">IFERROR(
    INDIRECT(
        "RawData!" &amp;
        ADDRESS(
            MATCH(
                $C66 &amp; ".Import_kWh",
                RawData!$A:$A,
                0
            ),
            MATCH(
                AF$3,
                RawData!$1:$1,
                0
            ),
            4
        )
    ),
    0
)</f>
        <v>0</v>
      </c>
      <c r="AG66" s="196" cm="1">
        <f t="array" aca="1" ref="AG66" ca="1">IFERROR(
    INDIRECT(
        "RawData!" &amp;
        ADDRESS(
            MATCH(
                $C66 &amp; ".Import_kWh",
                RawData!$A:$A,
                0
            ),
            MATCH(
                AG$3,
                RawData!$1:$1,
                0
            ),
            4
        )
    ),
    0
)</f>
        <v>0</v>
      </c>
      <c r="AH66" s="196" cm="1">
        <f t="array" aca="1" ref="AH66" ca="1">IFERROR(
    INDIRECT(
        "RawData!" &amp;
        ADDRESS(
            MATCH(
                $C66 &amp; ".Import_kWh",
                RawData!$A:$A,
                0
            ),
            MATCH(
                AH$3,
                RawData!$1:$1,
                0
            ),
            4
        )
    ),
    0
)</f>
        <v>0</v>
      </c>
      <c r="AI66" s="196" cm="1">
        <f t="array" aca="1" ref="AI66" ca="1">IFERROR(
    INDIRECT(
        "RawData!" &amp;
        ADDRESS(
            MATCH(
                $C66 &amp; ".Import_kWh",
                RawData!$A:$A,
                0
            ),
            MATCH(
                AI$3,
                RawData!$1:$1,
                0
            ),
            4
        )
    ),
    0
)</f>
        <v>0</v>
      </c>
      <c r="AJ66" s="196" cm="1">
        <f t="array" aca="1" ref="AJ66" ca="1">IFERROR(
    INDIRECT(
        "RawData!" &amp;
        ADDRESS(
            MATCH(
                $C66 &amp; ".Import_kWh",
                RawData!$A:$A,
                0
            ),
            MATCH(
                AJ$3,
                RawData!$1:$1,
                0
            ),
            4
        )
    ),
    0
)</f>
        <v>0</v>
      </c>
      <c r="AK66" s="196" cm="1">
        <f t="array" aca="1" ref="AK66" ca="1">IFERROR(
    INDIRECT(
        "RawData!" &amp;
        ADDRESS(
            MATCH(
                $C66 &amp; ".Import_kWh",
                RawData!$A:$A,
                0
            ),
            MATCH(
                AK$3,
                RawData!$1:$1,
                0
            ),
            4
        )
    ),
    0
)</f>
        <v>0</v>
      </c>
      <c r="AL66" s="196" cm="1">
        <f t="array" aca="1" ref="AL66" ca="1">IFERROR(
    INDIRECT(
        "RawData!" &amp;
        ADDRESS(
            MATCH(
                $C66 &amp; ".Import_kWh",
                RawData!$A:$A,
                0
            ),
            MATCH(
                AL$3,
                RawData!$1:$1,
                0
            ),
            4
        )
    ),
    0
)</f>
        <v>0</v>
      </c>
      <c r="AM66" s="360"/>
      <c r="AN66" s="59"/>
      <c r="AO66" s="59"/>
    </row>
    <row r="67" spans="1:41" ht="15" customHeight="1">
      <c r="A67" s="95" t="s">
        <v>92</v>
      </c>
      <c r="B67" s="525" t="s">
        <v>108</v>
      </c>
      <c r="C67" s="493" t="s">
        <v>69</v>
      </c>
      <c r="D67" s="511" t="s">
        <v>360</v>
      </c>
      <c r="E67" s="69" t="s">
        <v>49</v>
      </c>
      <c r="F67" s="337">
        <v>1</v>
      </c>
      <c r="G67" s="196" cm="1">
        <f t="array" aca="1" ref="G67" ca="1">IFERROR(
    INDIRECT(
        "RawData!" &amp;
        ADDRESS(
            MATCH(
                $C67 &amp; ".Import_kWh",
                RawData!$A:$A,
                0
            ),
            MATCH(
                G$3,
                RawData!$1:$1,
                0
            ),
            4
        )
    ),
    0
)</f>
        <v>0</v>
      </c>
      <c r="H67" s="196" cm="1">
        <f t="array" aca="1" ref="H67" ca="1">IFERROR(
    INDIRECT(
        "RawData!" &amp;
        ADDRESS(
            MATCH(
                $C67 &amp; ".Import_kWh",
                RawData!$A:$A,
                0
            ),
            MATCH(
                H$3,
                RawData!$1:$1,
                0
            ),
            4
        )
    ),
    0
)</f>
        <v>0</v>
      </c>
      <c r="I67" s="196" cm="1">
        <f t="array" aca="1" ref="I67" ca="1">IFERROR(
    INDIRECT(
        "RawData!" &amp;
        ADDRESS(
            MATCH(
                $C67 &amp; ".Import_kWh",
                RawData!$A:$A,
                0
            ),
            MATCH(
                I$3,
                RawData!$1:$1,
                0
            ),
            4
        )
    ),
    0
)</f>
        <v>0</v>
      </c>
      <c r="J67" s="196" cm="1">
        <f t="array" aca="1" ref="J67" ca="1">IFERROR(
    INDIRECT(
        "RawData!" &amp;
        ADDRESS(
            MATCH(
                $C67 &amp; ".Import_kWh",
                RawData!$A:$A,
                0
            ),
            MATCH(
                J$3,
                RawData!$1:$1,
                0
            ),
            4
        )
    ),
    0
)</f>
        <v>0</v>
      </c>
      <c r="K67" s="196" cm="1">
        <f t="array" aca="1" ref="K67" ca="1">IFERROR(
    INDIRECT(
        "RawData!" &amp;
        ADDRESS(
            MATCH(
                $C67 &amp; ".Import_kWh",
                RawData!$A:$A,
                0
            ),
            MATCH(
                K$3,
                RawData!$1:$1,
                0
            ),
            4
        )
    ),
    0
)</f>
        <v>0</v>
      </c>
      <c r="L67" s="196" cm="1">
        <f t="array" aca="1" ref="L67" ca="1">IFERROR(
    INDIRECT(
        "RawData!" &amp;
        ADDRESS(
            MATCH(
                $C67 &amp; ".Import_kWh",
                RawData!$A:$A,
                0
            ),
            MATCH(
                L$3,
                RawData!$1:$1,
                0
            ),
            4
        )
    ),
    0
)</f>
        <v>0</v>
      </c>
      <c r="M67" s="196" cm="1">
        <f t="array" aca="1" ref="M67" ca="1">IFERROR(
    INDIRECT(
        "RawData!" &amp;
        ADDRESS(
            MATCH(
                $C67 &amp; ".Import_kWh",
                RawData!$A:$A,
                0
            ),
            MATCH(
                M$3,
                RawData!$1:$1,
                0
            ),
            4
        )
    ),
    0
)</f>
        <v>0</v>
      </c>
      <c r="N67" s="196" cm="1">
        <f t="array" aca="1" ref="N67" ca="1">IFERROR(
    INDIRECT(
        "RawData!" &amp;
        ADDRESS(
            MATCH(
                $C67 &amp; ".Import_kWh",
                RawData!$A:$A,
                0
            ),
            MATCH(
                N$3,
                RawData!$1:$1,
                0
            ),
            4
        )
    ),
    0
)</f>
        <v>0</v>
      </c>
      <c r="O67" s="196" cm="1">
        <f t="array" aca="1" ref="O67" ca="1">IFERROR(
    INDIRECT(
        "RawData!" &amp;
        ADDRESS(
            MATCH(
                $C67 &amp; ".Import_kWh",
                RawData!$A:$A,
                0
            ),
            MATCH(
                O$3,
                RawData!$1:$1,
                0
            ),
            4
        )
    ),
    0
)</f>
        <v>0</v>
      </c>
      <c r="P67" s="196" cm="1">
        <f t="array" aca="1" ref="P67" ca="1">IFERROR(
    INDIRECT(
        "RawData!" &amp;
        ADDRESS(
            MATCH(
                $C67 &amp; ".Import_kWh",
                RawData!$A:$A,
                0
            ),
            MATCH(
                P$3,
                RawData!$1:$1,
                0
            ),
            4
        )
    ),
    0
)</f>
        <v>0</v>
      </c>
      <c r="Q67" s="196" cm="1">
        <f t="array" aca="1" ref="Q67" ca="1">IFERROR(
    INDIRECT(
        "RawData!" &amp;
        ADDRESS(
            MATCH(
                $C67 &amp; ".Import_kWh",
                RawData!$A:$A,
                0
            ),
            MATCH(
                Q$3,
                RawData!$1:$1,
                0
            ),
            4
        )
    ),
    0
)</f>
        <v>0</v>
      </c>
      <c r="R67" s="196" cm="1">
        <f t="array" aca="1" ref="R67" ca="1">IFERROR(
    INDIRECT(
        "RawData!" &amp;
        ADDRESS(
            MATCH(
                $C67 &amp; ".Import_kWh",
                RawData!$A:$A,
                0
            ),
            MATCH(
                R$3,
                RawData!$1:$1,
                0
            ),
            4
        )
    ),
    0
)</f>
        <v>0</v>
      </c>
      <c r="S67" s="196" cm="1">
        <f t="array" aca="1" ref="S67" ca="1">IFERROR(
    INDIRECT(
        "RawData!" &amp;
        ADDRESS(
            MATCH(
                $C67 &amp; ".Import_kWh",
                RawData!$A:$A,
                0
            ),
            MATCH(
                S$3,
                RawData!$1:$1,
                0
            ),
            4
        )
    ),
    0
)</f>
        <v>0</v>
      </c>
      <c r="T67" s="196" cm="1">
        <f t="array" aca="1" ref="T67" ca="1">IFERROR(
    INDIRECT(
        "RawData!" &amp;
        ADDRESS(
            MATCH(
                $C67 &amp; ".Import_kWh",
                RawData!$A:$A,
                0
            ),
            MATCH(
                T$3,
                RawData!$1:$1,
                0
            ),
            4
        )
    ),
    0
)</f>
        <v>0</v>
      </c>
      <c r="U67" s="196" cm="1">
        <f t="array" aca="1" ref="U67" ca="1">IFERROR(
    INDIRECT(
        "RawData!" &amp;
        ADDRESS(
            MATCH(
                $C67 &amp; ".Import_kWh",
                RawData!$A:$A,
                0
            ),
            MATCH(
                U$3,
                RawData!$1:$1,
                0
            ),
            4
        )
    ),
    0
)</f>
        <v>0</v>
      </c>
      <c r="V67" s="196" cm="1">
        <f t="array" aca="1" ref="V67" ca="1">IFERROR(
    INDIRECT(
        "RawData!" &amp;
        ADDRESS(
            MATCH(
                $C67 &amp; ".Import_kWh",
                RawData!$A:$A,
                0
            ),
            MATCH(
                V$3,
                RawData!$1:$1,
                0
            ),
            4
        )
    ),
    0
)</f>
        <v>0</v>
      </c>
      <c r="W67" s="196" cm="1">
        <f t="array" aca="1" ref="W67" ca="1">IFERROR(
    INDIRECT(
        "RawData!" &amp;
        ADDRESS(
            MATCH(
                $C67 &amp; ".Import_kWh",
                RawData!$A:$A,
                0
            ),
            MATCH(
                W$3,
                RawData!$1:$1,
                0
            ),
            4
        )
    ),
    0
)</f>
        <v>0</v>
      </c>
      <c r="X67" s="196" cm="1">
        <f t="array" aca="1" ref="X67" ca="1">IFERROR(
    INDIRECT(
        "RawData!" &amp;
        ADDRESS(
            MATCH(
                $C67 &amp; ".Import_kWh",
                RawData!$A:$A,
                0
            ),
            MATCH(
                X$3,
                RawData!$1:$1,
                0
            ),
            4
        )
    ),
    0
)</f>
        <v>0</v>
      </c>
      <c r="Y67" s="196" cm="1">
        <f t="array" aca="1" ref="Y67" ca="1">IFERROR(
    INDIRECT(
        "RawData!" &amp;
        ADDRESS(
            MATCH(
                $C67 &amp; ".Import_kWh",
                RawData!$A:$A,
                0
            ),
            MATCH(
                Y$3,
                RawData!$1:$1,
                0
            ),
            4
        )
    ),
    0
)</f>
        <v>0</v>
      </c>
      <c r="Z67" s="196" cm="1">
        <f t="array" aca="1" ref="Z67" ca="1">IFERROR(
    INDIRECT(
        "RawData!" &amp;
        ADDRESS(
            MATCH(
                $C67 &amp; ".Import_kWh",
                RawData!$A:$A,
                0
            ),
            MATCH(
                Z$3,
                RawData!$1:$1,
                0
            ),
            4
        )
    ),
    0
)</f>
        <v>0</v>
      </c>
      <c r="AA67" s="196" cm="1">
        <f t="array" aca="1" ref="AA67" ca="1">IFERROR(
    INDIRECT(
        "RawData!" &amp;
        ADDRESS(
            MATCH(
                $C67 &amp; ".Import_kWh",
                RawData!$A:$A,
                0
            ),
            MATCH(
                AA$3,
                RawData!$1:$1,
                0
            ),
            4
        )
    ),
    0
)</f>
        <v>0</v>
      </c>
      <c r="AB67" s="196" cm="1">
        <f t="array" aca="1" ref="AB67" ca="1">IFERROR(
    INDIRECT(
        "RawData!" &amp;
        ADDRESS(
            MATCH(
                $C67 &amp; ".Import_kWh",
                RawData!$A:$A,
                0
            ),
            MATCH(
                AB$3,
                RawData!$1:$1,
                0
            ),
            4
        )
    ),
    0
)</f>
        <v>0</v>
      </c>
      <c r="AC67" s="196" cm="1">
        <f t="array" aca="1" ref="AC67" ca="1">IFERROR(
    INDIRECT(
        "RawData!" &amp;
        ADDRESS(
            MATCH(
                $C67 &amp; ".Import_kWh",
                RawData!$A:$A,
                0
            ),
            MATCH(
                AC$3,
                RawData!$1:$1,
                0
            ),
            4
        )
    ),
    0
)</f>
        <v>0</v>
      </c>
      <c r="AD67" s="196" cm="1">
        <f t="array" aca="1" ref="AD67" ca="1">IFERROR(
    INDIRECT(
        "RawData!" &amp;
        ADDRESS(
            MATCH(
                $C67 &amp; ".Import_kWh",
                RawData!$A:$A,
                0
            ),
            MATCH(
                AD$3,
                RawData!$1:$1,
                0
            ),
            4
        )
    ),
    0
)</f>
        <v>0</v>
      </c>
      <c r="AE67" s="196" cm="1">
        <f t="array" aca="1" ref="AE67" ca="1">IFERROR(
    INDIRECT(
        "RawData!" &amp;
        ADDRESS(
            MATCH(
                $C67 &amp; ".Import_kWh",
                RawData!$A:$A,
                0
            ),
            MATCH(
                AE$3,
                RawData!$1:$1,
                0
            ),
            4
        )
    ),
    0
)</f>
        <v>0</v>
      </c>
      <c r="AF67" s="196" cm="1">
        <f t="array" aca="1" ref="AF67" ca="1">IFERROR(
    INDIRECT(
        "RawData!" &amp;
        ADDRESS(
            MATCH(
                $C67 &amp; ".Import_kWh",
                RawData!$A:$A,
                0
            ),
            MATCH(
                AF$3,
                RawData!$1:$1,
                0
            ),
            4
        )
    ),
    0
)</f>
        <v>0</v>
      </c>
      <c r="AG67" s="196" cm="1">
        <f t="array" aca="1" ref="AG67" ca="1">IFERROR(
    INDIRECT(
        "RawData!" &amp;
        ADDRESS(
            MATCH(
                $C67 &amp; ".Import_kWh",
                RawData!$A:$A,
                0
            ),
            MATCH(
                AG$3,
                RawData!$1:$1,
                0
            ),
            4
        )
    ),
    0
)</f>
        <v>0</v>
      </c>
      <c r="AH67" s="196" cm="1">
        <f t="array" aca="1" ref="AH67" ca="1">IFERROR(
    INDIRECT(
        "RawData!" &amp;
        ADDRESS(
            MATCH(
                $C67 &amp; ".Import_kWh",
                RawData!$A:$A,
                0
            ),
            MATCH(
                AH$3,
                RawData!$1:$1,
                0
            ),
            4
        )
    ),
    0
)</f>
        <v>0</v>
      </c>
      <c r="AI67" s="196" cm="1">
        <f t="array" aca="1" ref="AI67" ca="1">IFERROR(
    INDIRECT(
        "RawData!" &amp;
        ADDRESS(
            MATCH(
                $C67 &amp; ".Import_kWh",
                RawData!$A:$A,
                0
            ),
            MATCH(
                AI$3,
                RawData!$1:$1,
                0
            ),
            4
        )
    ),
    0
)</f>
        <v>0</v>
      </c>
      <c r="AJ67" s="196" cm="1">
        <f t="array" aca="1" ref="AJ67" ca="1">IFERROR(
    INDIRECT(
        "RawData!" &amp;
        ADDRESS(
            MATCH(
                $C67 &amp; ".Import_kWh",
                RawData!$A:$A,
                0
            ),
            MATCH(
                AJ$3,
                RawData!$1:$1,
                0
            ),
            4
        )
    ),
    0
)</f>
        <v>0</v>
      </c>
      <c r="AK67" s="196" cm="1">
        <f t="array" aca="1" ref="AK67" ca="1">IFERROR(
    INDIRECT(
        "RawData!" &amp;
        ADDRESS(
            MATCH(
                $C67 &amp; ".Import_kWh",
                RawData!$A:$A,
                0
            ),
            MATCH(
                AK$3,
                RawData!$1:$1,
                0
            ),
            4
        )
    ),
    0
)</f>
        <v>0</v>
      </c>
      <c r="AL67" s="196" cm="1">
        <f t="array" aca="1" ref="AL67" ca="1">IFERROR(
    INDIRECT(
        "RawData!" &amp;
        ADDRESS(
            MATCH(
                $C67 &amp; ".Import_kWh",
                RawData!$A:$A,
                0
            ),
            MATCH(
                AL$3,
                RawData!$1:$1,
                0
            ),
            4
        )
    ),
    0
)</f>
        <v>0</v>
      </c>
      <c r="AM67" s="360"/>
      <c r="AN67" s="59"/>
      <c r="AO67" s="59"/>
    </row>
    <row r="68" spans="1:41" ht="15" customHeight="1">
      <c r="A68" s="95" t="s">
        <v>92</v>
      </c>
      <c r="B68" s="526"/>
      <c r="C68" s="493" t="s">
        <v>69</v>
      </c>
      <c r="D68" s="511" t="s">
        <v>361</v>
      </c>
      <c r="E68" s="69" t="s">
        <v>49</v>
      </c>
      <c r="F68" s="337">
        <v>1</v>
      </c>
      <c r="G68" s="196" cm="1">
        <f t="array" aca="1" ref="G68" ca="1">IFERROR(
    INDIRECT(
        "RawData!" &amp;
        ADDRESS(
            MATCH(
                $C68 &amp; ".Import_kWh",
                RawData!$A:$A,
                0
            ),
            MATCH(
                G$3,
                RawData!$1:$1,
                0
            ),
            4
        )
    ),
    0
)</f>
        <v>0</v>
      </c>
      <c r="H68" s="196" cm="1">
        <f t="array" aca="1" ref="H68" ca="1">IFERROR(
    INDIRECT(
        "RawData!" &amp;
        ADDRESS(
            MATCH(
                $C68 &amp; ".Import_kWh",
                RawData!$A:$A,
                0
            ),
            MATCH(
                H$3,
                RawData!$1:$1,
                0
            ),
            4
        )
    ),
    0
)</f>
        <v>0</v>
      </c>
      <c r="I68" s="196" cm="1">
        <f t="array" aca="1" ref="I68" ca="1">IFERROR(
    INDIRECT(
        "RawData!" &amp;
        ADDRESS(
            MATCH(
                $C68 &amp; ".Import_kWh",
                RawData!$A:$A,
                0
            ),
            MATCH(
                I$3,
                RawData!$1:$1,
                0
            ),
            4
        )
    ),
    0
)</f>
        <v>0</v>
      </c>
      <c r="J68" s="196" cm="1">
        <f t="array" aca="1" ref="J68" ca="1">IFERROR(
    INDIRECT(
        "RawData!" &amp;
        ADDRESS(
            MATCH(
                $C68 &amp; ".Import_kWh",
                RawData!$A:$A,
                0
            ),
            MATCH(
                J$3,
                RawData!$1:$1,
                0
            ),
            4
        )
    ),
    0
)</f>
        <v>0</v>
      </c>
      <c r="K68" s="196" cm="1">
        <f t="array" aca="1" ref="K68" ca="1">IFERROR(
    INDIRECT(
        "RawData!" &amp;
        ADDRESS(
            MATCH(
                $C68 &amp; ".Import_kWh",
                RawData!$A:$A,
                0
            ),
            MATCH(
                K$3,
                RawData!$1:$1,
                0
            ),
            4
        )
    ),
    0
)</f>
        <v>0</v>
      </c>
      <c r="L68" s="196" cm="1">
        <f t="array" aca="1" ref="L68" ca="1">IFERROR(
    INDIRECT(
        "RawData!" &amp;
        ADDRESS(
            MATCH(
                $C68 &amp; ".Import_kWh",
                RawData!$A:$A,
                0
            ),
            MATCH(
                L$3,
                RawData!$1:$1,
                0
            ),
            4
        )
    ),
    0
)</f>
        <v>0</v>
      </c>
      <c r="M68" s="196" cm="1">
        <f t="array" aca="1" ref="M68" ca="1">IFERROR(
    INDIRECT(
        "RawData!" &amp;
        ADDRESS(
            MATCH(
                $C68 &amp; ".Import_kWh",
                RawData!$A:$A,
                0
            ),
            MATCH(
                M$3,
                RawData!$1:$1,
                0
            ),
            4
        )
    ),
    0
)</f>
        <v>0</v>
      </c>
      <c r="N68" s="196" cm="1">
        <f t="array" aca="1" ref="N68" ca="1">IFERROR(
    INDIRECT(
        "RawData!" &amp;
        ADDRESS(
            MATCH(
                $C68 &amp; ".Import_kWh",
                RawData!$A:$A,
                0
            ),
            MATCH(
                N$3,
                RawData!$1:$1,
                0
            ),
            4
        )
    ),
    0
)</f>
        <v>0</v>
      </c>
      <c r="O68" s="196" cm="1">
        <f t="array" aca="1" ref="O68" ca="1">IFERROR(
    INDIRECT(
        "RawData!" &amp;
        ADDRESS(
            MATCH(
                $C68 &amp; ".Import_kWh",
                RawData!$A:$A,
                0
            ),
            MATCH(
                O$3,
                RawData!$1:$1,
                0
            ),
            4
        )
    ),
    0
)</f>
        <v>0</v>
      </c>
      <c r="P68" s="196" cm="1">
        <f t="array" aca="1" ref="P68" ca="1">IFERROR(
    INDIRECT(
        "RawData!" &amp;
        ADDRESS(
            MATCH(
                $C68 &amp; ".Import_kWh",
                RawData!$A:$A,
                0
            ),
            MATCH(
                P$3,
                RawData!$1:$1,
                0
            ),
            4
        )
    ),
    0
)</f>
        <v>0</v>
      </c>
      <c r="Q68" s="196" cm="1">
        <f t="array" aca="1" ref="Q68" ca="1">IFERROR(
    INDIRECT(
        "RawData!" &amp;
        ADDRESS(
            MATCH(
                $C68 &amp; ".Import_kWh",
                RawData!$A:$A,
                0
            ),
            MATCH(
                Q$3,
                RawData!$1:$1,
                0
            ),
            4
        )
    ),
    0
)</f>
        <v>0</v>
      </c>
      <c r="R68" s="196" cm="1">
        <f t="array" aca="1" ref="R68" ca="1">IFERROR(
    INDIRECT(
        "RawData!" &amp;
        ADDRESS(
            MATCH(
                $C68 &amp; ".Import_kWh",
                RawData!$A:$A,
                0
            ),
            MATCH(
                R$3,
                RawData!$1:$1,
                0
            ),
            4
        )
    ),
    0
)</f>
        <v>0</v>
      </c>
      <c r="S68" s="196" cm="1">
        <f t="array" aca="1" ref="S68" ca="1">IFERROR(
    INDIRECT(
        "RawData!" &amp;
        ADDRESS(
            MATCH(
                $C68 &amp; ".Import_kWh",
                RawData!$A:$A,
                0
            ),
            MATCH(
                S$3,
                RawData!$1:$1,
                0
            ),
            4
        )
    ),
    0
)</f>
        <v>0</v>
      </c>
      <c r="T68" s="196" cm="1">
        <f t="array" aca="1" ref="T68" ca="1">IFERROR(
    INDIRECT(
        "RawData!" &amp;
        ADDRESS(
            MATCH(
                $C68 &amp; ".Import_kWh",
                RawData!$A:$A,
                0
            ),
            MATCH(
                T$3,
                RawData!$1:$1,
                0
            ),
            4
        )
    ),
    0
)</f>
        <v>0</v>
      </c>
      <c r="U68" s="196" cm="1">
        <f t="array" aca="1" ref="U68" ca="1">IFERROR(
    INDIRECT(
        "RawData!" &amp;
        ADDRESS(
            MATCH(
                $C68 &amp; ".Import_kWh",
                RawData!$A:$A,
                0
            ),
            MATCH(
                U$3,
                RawData!$1:$1,
                0
            ),
            4
        )
    ),
    0
)</f>
        <v>0</v>
      </c>
      <c r="V68" s="196" cm="1">
        <f t="array" aca="1" ref="V68" ca="1">IFERROR(
    INDIRECT(
        "RawData!" &amp;
        ADDRESS(
            MATCH(
                $C68 &amp; ".Import_kWh",
                RawData!$A:$A,
                0
            ),
            MATCH(
                V$3,
                RawData!$1:$1,
                0
            ),
            4
        )
    ),
    0
)</f>
        <v>0</v>
      </c>
      <c r="W68" s="196" cm="1">
        <f t="array" aca="1" ref="W68" ca="1">IFERROR(
    INDIRECT(
        "RawData!" &amp;
        ADDRESS(
            MATCH(
                $C68 &amp; ".Import_kWh",
                RawData!$A:$A,
                0
            ),
            MATCH(
                W$3,
                RawData!$1:$1,
                0
            ),
            4
        )
    ),
    0
)</f>
        <v>0</v>
      </c>
      <c r="X68" s="196" cm="1">
        <f t="array" aca="1" ref="X68" ca="1">IFERROR(
    INDIRECT(
        "RawData!" &amp;
        ADDRESS(
            MATCH(
                $C68 &amp; ".Import_kWh",
                RawData!$A:$A,
                0
            ),
            MATCH(
                X$3,
                RawData!$1:$1,
                0
            ),
            4
        )
    ),
    0
)</f>
        <v>0</v>
      </c>
      <c r="Y68" s="196" cm="1">
        <f t="array" aca="1" ref="Y68" ca="1">IFERROR(
    INDIRECT(
        "RawData!" &amp;
        ADDRESS(
            MATCH(
                $C68 &amp; ".Import_kWh",
                RawData!$A:$A,
                0
            ),
            MATCH(
                Y$3,
                RawData!$1:$1,
                0
            ),
            4
        )
    ),
    0
)</f>
        <v>0</v>
      </c>
      <c r="Z68" s="196" cm="1">
        <f t="array" aca="1" ref="Z68" ca="1">IFERROR(
    INDIRECT(
        "RawData!" &amp;
        ADDRESS(
            MATCH(
                $C68 &amp; ".Import_kWh",
                RawData!$A:$A,
                0
            ),
            MATCH(
                Z$3,
                RawData!$1:$1,
                0
            ),
            4
        )
    ),
    0
)</f>
        <v>0</v>
      </c>
      <c r="AA68" s="196" cm="1">
        <f t="array" aca="1" ref="AA68" ca="1">IFERROR(
    INDIRECT(
        "RawData!" &amp;
        ADDRESS(
            MATCH(
                $C68 &amp; ".Import_kWh",
                RawData!$A:$A,
                0
            ),
            MATCH(
                AA$3,
                RawData!$1:$1,
                0
            ),
            4
        )
    ),
    0
)</f>
        <v>0</v>
      </c>
      <c r="AB68" s="196" cm="1">
        <f t="array" aca="1" ref="AB68" ca="1">IFERROR(
    INDIRECT(
        "RawData!" &amp;
        ADDRESS(
            MATCH(
                $C68 &amp; ".Import_kWh",
                RawData!$A:$A,
                0
            ),
            MATCH(
                AB$3,
                RawData!$1:$1,
                0
            ),
            4
        )
    ),
    0
)</f>
        <v>0</v>
      </c>
      <c r="AC68" s="196" cm="1">
        <f t="array" aca="1" ref="AC68" ca="1">IFERROR(
    INDIRECT(
        "RawData!" &amp;
        ADDRESS(
            MATCH(
                $C68 &amp; ".Import_kWh",
                RawData!$A:$A,
                0
            ),
            MATCH(
                AC$3,
                RawData!$1:$1,
                0
            ),
            4
        )
    ),
    0
)</f>
        <v>0</v>
      </c>
      <c r="AD68" s="196" cm="1">
        <f t="array" aca="1" ref="AD68" ca="1">IFERROR(
    INDIRECT(
        "RawData!" &amp;
        ADDRESS(
            MATCH(
                $C68 &amp; ".Import_kWh",
                RawData!$A:$A,
                0
            ),
            MATCH(
                AD$3,
                RawData!$1:$1,
                0
            ),
            4
        )
    ),
    0
)</f>
        <v>0</v>
      </c>
      <c r="AE68" s="196" cm="1">
        <f t="array" aca="1" ref="AE68" ca="1">IFERROR(
    INDIRECT(
        "RawData!" &amp;
        ADDRESS(
            MATCH(
                $C68 &amp; ".Import_kWh",
                RawData!$A:$A,
                0
            ),
            MATCH(
                AE$3,
                RawData!$1:$1,
                0
            ),
            4
        )
    ),
    0
)</f>
        <v>0</v>
      </c>
      <c r="AF68" s="196" cm="1">
        <f t="array" aca="1" ref="AF68" ca="1">IFERROR(
    INDIRECT(
        "RawData!" &amp;
        ADDRESS(
            MATCH(
                $C68 &amp; ".Import_kWh",
                RawData!$A:$A,
                0
            ),
            MATCH(
                AF$3,
                RawData!$1:$1,
                0
            ),
            4
        )
    ),
    0
)</f>
        <v>0</v>
      </c>
      <c r="AG68" s="196" cm="1">
        <f t="array" aca="1" ref="AG68" ca="1">IFERROR(
    INDIRECT(
        "RawData!" &amp;
        ADDRESS(
            MATCH(
                $C68 &amp; ".Import_kWh",
                RawData!$A:$A,
                0
            ),
            MATCH(
                AG$3,
                RawData!$1:$1,
                0
            ),
            4
        )
    ),
    0
)</f>
        <v>0</v>
      </c>
      <c r="AH68" s="196" cm="1">
        <f t="array" aca="1" ref="AH68" ca="1">IFERROR(
    INDIRECT(
        "RawData!" &amp;
        ADDRESS(
            MATCH(
                $C68 &amp; ".Import_kWh",
                RawData!$A:$A,
                0
            ),
            MATCH(
                AH$3,
                RawData!$1:$1,
                0
            ),
            4
        )
    ),
    0
)</f>
        <v>0</v>
      </c>
      <c r="AI68" s="196" cm="1">
        <f t="array" aca="1" ref="AI68" ca="1">IFERROR(
    INDIRECT(
        "RawData!" &amp;
        ADDRESS(
            MATCH(
                $C68 &amp; ".Import_kWh",
                RawData!$A:$A,
                0
            ),
            MATCH(
                AI$3,
                RawData!$1:$1,
                0
            ),
            4
        )
    ),
    0
)</f>
        <v>0</v>
      </c>
      <c r="AJ68" s="196" cm="1">
        <f t="array" aca="1" ref="AJ68" ca="1">IFERROR(
    INDIRECT(
        "RawData!" &amp;
        ADDRESS(
            MATCH(
                $C68 &amp; ".Import_kWh",
                RawData!$A:$A,
                0
            ),
            MATCH(
                AJ$3,
                RawData!$1:$1,
                0
            ),
            4
        )
    ),
    0
)</f>
        <v>0</v>
      </c>
      <c r="AK68" s="196" cm="1">
        <f t="array" aca="1" ref="AK68" ca="1">IFERROR(
    INDIRECT(
        "RawData!" &amp;
        ADDRESS(
            MATCH(
                $C68 &amp; ".Import_kWh",
                RawData!$A:$A,
                0
            ),
            MATCH(
                AK$3,
                RawData!$1:$1,
                0
            ),
            4
        )
    ),
    0
)</f>
        <v>0</v>
      </c>
      <c r="AL68" s="196" cm="1">
        <f t="array" aca="1" ref="AL68" ca="1">IFERROR(
    INDIRECT(
        "RawData!" &amp;
        ADDRESS(
            MATCH(
                $C68 &amp; ".Import_kWh",
                RawData!$A:$A,
                0
            ),
            MATCH(
                AL$3,
                RawData!$1:$1,
                0
            ),
            4
        )
    ),
    0
)</f>
        <v>0</v>
      </c>
      <c r="AM68" s="360"/>
      <c r="AN68" s="59"/>
      <c r="AO68" s="59"/>
    </row>
    <row r="69" spans="1:41" ht="15" customHeight="1">
      <c r="A69" s="95" t="s">
        <v>92</v>
      </c>
      <c r="B69" s="526"/>
      <c r="C69" s="493" t="s">
        <v>69</v>
      </c>
      <c r="D69" s="511" t="s">
        <v>89</v>
      </c>
      <c r="E69" s="69" t="s">
        <v>49</v>
      </c>
      <c r="F69" s="337">
        <v>1</v>
      </c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  <c r="AD69" s="196"/>
      <c r="AE69" s="196"/>
      <c r="AF69" s="196"/>
      <c r="AG69" s="196"/>
      <c r="AH69" s="196"/>
      <c r="AI69" s="196"/>
      <c r="AJ69" s="196"/>
      <c r="AK69" s="196"/>
      <c r="AL69" s="196"/>
      <c r="AM69" s="360"/>
      <c r="AN69" s="59"/>
      <c r="AO69" s="59"/>
    </row>
    <row r="70" spans="1:41" ht="15" customHeight="1">
      <c r="A70" s="95" t="s">
        <v>92</v>
      </c>
      <c r="B70" s="526"/>
      <c r="C70" s="493" t="s">
        <v>69</v>
      </c>
      <c r="D70" s="511" t="s">
        <v>90</v>
      </c>
      <c r="E70" s="69" t="s">
        <v>49</v>
      </c>
      <c r="F70" s="337">
        <v>1</v>
      </c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  <c r="AA70" s="196"/>
      <c r="AB70" s="196"/>
      <c r="AC70" s="196"/>
      <c r="AD70" s="196"/>
      <c r="AE70" s="196"/>
      <c r="AF70" s="196"/>
      <c r="AG70" s="196"/>
      <c r="AH70" s="196"/>
      <c r="AI70" s="196"/>
      <c r="AJ70" s="196"/>
      <c r="AK70" s="196"/>
      <c r="AL70" s="196"/>
      <c r="AM70" s="360"/>
      <c r="AN70" s="59"/>
      <c r="AO70" s="59"/>
    </row>
    <row r="71" spans="1:41" ht="15" customHeight="1">
      <c r="A71" s="95" t="s">
        <v>92</v>
      </c>
      <c r="B71" s="526"/>
      <c r="C71" s="495" t="s">
        <v>69</v>
      </c>
      <c r="D71" s="513" t="s">
        <v>91</v>
      </c>
      <c r="E71" s="68" t="s">
        <v>49</v>
      </c>
      <c r="F71" s="72">
        <v>30</v>
      </c>
      <c r="G71" s="198"/>
      <c r="H71" s="371"/>
      <c r="I71" s="373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483"/>
      <c r="AA71" s="483"/>
      <c r="AB71" s="483"/>
      <c r="AC71" s="483"/>
      <c r="AD71" s="198"/>
      <c r="AE71" s="198"/>
      <c r="AF71" s="198"/>
      <c r="AG71" s="198"/>
      <c r="AH71" s="198"/>
      <c r="AI71" s="198"/>
      <c r="AJ71" s="198"/>
      <c r="AK71" s="198"/>
      <c r="AL71" s="198"/>
      <c r="AM71" s="364"/>
      <c r="AN71" s="181"/>
      <c r="AO71" s="181"/>
    </row>
    <row r="72" spans="1:41" ht="15" customHeight="1">
      <c r="A72" s="95" t="s">
        <v>92</v>
      </c>
      <c r="B72" s="526"/>
      <c r="C72" s="495" t="s">
        <v>69</v>
      </c>
      <c r="D72" s="514" t="s">
        <v>149</v>
      </c>
      <c r="E72" s="68" t="s">
        <v>49</v>
      </c>
      <c r="F72" s="72">
        <v>1</v>
      </c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8"/>
      <c r="AH72" s="198"/>
      <c r="AI72" s="198"/>
      <c r="AJ72" s="198"/>
      <c r="AK72" s="198"/>
      <c r="AL72" s="198"/>
      <c r="AM72" s="364"/>
      <c r="AN72" s="181"/>
      <c r="AO72" s="181"/>
    </row>
    <row r="73" spans="1:41" ht="15" customHeight="1">
      <c r="A73" s="95" t="s">
        <v>92</v>
      </c>
      <c r="B73" s="527"/>
      <c r="C73" s="495" t="s">
        <v>69</v>
      </c>
      <c r="D73" s="514" t="s">
        <v>150</v>
      </c>
      <c r="E73" s="68" t="s">
        <v>49</v>
      </c>
      <c r="F73" s="72">
        <v>1</v>
      </c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364"/>
      <c r="AN73" s="181"/>
      <c r="AO73" s="181"/>
    </row>
    <row r="74" spans="1:41" ht="15" customHeight="1">
      <c r="A74" s="1" t="s">
        <v>92</v>
      </c>
      <c r="B74" s="525" t="s">
        <v>0</v>
      </c>
      <c r="C74" s="493" t="s">
        <v>56</v>
      </c>
      <c r="D74" s="511" t="s">
        <v>221</v>
      </c>
      <c r="E74" s="69" t="s">
        <v>42</v>
      </c>
      <c r="F74" s="27">
        <v>1</v>
      </c>
      <c r="G74" s="196" cm="1">
        <f t="array" aca="1" ref="G74" ca="1">IFERROR(
    INDIRECT(
        "RawData!" &amp;
        ADDRESS(
            MATCH(
                $C74 &amp; ".Import_kWh",
                RawData!$A:$A,
                0
            ),
            MATCH(
                G$3,
                RawData!$1:$1,
                0
            ),
            4
        )
    ),
    0
)</f>
        <v>0</v>
      </c>
      <c r="H74" s="196" cm="1">
        <f t="array" aca="1" ref="H74" ca="1">IFERROR(
    INDIRECT(
        "RawData!" &amp;
        ADDRESS(
            MATCH(
                $C74 &amp; ".Import_kWh",
                RawData!$A:$A,
                0
            ),
            MATCH(
                H$3,
                RawData!$1:$1,
                0
            ),
            4
        )
    ),
    0
)</f>
        <v>0</v>
      </c>
      <c r="I74" s="196" cm="1">
        <f t="array" aca="1" ref="I74" ca="1">IFERROR(
    INDIRECT(
        "RawData!" &amp;
        ADDRESS(
            MATCH(
                $C74 &amp; ".Import_kWh",
                RawData!$A:$A,
                0
            ),
            MATCH(
                I$3,
                RawData!$1:$1,
                0
            ),
            4
        )
    ),
    0
)</f>
        <v>0</v>
      </c>
      <c r="J74" s="196" cm="1">
        <f t="array" aca="1" ref="J74" ca="1">IFERROR(
    INDIRECT(
        "RawData!" &amp;
        ADDRESS(
            MATCH(
                $C74 &amp; ".Import_kWh",
                RawData!$A:$A,
                0
            ),
            MATCH(
                J$3,
                RawData!$1:$1,
                0
            ),
            4
        )
    ),
    0
)</f>
        <v>0</v>
      </c>
      <c r="K74" s="196" cm="1">
        <f t="array" aca="1" ref="K74" ca="1">IFERROR(
    INDIRECT(
        "RawData!" &amp;
        ADDRESS(
            MATCH(
                $C74 &amp; ".Import_kWh",
                RawData!$A:$A,
                0
            ),
            MATCH(
                K$3,
                RawData!$1:$1,
                0
            ),
            4
        )
    ),
    0
)</f>
        <v>0</v>
      </c>
      <c r="L74" s="196" cm="1">
        <f t="array" aca="1" ref="L74" ca="1">IFERROR(
    INDIRECT(
        "RawData!" &amp;
        ADDRESS(
            MATCH(
                $C74 &amp; ".Import_kWh",
                RawData!$A:$A,
                0
            ),
            MATCH(
                L$3,
                RawData!$1:$1,
                0
            ),
            4
        )
    ),
    0
)</f>
        <v>0</v>
      </c>
      <c r="M74" s="196" cm="1">
        <f t="array" aca="1" ref="M74" ca="1">IFERROR(
    INDIRECT(
        "RawData!" &amp;
        ADDRESS(
            MATCH(
                $C74 &amp; ".Import_kWh",
                RawData!$A:$A,
                0
            ),
            MATCH(
                M$3,
                RawData!$1:$1,
                0
            ),
            4
        )
    ),
    0
)</f>
        <v>0</v>
      </c>
      <c r="N74" s="196" cm="1">
        <f t="array" aca="1" ref="N74" ca="1">IFERROR(
    INDIRECT(
        "RawData!" &amp;
        ADDRESS(
            MATCH(
                $C74 &amp; ".Import_kWh",
                RawData!$A:$A,
                0
            ),
            MATCH(
                N$3,
                RawData!$1:$1,
                0
            ),
            4
        )
    ),
    0
)</f>
        <v>0</v>
      </c>
      <c r="O74" s="196" cm="1">
        <f t="array" aca="1" ref="O74" ca="1">IFERROR(
    INDIRECT(
        "RawData!" &amp;
        ADDRESS(
            MATCH(
                $C74 &amp; ".Import_kWh",
                RawData!$A:$A,
                0
            ),
            MATCH(
                O$3,
                RawData!$1:$1,
                0
            ),
            4
        )
    ),
    0
)</f>
        <v>0</v>
      </c>
      <c r="P74" s="196" cm="1">
        <f t="array" aca="1" ref="P74" ca="1">IFERROR(
    INDIRECT(
        "RawData!" &amp;
        ADDRESS(
            MATCH(
                $C74 &amp; ".Import_kWh",
                RawData!$A:$A,
                0
            ),
            MATCH(
                P$3,
                RawData!$1:$1,
                0
            ),
            4
        )
    ),
    0
)</f>
        <v>0</v>
      </c>
      <c r="Q74" s="196" cm="1">
        <f t="array" aca="1" ref="Q74" ca="1">IFERROR(
    INDIRECT(
        "RawData!" &amp;
        ADDRESS(
            MATCH(
                $C74 &amp; ".Import_kWh",
                RawData!$A:$A,
                0
            ),
            MATCH(
                Q$3,
                RawData!$1:$1,
                0
            ),
            4
        )
    ),
    0
)</f>
        <v>0</v>
      </c>
      <c r="R74" s="196" cm="1">
        <f t="array" aca="1" ref="R74" ca="1">IFERROR(
    INDIRECT(
        "RawData!" &amp;
        ADDRESS(
            MATCH(
                $C74 &amp; ".Import_kWh",
                RawData!$A:$A,
                0
            ),
            MATCH(
                R$3,
                RawData!$1:$1,
                0
            ),
            4
        )
    ),
    0
)</f>
        <v>0</v>
      </c>
      <c r="S74" s="196" cm="1">
        <f t="array" aca="1" ref="S74" ca="1">IFERROR(
    INDIRECT(
        "RawData!" &amp;
        ADDRESS(
            MATCH(
                $C74 &amp; ".Import_kWh",
                RawData!$A:$A,
                0
            ),
            MATCH(
                S$3,
                RawData!$1:$1,
                0
            ),
            4
        )
    ),
    0
)</f>
        <v>0</v>
      </c>
      <c r="T74" s="196" cm="1">
        <f t="array" aca="1" ref="T74" ca="1">IFERROR(
    INDIRECT(
        "RawData!" &amp;
        ADDRESS(
            MATCH(
                $C74 &amp; ".Import_kWh",
                RawData!$A:$A,
                0
            ),
            MATCH(
                T$3,
                RawData!$1:$1,
                0
            ),
            4
        )
    ),
    0
)</f>
        <v>0</v>
      </c>
      <c r="U74" s="196" cm="1">
        <f t="array" aca="1" ref="U74" ca="1">IFERROR(
    INDIRECT(
        "RawData!" &amp;
        ADDRESS(
            MATCH(
                $C74 &amp; ".Import_kWh",
                RawData!$A:$A,
                0
            ),
            MATCH(
                U$3,
                RawData!$1:$1,
                0
            ),
            4
        )
    ),
    0
)</f>
        <v>0</v>
      </c>
      <c r="V74" s="196" cm="1">
        <f t="array" aca="1" ref="V74" ca="1">IFERROR(
    INDIRECT(
        "RawData!" &amp;
        ADDRESS(
            MATCH(
                $C74 &amp; ".Import_kWh",
                RawData!$A:$A,
                0
            ),
            MATCH(
                V$3,
                RawData!$1:$1,
                0
            ),
            4
        )
    ),
    0
)</f>
        <v>0</v>
      </c>
      <c r="W74" s="196" cm="1">
        <f t="array" aca="1" ref="W74" ca="1">IFERROR(
    INDIRECT(
        "RawData!" &amp;
        ADDRESS(
            MATCH(
                $C74 &amp; ".Import_kWh",
                RawData!$A:$A,
                0
            ),
            MATCH(
                W$3,
                RawData!$1:$1,
                0
            ),
            4
        )
    ),
    0
)</f>
        <v>0</v>
      </c>
      <c r="X74" s="196" cm="1">
        <f t="array" aca="1" ref="X74" ca="1">IFERROR(
    INDIRECT(
        "RawData!" &amp;
        ADDRESS(
            MATCH(
                $C74 &amp; ".Import_kWh",
                RawData!$A:$A,
                0
            ),
            MATCH(
                X$3,
                RawData!$1:$1,
                0
            ),
            4
        )
    ),
    0
)</f>
        <v>0</v>
      </c>
      <c r="Y74" s="196" cm="1">
        <f t="array" aca="1" ref="Y74" ca="1">IFERROR(
    INDIRECT(
        "RawData!" &amp;
        ADDRESS(
            MATCH(
                $C74 &amp; ".Import_kWh",
                RawData!$A:$A,
                0
            ),
            MATCH(
                Y$3,
                RawData!$1:$1,
                0
            ),
            4
        )
    ),
    0
)</f>
        <v>0</v>
      </c>
      <c r="Z74" s="196" cm="1">
        <f t="array" aca="1" ref="Z74" ca="1">IFERROR(
    INDIRECT(
        "RawData!" &amp;
        ADDRESS(
            MATCH(
                $C74 &amp; ".Import_kWh",
                RawData!$A:$A,
                0
            ),
            MATCH(
                Z$3,
                RawData!$1:$1,
                0
            ),
            4
        )
    ),
    0
)</f>
        <v>0</v>
      </c>
      <c r="AA74" s="196" cm="1">
        <f t="array" aca="1" ref="AA74" ca="1">IFERROR(
    INDIRECT(
        "RawData!" &amp;
        ADDRESS(
            MATCH(
                $C74 &amp; ".Import_kWh",
                RawData!$A:$A,
                0
            ),
            MATCH(
                AA$3,
                RawData!$1:$1,
                0
            ),
            4
        )
    ),
    0
)</f>
        <v>0</v>
      </c>
      <c r="AB74" s="196" cm="1">
        <f t="array" aca="1" ref="AB74" ca="1">IFERROR(
    INDIRECT(
        "RawData!" &amp;
        ADDRESS(
            MATCH(
                $C74 &amp; ".Import_kWh",
                RawData!$A:$A,
                0
            ),
            MATCH(
                AB$3,
                RawData!$1:$1,
                0
            ),
            4
        )
    ),
    0
)</f>
        <v>0</v>
      </c>
      <c r="AC74" s="196" cm="1">
        <f t="array" aca="1" ref="AC74" ca="1">IFERROR(
    INDIRECT(
        "RawData!" &amp;
        ADDRESS(
            MATCH(
                $C74 &amp; ".Import_kWh",
                RawData!$A:$A,
                0
            ),
            MATCH(
                AC$3,
                RawData!$1:$1,
                0
            ),
            4
        )
    ),
    0
)</f>
        <v>0</v>
      </c>
      <c r="AD74" s="196" cm="1">
        <f t="array" aca="1" ref="AD74" ca="1">IFERROR(
    INDIRECT(
        "RawData!" &amp;
        ADDRESS(
            MATCH(
                $C74 &amp; ".Import_kWh",
                RawData!$A:$A,
                0
            ),
            MATCH(
                AD$3,
                RawData!$1:$1,
                0
            ),
            4
        )
    ),
    0
)</f>
        <v>0</v>
      </c>
      <c r="AE74" s="196" cm="1">
        <f t="array" aca="1" ref="AE74" ca="1">IFERROR(
    INDIRECT(
        "RawData!" &amp;
        ADDRESS(
            MATCH(
                $C74 &amp; ".Import_kWh",
                RawData!$A:$A,
                0
            ),
            MATCH(
                AE$3,
                RawData!$1:$1,
                0
            ),
            4
        )
    ),
    0
)</f>
        <v>0</v>
      </c>
      <c r="AF74" s="196" cm="1">
        <f t="array" aca="1" ref="AF74" ca="1">IFERROR(
    INDIRECT(
        "RawData!" &amp;
        ADDRESS(
            MATCH(
                $C74 &amp; ".Import_kWh",
                RawData!$A:$A,
                0
            ),
            MATCH(
                AF$3,
                RawData!$1:$1,
                0
            ),
            4
        )
    ),
    0
)</f>
        <v>0</v>
      </c>
      <c r="AG74" s="196" cm="1">
        <f t="array" aca="1" ref="AG74" ca="1">IFERROR(
    INDIRECT(
        "RawData!" &amp;
        ADDRESS(
            MATCH(
                $C74 &amp; ".Import_kWh",
                RawData!$A:$A,
                0
            ),
            MATCH(
                AG$3,
                RawData!$1:$1,
                0
            ),
            4
        )
    ),
    0
)</f>
        <v>0</v>
      </c>
      <c r="AH74" s="196" cm="1">
        <f t="array" aca="1" ref="AH74" ca="1">IFERROR(
    INDIRECT(
        "RawData!" &amp;
        ADDRESS(
            MATCH(
                $C74 &amp; ".Import_kWh",
                RawData!$A:$A,
                0
            ),
            MATCH(
                AH$3,
                RawData!$1:$1,
                0
            ),
            4
        )
    ),
    0
)</f>
        <v>0</v>
      </c>
      <c r="AI74" s="196" cm="1">
        <f t="array" aca="1" ref="AI74" ca="1">IFERROR(
    INDIRECT(
        "RawData!" &amp;
        ADDRESS(
            MATCH(
                $C74 &amp; ".Import_kWh",
                RawData!$A:$A,
                0
            ),
            MATCH(
                AI$3,
                RawData!$1:$1,
                0
            ),
            4
        )
    ),
    0
)</f>
        <v>0</v>
      </c>
      <c r="AJ74" s="196" cm="1">
        <f t="array" aca="1" ref="AJ74" ca="1">IFERROR(
    INDIRECT(
        "RawData!" &amp;
        ADDRESS(
            MATCH(
                $C74 &amp; ".Import_kWh",
                RawData!$A:$A,
                0
            ),
            MATCH(
                AJ$3,
                RawData!$1:$1,
                0
            ),
            4
        )
    ),
    0
)</f>
        <v>0</v>
      </c>
      <c r="AK74" s="196" cm="1">
        <f t="array" aca="1" ref="AK74" ca="1">IFERROR(
    INDIRECT(
        "RawData!" &amp;
        ADDRESS(
            MATCH(
                $C74 &amp; ".Import_kWh",
                RawData!$A:$A,
                0
            ),
            MATCH(
                AK$3,
                RawData!$1:$1,
                0
            ),
            4
        )
    ),
    0
)</f>
        <v>0</v>
      </c>
      <c r="AL74" s="196" cm="1">
        <f t="array" aca="1" ref="AL74" ca="1">IFERROR(
    INDIRECT(
        "RawData!" &amp;
        ADDRESS(
            MATCH(
                $C74 &amp; ".Import_kWh",
                RawData!$A:$A,
                0
            ),
            MATCH(
                AL$3,
                RawData!$1:$1,
                0
            ),
            4
        )
    ),
    0
)</f>
        <v>0</v>
      </c>
      <c r="AM74" s="360"/>
      <c r="AN74" s="59"/>
      <c r="AO74" s="59"/>
    </row>
    <row r="75" spans="1:41" ht="15" customHeight="1">
      <c r="A75" s="95" t="s">
        <v>92</v>
      </c>
      <c r="B75" s="526"/>
      <c r="C75" s="493" t="s">
        <v>56</v>
      </c>
      <c r="D75" s="511" t="s">
        <v>362</v>
      </c>
      <c r="E75" s="69" t="s">
        <v>42</v>
      </c>
      <c r="F75" s="27">
        <v>1</v>
      </c>
      <c r="G75" s="196" cm="1">
        <f t="array" aca="1" ref="G75" ca="1">IFERROR(
    INDIRECT(
        "RawData!" &amp;
        ADDRESS(
            MATCH(
                $C75 &amp; ".Import_kWh",
                RawData!$A:$A,
                0
            ),
            MATCH(
                G$3,
                RawData!$1:$1,
                0
            ),
            4
        )
    ),
    0
)</f>
        <v>0</v>
      </c>
      <c r="H75" s="196" cm="1">
        <f t="array" aca="1" ref="H75" ca="1">IFERROR(
    INDIRECT(
        "RawData!" &amp;
        ADDRESS(
            MATCH(
                $C75 &amp; ".Import_kWh",
                RawData!$A:$A,
                0
            ),
            MATCH(
                H$3,
                RawData!$1:$1,
                0
            ),
            4
        )
    ),
    0
)</f>
        <v>0</v>
      </c>
      <c r="I75" s="196" cm="1">
        <f t="array" aca="1" ref="I75" ca="1">IFERROR(
    INDIRECT(
        "RawData!" &amp;
        ADDRESS(
            MATCH(
                $C75 &amp; ".Import_kWh",
                RawData!$A:$A,
                0
            ),
            MATCH(
                I$3,
                RawData!$1:$1,
                0
            ),
            4
        )
    ),
    0
)</f>
        <v>0</v>
      </c>
      <c r="J75" s="196" cm="1">
        <f t="array" aca="1" ref="J75" ca="1">IFERROR(
    INDIRECT(
        "RawData!" &amp;
        ADDRESS(
            MATCH(
                $C75 &amp; ".Import_kWh",
                RawData!$A:$A,
                0
            ),
            MATCH(
                J$3,
                RawData!$1:$1,
                0
            ),
            4
        )
    ),
    0
)</f>
        <v>0</v>
      </c>
      <c r="K75" s="196" cm="1">
        <f t="array" aca="1" ref="K75" ca="1">IFERROR(
    INDIRECT(
        "RawData!" &amp;
        ADDRESS(
            MATCH(
                $C75 &amp; ".Import_kWh",
                RawData!$A:$A,
                0
            ),
            MATCH(
                K$3,
                RawData!$1:$1,
                0
            ),
            4
        )
    ),
    0
)</f>
        <v>0</v>
      </c>
      <c r="L75" s="196" cm="1">
        <f t="array" aca="1" ref="L75" ca="1">IFERROR(
    INDIRECT(
        "RawData!" &amp;
        ADDRESS(
            MATCH(
                $C75 &amp; ".Import_kWh",
                RawData!$A:$A,
                0
            ),
            MATCH(
                L$3,
                RawData!$1:$1,
                0
            ),
            4
        )
    ),
    0
)</f>
        <v>0</v>
      </c>
      <c r="M75" s="196" cm="1">
        <f t="array" aca="1" ref="M75" ca="1">IFERROR(
    INDIRECT(
        "RawData!" &amp;
        ADDRESS(
            MATCH(
                $C75 &amp; ".Import_kWh",
                RawData!$A:$A,
                0
            ),
            MATCH(
                M$3,
                RawData!$1:$1,
                0
            ),
            4
        )
    ),
    0
)</f>
        <v>0</v>
      </c>
      <c r="N75" s="196" cm="1">
        <f t="array" aca="1" ref="N75" ca="1">IFERROR(
    INDIRECT(
        "RawData!" &amp;
        ADDRESS(
            MATCH(
                $C75 &amp; ".Import_kWh",
                RawData!$A:$A,
                0
            ),
            MATCH(
                N$3,
                RawData!$1:$1,
                0
            ),
            4
        )
    ),
    0
)</f>
        <v>0</v>
      </c>
      <c r="O75" s="196" cm="1">
        <f t="array" aca="1" ref="O75" ca="1">IFERROR(
    INDIRECT(
        "RawData!" &amp;
        ADDRESS(
            MATCH(
                $C75 &amp; ".Import_kWh",
                RawData!$A:$A,
                0
            ),
            MATCH(
                O$3,
                RawData!$1:$1,
                0
            ),
            4
        )
    ),
    0
)</f>
        <v>0</v>
      </c>
      <c r="P75" s="196" cm="1">
        <f t="array" aca="1" ref="P75" ca="1">IFERROR(
    INDIRECT(
        "RawData!" &amp;
        ADDRESS(
            MATCH(
                $C75 &amp; ".Import_kWh",
                RawData!$A:$A,
                0
            ),
            MATCH(
                P$3,
                RawData!$1:$1,
                0
            ),
            4
        )
    ),
    0
)</f>
        <v>0</v>
      </c>
      <c r="Q75" s="196" cm="1">
        <f t="array" aca="1" ref="Q75" ca="1">IFERROR(
    INDIRECT(
        "RawData!" &amp;
        ADDRESS(
            MATCH(
                $C75 &amp; ".Import_kWh",
                RawData!$A:$A,
                0
            ),
            MATCH(
                Q$3,
                RawData!$1:$1,
                0
            ),
            4
        )
    ),
    0
)</f>
        <v>0</v>
      </c>
      <c r="R75" s="196" cm="1">
        <f t="array" aca="1" ref="R75" ca="1">IFERROR(
    INDIRECT(
        "RawData!" &amp;
        ADDRESS(
            MATCH(
                $C75 &amp; ".Import_kWh",
                RawData!$A:$A,
                0
            ),
            MATCH(
                R$3,
                RawData!$1:$1,
                0
            ),
            4
        )
    ),
    0
)</f>
        <v>0</v>
      </c>
      <c r="S75" s="196" cm="1">
        <f t="array" aca="1" ref="S75" ca="1">IFERROR(
    INDIRECT(
        "RawData!" &amp;
        ADDRESS(
            MATCH(
                $C75 &amp; ".Import_kWh",
                RawData!$A:$A,
                0
            ),
            MATCH(
                S$3,
                RawData!$1:$1,
                0
            ),
            4
        )
    ),
    0
)</f>
        <v>0</v>
      </c>
      <c r="T75" s="196" cm="1">
        <f t="array" aca="1" ref="T75" ca="1">IFERROR(
    INDIRECT(
        "RawData!" &amp;
        ADDRESS(
            MATCH(
                $C75 &amp; ".Import_kWh",
                RawData!$A:$A,
                0
            ),
            MATCH(
                T$3,
                RawData!$1:$1,
                0
            ),
            4
        )
    ),
    0
)</f>
        <v>0</v>
      </c>
      <c r="U75" s="196" cm="1">
        <f t="array" aca="1" ref="U75" ca="1">IFERROR(
    INDIRECT(
        "RawData!" &amp;
        ADDRESS(
            MATCH(
                $C75 &amp; ".Import_kWh",
                RawData!$A:$A,
                0
            ),
            MATCH(
                U$3,
                RawData!$1:$1,
                0
            ),
            4
        )
    ),
    0
)</f>
        <v>0</v>
      </c>
      <c r="V75" s="196" cm="1">
        <f t="array" aca="1" ref="V75" ca="1">IFERROR(
    INDIRECT(
        "RawData!" &amp;
        ADDRESS(
            MATCH(
                $C75 &amp; ".Import_kWh",
                RawData!$A:$A,
                0
            ),
            MATCH(
                V$3,
                RawData!$1:$1,
                0
            ),
            4
        )
    ),
    0
)</f>
        <v>0</v>
      </c>
      <c r="W75" s="196" cm="1">
        <f t="array" aca="1" ref="W75" ca="1">IFERROR(
    INDIRECT(
        "RawData!" &amp;
        ADDRESS(
            MATCH(
                $C75 &amp; ".Import_kWh",
                RawData!$A:$A,
                0
            ),
            MATCH(
                W$3,
                RawData!$1:$1,
                0
            ),
            4
        )
    ),
    0
)</f>
        <v>0</v>
      </c>
      <c r="X75" s="196" cm="1">
        <f t="array" aca="1" ref="X75" ca="1">IFERROR(
    INDIRECT(
        "RawData!" &amp;
        ADDRESS(
            MATCH(
                $C75 &amp; ".Import_kWh",
                RawData!$A:$A,
                0
            ),
            MATCH(
                X$3,
                RawData!$1:$1,
                0
            ),
            4
        )
    ),
    0
)</f>
        <v>0</v>
      </c>
      <c r="Y75" s="196" cm="1">
        <f t="array" aca="1" ref="Y75" ca="1">IFERROR(
    INDIRECT(
        "RawData!" &amp;
        ADDRESS(
            MATCH(
                $C75 &amp; ".Import_kWh",
                RawData!$A:$A,
                0
            ),
            MATCH(
                Y$3,
                RawData!$1:$1,
                0
            ),
            4
        )
    ),
    0
)</f>
        <v>0</v>
      </c>
      <c r="Z75" s="196" cm="1">
        <f t="array" aca="1" ref="Z75" ca="1">IFERROR(
    INDIRECT(
        "RawData!" &amp;
        ADDRESS(
            MATCH(
                $C75 &amp; ".Import_kWh",
                RawData!$A:$A,
                0
            ),
            MATCH(
                Z$3,
                RawData!$1:$1,
                0
            ),
            4
        )
    ),
    0
)</f>
        <v>0</v>
      </c>
      <c r="AA75" s="196" cm="1">
        <f t="array" aca="1" ref="AA75" ca="1">IFERROR(
    INDIRECT(
        "RawData!" &amp;
        ADDRESS(
            MATCH(
                $C75 &amp; ".Import_kWh",
                RawData!$A:$A,
                0
            ),
            MATCH(
                AA$3,
                RawData!$1:$1,
                0
            ),
            4
        )
    ),
    0
)</f>
        <v>0</v>
      </c>
      <c r="AB75" s="196" cm="1">
        <f t="array" aca="1" ref="AB75" ca="1">IFERROR(
    INDIRECT(
        "RawData!" &amp;
        ADDRESS(
            MATCH(
                $C75 &amp; ".Import_kWh",
                RawData!$A:$A,
                0
            ),
            MATCH(
                AB$3,
                RawData!$1:$1,
                0
            ),
            4
        )
    ),
    0
)</f>
        <v>0</v>
      </c>
      <c r="AC75" s="196" cm="1">
        <f t="array" aca="1" ref="AC75" ca="1">IFERROR(
    INDIRECT(
        "RawData!" &amp;
        ADDRESS(
            MATCH(
                $C75 &amp; ".Import_kWh",
                RawData!$A:$A,
                0
            ),
            MATCH(
                AC$3,
                RawData!$1:$1,
                0
            ),
            4
        )
    ),
    0
)</f>
        <v>0</v>
      </c>
      <c r="AD75" s="196" cm="1">
        <f t="array" aca="1" ref="AD75" ca="1">IFERROR(
    INDIRECT(
        "RawData!" &amp;
        ADDRESS(
            MATCH(
                $C75 &amp; ".Import_kWh",
                RawData!$A:$A,
                0
            ),
            MATCH(
                AD$3,
                RawData!$1:$1,
                0
            ),
            4
        )
    ),
    0
)</f>
        <v>0</v>
      </c>
      <c r="AE75" s="196" cm="1">
        <f t="array" aca="1" ref="AE75" ca="1">IFERROR(
    INDIRECT(
        "RawData!" &amp;
        ADDRESS(
            MATCH(
                $C75 &amp; ".Import_kWh",
                RawData!$A:$A,
                0
            ),
            MATCH(
                AE$3,
                RawData!$1:$1,
                0
            ),
            4
        )
    ),
    0
)</f>
        <v>0</v>
      </c>
      <c r="AF75" s="196" cm="1">
        <f t="array" aca="1" ref="AF75" ca="1">IFERROR(
    INDIRECT(
        "RawData!" &amp;
        ADDRESS(
            MATCH(
                $C75 &amp; ".Import_kWh",
                RawData!$A:$A,
                0
            ),
            MATCH(
                AF$3,
                RawData!$1:$1,
                0
            ),
            4
        )
    ),
    0
)</f>
        <v>0</v>
      </c>
      <c r="AG75" s="196" cm="1">
        <f t="array" aca="1" ref="AG75" ca="1">IFERROR(
    INDIRECT(
        "RawData!" &amp;
        ADDRESS(
            MATCH(
                $C75 &amp; ".Import_kWh",
                RawData!$A:$A,
                0
            ),
            MATCH(
                AG$3,
                RawData!$1:$1,
                0
            ),
            4
        )
    ),
    0
)</f>
        <v>0</v>
      </c>
      <c r="AH75" s="196" cm="1">
        <f t="array" aca="1" ref="AH75" ca="1">IFERROR(
    INDIRECT(
        "RawData!" &amp;
        ADDRESS(
            MATCH(
                $C75 &amp; ".Import_kWh",
                RawData!$A:$A,
                0
            ),
            MATCH(
                AH$3,
                RawData!$1:$1,
                0
            ),
            4
        )
    ),
    0
)</f>
        <v>0</v>
      </c>
      <c r="AI75" s="196" cm="1">
        <f t="array" aca="1" ref="AI75" ca="1">IFERROR(
    INDIRECT(
        "RawData!" &amp;
        ADDRESS(
            MATCH(
                $C75 &amp; ".Import_kWh",
                RawData!$A:$A,
                0
            ),
            MATCH(
                AI$3,
                RawData!$1:$1,
                0
            ),
            4
        )
    ),
    0
)</f>
        <v>0</v>
      </c>
      <c r="AJ75" s="196" cm="1">
        <f t="array" aca="1" ref="AJ75" ca="1">IFERROR(
    INDIRECT(
        "RawData!" &amp;
        ADDRESS(
            MATCH(
                $C75 &amp; ".Import_kWh",
                RawData!$A:$A,
                0
            ),
            MATCH(
                AJ$3,
                RawData!$1:$1,
                0
            ),
            4
        )
    ),
    0
)</f>
        <v>0</v>
      </c>
      <c r="AK75" s="196" cm="1">
        <f t="array" aca="1" ref="AK75" ca="1">IFERROR(
    INDIRECT(
        "RawData!" &amp;
        ADDRESS(
            MATCH(
                $C75 &amp; ".Import_kWh",
                RawData!$A:$A,
                0
            ),
            MATCH(
                AK$3,
                RawData!$1:$1,
                0
            ),
            4
        )
    ),
    0
)</f>
        <v>0</v>
      </c>
      <c r="AL75" s="196" cm="1">
        <f t="array" aca="1" ref="AL75" ca="1">IFERROR(
    INDIRECT(
        "RawData!" &amp;
        ADDRESS(
            MATCH(
                $C75 &amp; ".Import_kWh",
                RawData!$A:$A,
                0
            ),
            MATCH(
                AL$3,
                RawData!$1:$1,
                0
            ),
            4
        )
    ),
    0
)</f>
        <v>0</v>
      </c>
      <c r="AM75" s="360"/>
      <c r="AN75" s="59"/>
      <c r="AO75" s="59"/>
    </row>
    <row r="76" spans="1:41" ht="15" customHeight="1">
      <c r="A76" s="95" t="s">
        <v>92</v>
      </c>
      <c r="B76" s="527"/>
      <c r="C76" s="493" t="s">
        <v>56</v>
      </c>
      <c r="D76" s="511" t="s">
        <v>222</v>
      </c>
      <c r="E76" s="69" t="s">
        <v>42</v>
      </c>
      <c r="F76" s="73">
        <v>1</v>
      </c>
      <c r="G76" s="196" cm="1">
        <f t="array" aca="1" ref="G76" ca="1">IFERROR(
    INDIRECT(
        "RawData!" &amp;
        ADDRESS(
            MATCH(
                $C76 &amp; ".Import_kWh",
                RawData!$A:$A,
                0
            ),
            MATCH(
                G$3,
                RawData!$1:$1,
                0
            ),
            4
        )
    ),
    0
)</f>
        <v>0</v>
      </c>
      <c r="H76" s="196" cm="1">
        <f t="array" aca="1" ref="H76" ca="1">IFERROR(
    INDIRECT(
        "RawData!" &amp;
        ADDRESS(
            MATCH(
                $C76 &amp; ".Import_kWh",
                RawData!$A:$A,
                0
            ),
            MATCH(
                H$3,
                RawData!$1:$1,
                0
            ),
            4
        )
    ),
    0
)</f>
        <v>0</v>
      </c>
      <c r="I76" s="196" cm="1">
        <f t="array" aca="1" ref="I76" ca="1">IFERROR(
    INDIRECT(
        "RawData!" &amp;
        ADDRESS(
            MATCH(
                $C76 &amp; ".Import_kWh",
                RawData!$A:$A,
                0
            ),
            MATCH(
                I$3,
                RawData!$1:$1,
                0
            ),
            4
        )
    ),
    0
)</f>
        <v>0</v>
      </c>
      <c r="J76" s="196" cm="1">
        <f t="array" aca="1" ref="J76" ca="1">IFERROR(
    INDIRECT(
        "RawData!" &amp;
        ADDRESS(
            MATCH(
                $C76 &amp; ".Import_kWh",
                RawData!$A:$A,
                0
            ),
            MATCH(
                J$3,
                RawData!$1:$1,
                0
            ),
            4
        )
    ),
    0
)</f>
        <v>0</v>
      </c>
      <c r="K76" s="196" cm="1">
        <f t="array" aca="1" ref="K76" ca="1">IFERROR(
    INDIRECT(
        "RawData!" &amp;
        ADDRESS(
            MATCH(
                $C76 &amp; ".Import_kWh",
                RawData!$A:$A,
                0
            ),
            MATCH(
                K$3,
                RawData!$1:$1,
                0
            ),
            4
        )
    ),
    0
)</f>
        <v>0</v>
      </c>
      <c r="L76" s="196" cm="1">
        <f t="array" aca="1" ref="L76" ca="1">IFERROR(
    INDIRECT(
        "RawData!" &amp;
        ADDRESS(
            MATCH(
                $C76 &amp; ".Import_kWh",
                RawData!$A:$A,
                0
            ),
            MATCH(
                L$3,
                RawData!$1:$1,
                0
            ),
            4
        )
    ),
    0
)</f>
        <v>0</v>
      </c>
      <c r="M76" s="196" cm="1">
        <f t="array" aca="1" ref="M76" ca="1">IFERROR(
    INDIRECT(
        "RawData!" &amp;
        ADDRESS(
            MATCH(
                $C76 &amp; ".Import_kWh",
                RawData!$A:$A,
                0
            ),
            MATCH(
                M$3,
                RawData!$1:$1,
                0
            ),
            4
        )
    ),
    0
)</f>
        <v>0</v>
      </c>
      <c r="N76" s="196" cm="1">
        <f t="array" aca="1" ref="N76" ca="1">IFERROR(
    INDIRECT(
        "RawData!" &amp;
        ADDRESS(
            MATCH(
                $C76 &amp; ".Import_kWh",
                RawData!$A:$A,
                0
            ),
            MATCH(
                N$3,
                RawData!$1:$1,
                0
            ),
            4
        )
    ),
    0
)</f>
        <v>0</v>
      </c>
      <c r="O76" s="196" cm="1">
        <f t="array" aca="1" ref="O76" ca="1">IFERROR(
    INDIRECT(
        "RawData!" &amp;
        ADDRESS(
            MATCH(
                $C76 &amp; ".Import_kWh",
                RawData!$A:$A,
                0
            ),
            MATCH(
                O$3,
                RawData!$1:$1,
                0
            ),
            4
        )
    ),
    0
)</f>
        <v>0</v>
      </c>
      <c r="P76" s="196" cm="1">
        <f t="array" aca="1" ref="P76" ca="1">IFERROR(
    INDIRECT(
        "RawData!" &amp;
        ADDRESS(
            MATCH(
                $C76 &amp; ".Import_kWh",
                RawData!$A:$A,
                0
            ),
            MATCH(
                P$3,
                RawData!$1:$1,
                0
            ),
            4
        )
    ),
    0
)</f>
        <v>0</v>
      </c>
      <c r="Q76" s="196" cm="1">
        <f t="array" aca="1" ref="Q76" ca="1">IFERROR(
    INDIRECT(
        "RawData!" &amp;
        ADDRESS(
            MATCH(
                $C76 &amp; ".Import_kWh",
                RawData!$A:$A,
                0
            ),
            MATCH(
                Q$3,
                RawData!$1:$1,
                0
            ),
            4
        )
    ),
    0
)</f>
        <v>0</v>
      </c>
      <c r="R76" s="196" cm="1">
        <f t="array" aca="1" ref="R76" ca="1">IFERROR(
    INDIRECT(
        "RawData!" &amp;
        ADDRESS(
            MATCH(
                $C76 &amp; ".Import_kWh",
                RawData!$A:$A,
                0
            ),
            MATCH(
                R$3,
                RawData!$1:$1,
                0
            ),
            4
        )
    ),
    0
)</f>
        <v>0</v>
      </c>
      <c r="S76" s="196" cm="1">
        <f t="array" aca="1" ref="S76" ca="1">IFERROR(
    INDIRECT(
        "RawData!" &amp;
        ADDRESS(
            MATCH(
                $C76 &amp; ".Import_kWh",
                RawData!$A:$A,
                0
            ),
            MATCH(
                S$3,
                RawData!$1:$1,
                0
            ),
            4
        )
    ),
    0
)</f>
        <v>0</v>
      </c>
      <c r="T76" s="196" cm="1">
        <f t="array" aca="1" ref="T76" ca="1">IFERROR(
    INDIRECT(
        "RawData!" &amp;
        ADDRESS(
            MATCH(
                $C76 &amp; ".Import_kWh",
                RawData!$A:$A,
                0
            ),
            MATCH(
                T$3,
                RawData!$1:$1,
                0
            ),
            4
        )
    ),
    0
)</f>
        <v>0</v>
      </c>
      <c r="U76" s="196" cm="1">
        <f t="array" aca="1" ref="U76" ca="1">IFERROR(
    INDIRECT(
        "RawData!" &amp;
        ADDRESS(
            MATCH(
                $C76 &amp; ".Import_kWh",
                RawData!$A:$A,
                0
            ),
            MATCH(
                U$3,
                RawData!$1:$1,
                0
            ),
            4
        )
    ),
    0
)</f>
        <v>0</v>
      </c>
      <c r="V76" s="196" cm="1">
        <f t="array" aca="1" ref="V76" ca="1">IFERROR(
    INDIRECT(
        "RawData!" &amp;
        ADDRESS(
            MATCH(
                $C76 &amp; ".Import_kWh",
                RawData!$A:$A,
                0
            ),
            MATCH(
                V$3,
                RawData!$1:$1,
                0
            ),
            4
        )
    ),
    0
)</f>
        <v>0</v>
      </c>
      <c r="W76" s="196" cm="1">
        <f t="array" aca="1" ref="W76" ca="1">IFERROR(
    INDIRECT(
        "RawData!" &amp;
        ADDRESS(
            MATCH(
                $C76 &amp; ".Import_kWh",
                RawData!$A:$A,
                0
            ),
            MATCH(
                W$3,
                RawData!$1:$1,
                0
            ),
            4
        )
    ),
    0
)</f>
        <v>0</v>
      </c>
      <c r="X76" s="196" cm="1">
        <f t="array" aca="1" ref="X76" ca="1">IFERROR(
    INDIRECT(
        "RawData!" &amp;
        ADDRESS(
            MATCH(
                $C76 &amp; ".Import_kWh",
                RawData!$A:$A,
                0
            ),
            MATCH(
                X$3,
                RawData!$1:$1,
                0
            ),
            4
        )
    ),
    0
)</f>
        <v>0</v>
      </c>
      <c r="Y76" s="196" cm="1">
        <f t="array" aca="1" ref="Y76" ca="1">IFERROR(
    INDIRECT(
        "RawData!" &amp;
        ADDRESS(
            MATCH(
                $C76 &amp; ".Import_kWh",
                RawData!$A:$A,
                0
            ),
            MATCH(
                Y$3,
                RawData!$1:$1,
                0
            ),
            4
        )
    ),
    0
)</f>
        <v>0</v>
      </c>
      <c r="Z76" s="196" cm="1">
        <f t="array" aca="1" ref="Z76" ca="1">IFERROR(
    INDIRECT(
        "RawData!" &amp;
        ADDRESS(
            MATCH(
                $C76 &amp; ".Import_kWh",
                RawData!$A:$A,
                0
            ),
            MATCH(
                Z$3,
                RawData!$1:$1,
                0
            ),
            4
        )
    ),
    0
)</f>
        <v>0</v>
      </c>
      <c r="AA76" s="196" cm="1">
        <f t="array" aca="1" ref="AA76" ca="1">IFERROR(
    INDIRECT(
        "RawData!" &amp;
        ADDRESS(
            MATCH(
                $C76 &amp; ".Import_kWh",
                RawData!$A:$A,
                0
            ),
            MATCH(
                AA$3,
                RawData!$1:$1,
                0
            ),
            4
        )
    ),
    0
)</f>
        <v>0</v>
      </c>
      <c r="AB76" s="196" cm="1">
        <f t="array" aca="1" ref="AB76" ca="1">IFERROR(
    INDIRECT(
        "RawData!" &amp;
        ADDRESS(
            MATCH(
                $C76 &amp; ".Import_kWh",
                RawData!$A:$A,
                0
            ),
            MATCH(
                AB$3,
                RawData!$1:$1,
                0
            ),
            4
        )
    ),
    0
)</f>
        <v>0</v>
      </c>
      <c r="AC76" s="196" cm="1">
        <f t="array" aca="1" ref="AC76" ca="1">IFERROR(
    INDIRECT(
        "RawData!" &amp;
        ADDRESS(
            MATCH(
                $C76 &amp; ".Import_kWh",
                RawData!$A:$A,
                0
            ),
            MATCH(
                AC$3,
                RawData!$1:$1,
                0
            ),
            4
        )
    ),
    0
)</f>
        <v>0</v>
      </c>
      <c r="AD76" s="196" cm="1">
        <f t="array" aca="1" ref="AD76" ca="1">IFERROR(
    INDIRECT(
        "RawData!" &amp;
        ADDRESS(
            MATCH(
                $C76 &amp; ".Import_kWh",
                RawData!$A:$A,
                0
            ),
            MATCH(
                AD$3,
                RawData!$1:$1,
                0
            ),
            4
        )
    ),
    0
)</f>
        <v>0</v>
      </c>
      <c r="AE76" s="196" cm="1">
        <f t="array" aca="1" ref="AE76" ca="1">IFERROR(
    INDIRECT(
        "RawData!" &amp;
        ADDRESS(
            MATCH(
                $C76 &amp; ".Import_kWh",
                RawData!$A:$A,
                0
            ),
            MATCH(
                AE$3,
                RawData!$1:$1,
                0
            ),
            4
        )
    ),
    0
)</f>
        <v>0</v>
      </c>
      <c r="AF76" s="196" cm="1">
        <f t="array" aca="1" ref="AF76" ca="1">IFERROR(
    INDIRECT(
        "RawData!" &amp;
        ADDRESS(
            MATCH(
                $C76 &amp; ".Import_kWh",
                RawData!$A:$A,
                0
            ),
            MATCH(
                AF$3,
                RawData!$1:$1,
                0
            ),
            4
        )
    ),
    0
)</f>
        <v>0</v>
      </c>
      <c r="AG76" s="196" cm="1">
        <f t="array" aca="1" ref="AG76" ca="1">IFERROR(
    INDIRECT(
        "RawData!" &amp;
        ADDRESS(
            MATCH(
                $C76 &amp; ".Import_kWh",
                RawData!$A:$A,
                0
            ),
            MATCH(
                AG$3,
                RawData!$1:$1,
                0
            ),
            4
        )
    ),
    0
)</f>
        <v>0</v>
      </c>
      <c r="AH76" s="196" cm="1">
        <f t="array" aca="1" ref="AH76" ca="1">IFERROR(
    INDIRECT(
        "RawData!" &amp;
        ADDRESS(
            MATCH(
                $C76 &amp; ".Import_kWh",
                RawData!$A:$A,
                0
            ),
            MATCH(
                AH$3,
                RawData!$1:$1,
                0
            ),
            4
        )
    ),
    0
)</f>
        <v>0</v>
      </c>
      <c r="AI76" s="196" cm="1">
        <f t="array" aca="1" ref="AI76" ca="1">IFERROR(
    INDIRECT(
        "RawData!" &amp;
        ADDRESS(
            MATCH(
                $C76 &amp; ".Import_kWh",
                RawData!$A:$A,
                0
            ),
            MATCH(
                AI$3,
                RawData!$1:$1,
                0
            ),
            4
        )
    ),
    0
)</f>
        <v>0</v>
      </c>
      <c r="AJ76" s="196" cm="1">
        <f t="array" aca="1" ref="AJ76" ca="1">IFERROR(
    INDIRECT(
        "RawData!" &amp;
        ADDRESS(
            MATCH(
                $C76 &amp; ".Import_kWh",
                RawData!$A:$A,
                0
            ),
            MATCH(
                AJ$3,
                RawData!$1:$1,
                0
            ),
            4
        )
    ),
    0
)</f>
        <v>0</v>
      </c>
      <c r="AK76" s="196" cm="1">
        <f t="array" aca="1" ref="AK76" ca="1">IFERROR(
    INDIRECT(
        "RawData!" &amp;
        ADDRESS(
            MATCH(
                $C76 &amp; ".Import_kWh",
                RawData!$A:$A,
                0
            ),
            MATCH(
                AK$3,
                RawData!$1:$1,
                0
            ),
            4
        )
    ),
    0
)</f>
        <v>0</v>
      </c>
      <c r="AL76" s="196" cm="1">
        <f t="array" aca="1" ref="AL76" ca="1">IFERROR(
    INDIRECT(
        "RawData!" &amp;
        ADDRESS(
            MATCH(
                $C76 &amp; ".Import_kWh",
                RawData!$A:$A,
                0
            ),
            MATCH(
                AL$3,
                RawData!$1:$1,
                0
            ),
            4
        )
    ),
    0
)</f>
        <v>0</v>
      </c>
      <c r="AM76" s="360"/>
      <c r="AN76" s="59"/>
      <c r="AO76" s="59"/>
    </row>
    <row r="77" spans="1:41" ht="15" customHeight="1">
      <c r="A77" s="1" t="s">
        <v>92</v>
      </c>
      <c r="B77" s="525" t="s">
        <v>1</v>
      </c>
      <c r="C77" s="189" t="s">
        <v>58</v>
      </c>
      <c r="D77" s="513" t="s">
        <v>105</v>
      </c>
      <c r="E77" s="189" t="s">
        <v>43</v>
      </c>
      <c r="F77" s="72">
        <v>20</v>
      </c>
      <c r="G77" s="198"/>
      <c r="H77" s="198"/>
      <c r="I77" s="371"/>
      <c r="J77" s="373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  <c r="AF77" s="198"/>
      <c r="AG77" s="198"/>
      <c r="AH77" s="198"/>
      <c r="AI77" s="198"/>
      <c r="AJ77" s="198"/>
      <c r="AK77" s="198"/>
      <c r="AL77" s="198"/>
      <c r="AM77" s="364"/>
      <c r="AN77" s="181"/>
      <c r="AO77" s="181"/>
    </row>
    <row r="78" spans="1:41" ht="15" customHeight="1">
      <c r="A78" s="95" t="s">
        <v>92</v>
      </c>
      <c r="B78" s="526"/>
      <c r="C78" s="94" t="s">
        <v>58</v>
      </c>
      <c r="D78" s="515" t="s">
        <v>363</v>
      </c>
      <c r="E78" s="94" t="s">
        <v>43</v>
      </c>
      <c r="F78" s="87">
        <v>1</v>
      </c>
      <c r="G78" s="196" cm="1">
        <f t="array" aca="1" ref="G78" ca="1">IFERROR(
    INDIRECT(
        "RawData!" &amp;
        ADDRESS(
            MATCH(
                $C78 &amp; ".Import_kWh",
                RawData!$A:$A,
                0
            ),
            MATCH(
                G$3,
                RawData!$1:$1,
                0
            ),
            4
        )
    ),
    0
)</f>
        <v>0</v>
      </c>
      <c r="H78" s="196" cm="1">
        <f t="array" aca="1" ref="H78" ca="1">IFERROR(
    INDIRECT(
        "RawData!" &amp;
        ADDRESS(
            MATCH(
                $C78 &amp; ".Import_kWh",
                RawData!$A:$A,
                0
            ),
            MATCH(
                H$3,
                RawData!$1:$1,
                0
            ),
            4
        )
    ),
    0
)</f>
        <v>0</v>
      </c>
      <c r="I78" s="196" cm="1">
        <f t="array" aca="1" ref="I78" ca="1">IFERROR(
    INDIRECT(
        "RawData!" &amp;
        ADDRESS(
            MATCH(
                $C78 &amp; ".Import_kWh",
                RawData!$A:$A,
                0
            ),
            MATCH(
                I$3,
                RawData!$1:$1,
                0
            ),
            4
        )
    ),
    0
)</f>
        <v>0</v>
      </c>
      <c r="J78" s="196" cm="1">
        <f t="array" aca="1" ref="J78" ca="1">IFERROR(
    INDIRECT(
        "RawData!" &amp;
        ADDRESS(
            MATCH(
                $C78 &amp; ".Import_kWh",
                RawData!$A:$A,
                0
            ),
            MATCH(
                J$3,
                RawData!$1:$1,
                0
            ),
            4
        )
    ),
    0
)</f>
        <v>0</v>
      </c>
      <c r="K78" s="196" cm="1">
        <f t="array" aca="1" ref="K78" ca="1">IFERROR(
    INDIRECT(
        "RawData!" &amp;
        ADDRESS(
            MATCH(
                $C78 &amp; ".Import_kWh",
                RawData!$A:$A,
                0
            ),
            MATCH(
                K$3,
                RawData!$1:$1,
                0
            ),
            4
        )
    ),
    0
)</f>
        <v>0</v>
      </c>
      <c r="L78" s="196" cm="1">
        <f t="array" aca="1" ref="L78" ca="1">IFERROR(
    INDIRECT(
        "RawData!" &amp;
        ADDRESS(
            MATCH(
                $C78 &amp; ".Import_kWh",
                RawData!$A:$A,
                0
            ),
            MATCH(
                L$3,
                RawData!$1:$1,
                0
            ),
            4
        )
    ),
    0
)</f>
        <v>0</v>
      </c>
      <c r="M78" s="196" cm="1">
        <f t="array" aca="1" ref="M78" ca="1">IFERROR(
    INDIRECT(
        "RawData!" &amp;
        ADDRESS(
            MATCH(
                $C78 &amp; ".Import_kWh",
                RawData!$A:$A,
                0
            ),
            MATCH(
                M$3,
                RawData!$1:$1,
                0
            ),
            4
        )
    ),
    0
)</f>
        <v>0</v>
      </c>
      <c r="N78" s="196" cm="1">
        <f t="array" aca="1" ref="N78" ca="1">IFERROR(
    INDIRECT(
        "RawData!" &amp;
        ADDRESS(
            MATCH(
                $C78 &amp; ".Import_kWh",
                RawData!$A:$A,
                0
            ),
            MATCH(
                N$3,
                RawData!$1:$1,
                0
            ),
            4
        )
    ),
    0
)</f>
        <v>0</v>
      </c>
      <c r="O78" s="196" cm="1">
        <f t="array" aca="1" ref="O78" ca="1">IFERROR(
    INDIRECT(
        "RawData!" &amp;
        ADDRESS(
            MATCH(
                $C78 &amp; ".Import_kWh",
                RawData!$A:$A,
                0
            ),
            MATCH(
                O$3,
                RawData!$1:$1,
                0
            ),
            4
        )
    ),
    0
)</f>
        <v>0</v>
      </c>
      <c r="P78" s="196" cm="1">
        <f t="array" aca="1" ref="P78" ca="1">IFERROR(
    INDIRECT(
        "RawData!" &amp;
        ADDRESS(
            MATCH(
                $C78 &amp; ".Import_kWh",
                RawData!$A:$A,
                0
            ),
            MATCH(
                P$3,
                RawData!$1:$1,
                0
            ),
            4
        )
    ),
    0
)</f>
        <v>0</v>
      </c>
      <c r="Q78" s="196" cm="1">
        <f t="array" aca="1" ref="Q78" ca="1">IFERROR(
    INDIRECT(
        "RawData!" &amp;
        ADDRESS(
            MATCH(
                $C78 &amp; ".Import_kWh",
                RawData!$A:$A,
                0
            ),
            MATCH(
                Q$3,
                RawData!$1:$1,
                0
            ),
            4
        )
    ),
    0
)</f>
        <v>0</v>
      </c>
      <c r="R78" s="196" cm="1">
        <f t="array" aca="1" ref="R78" ca="1">IFERROR(
    INDIRECT(
        "RawData!" &amp;
        ADDRESS(
            MATCH(
                $C78 &amp; ".Import_kWh",
                RawData!$A:$A,
                0
            ),
            MATCH(
                R$3,
                RawData!$1:$1,
                0
            ),
            4
        )
    ),
    0
)</f>
        <v>0</v>
      </c>
      <c r="S78" s="196" cm="1">
        <f t="array" aca="1" ref="S78" ca="1">IFERROR(
    INDIRECT(
        "RawData!" &amp;
        ADDRESS(
            MATCH(
                $C78 &amp; ".Import_kWh",
                RawData!$A:$A,
                0
            ),
            MATCH(
                S$3,
                RawData!$1:$1,
                0
            ),
            4
        )
    ),
    0
)</f>
        <v>0</v>
      </c>
      <c r="T78" s="196" cm="1">
        <f t="array" aca="1" ref="T78" ca="1">IFERROR(
    INDIRECT(
        "RawData!" &amp;
        ADDRESS(
            MATCH(
                $C78 &amp; ".Import_kWh",
                RawData!$A:$A,
                0
            ),
            MATCH(
                T$3,
                RawData!$1:$1,
                0
            ),
            4
        )
    ),
    0
)</f>
        <v>0</v>
      </c>
      <c r="U78" s="196" cm="1">
        <f t="array" aca="1" ref="U78" ca="1">IFERROR(
    INDIRECT(
        "RawData!" &amp;
        ADDRESS(
            MATCH(
                $C78 &amp; ".Import_kWh",
                RawData!$A:$A,
                0
            ),
            MATCH(
                U$3,
                RawData!$1:$1,
                0
            ),
            4
        )
    ),
    0
)</f>
        <v>0</v>
      </c>
      <c r="V78" s="196" cm="1">
        <f t="array" aca="1" ref="V78" ca="1">IFERROR(
    INDIRECT(
        "RawData!" &amp;
        ADDRESS(
            MATCH(
                $C78 &amp; ".Import_kWh",
                RawData!$A:$A,
                0
            ),
            MATCH(
                V$3,
                RawData!$1:$1,
                0
            ),
            4
        )
    ),
    0
)</f>
        <v>0</v>
      </c>
      <c r="W78" s="196" cm="1">
        <f t="array" aca="1" ref="W78" ca="1">IFERROR(
    INDIRECT(
        "RawData!" &amp;
        ADDRESS(
            MATCH(
                $C78 &amp; ".Import_kWh",
                RawData!$A:$A,
                0
            ),
            MATCH(
                W$3,
                RawData!$1:$1,
                0
            ),
            4
        )
    ),
    0
)</f>
        <v>0</v>
      </c>
      <c r="X78" s="196" cm="1">
        <f t="array" aca="1" ref="X78" ca="1">IFERROR(
    INDIRECT(
        "RawData!" &amp;
        ADDRESS(
            MATCH(
                $C78 &amp; ".Import_kWh",
                RawData!$A:$A,
                0
            ),
            MATCH(
                X$3,
                RawData!$1:$1,
                0
            ),
            4
        )
    ),
    0
)</f>
        <v>0</v>
      </c>
      <c r="Y78" s="196" cm="1">
        <f t="array" aca="1" ref="Y78" ca="1">IFERROR(
    INDIRECT(
        "RawData!" &amp;
        ADDRESS(
            MATCH(
                $C78 &amp; ".Import_kWh",
                RawData!$A:$A,
                0
            ),
            MATCH(
                Y$3,
                RawData!$1:$1,
                0
            ),
            4
        )
    ),
    0
)</f>
        <v>0</v>
      </c>
      <c r="Z78" s="196" cm="1">
        <f t="array" aca="1" ref="Z78" ca="1">IFERROR(
    INDIRECT(
        "RawData!" &amp;
        ADDRESS(
            MATCH(
                $C78 &amp; ".Import_kWh",
                RawData!$A:$A,
                0
            ),
            MATCH(
                Z$3,
                RawData!$1:$1,
                0
            ),
            4
        )
    ),
    0
)</f>
        <v>0</v>
      </c>
      <c r="AA78" s="196" cm="1">
        <f t="array" aca="1" ref="AA78" ca="1">IFERROR(
    INDIRECT(
        "RawData!" &amp;
        ADDRESS(
            MATCH(
                $C78 &amp; ".Import_kWh",
                RawData!$A:$A,
                0
            ),
            MATCH(
                AA$3,
                RawData!$1:$1,
                0
            ),
            4
        )
    ),
    0
)</f>
        <v>0</v>
      </c>
      <c r="AB78" s="196" cm="1">
        <f t="array" aca="1" ref="AB78" ca="1">IFERROR(
    INDIRECT(
        "RawData!" &amp;
        ADDRESS(
            MATCH(
                $C78 &amp; ".Import_kWh",
                RawData!$A:$A,
                0
            ),
            MATCH(
                AB$3,
                RawData!$1:$1,
                0
            ),
            4
        )
    ),
    0
)</f>
        <v>0</v>
      </c>
      <c r="AC78" s="196" cm="1">
        <f t="array" aca="1" ref="AC78" ca="1">IFERROR(
    INDIRECT(
        "RawData!" &amp;
        ADDRESS(
            MATCH(
                $C78 &amp; ".Import_kWh",
                RawData!$A:$A,
                0
            ),
            MATCH(
                AC$3,
                RawData!$1:$1,
                0
            ),
            4
        )
    ),
    0
)</f>
        <v>0</v>
      </c>
      <c r="AD78" s="196" cm="1">
        <f t="array" aca="1" ref="AD78" ca="1">IFERROR(
    INDIRECT(
        "RawData!" &amp;
        ADDRESS(
            MATCH(
                $C78 &amp; ".Import_kWh",
                RawData!$A:$A,
                0
            ),
            MATCH(
                AD$3,
                RawData!$1:$1,
                0
            ),
            4
        )
    ),
    0
)</f>
        <v>0</v>
      </c>
      <c r="AE78" s="196" cm="1">
        <f t="array" aca="1" ref="AE78" ca="1">IFERROR(
    INDIRECT(
        "RawData!" &amp;
        ADDRESS(
            MATCH(
                $C78 &amp; ".Import_kWh",
                RawData!$A:$A,
                0
            ),
            MATCH(
                AE$3,
                RawData!$1:$1,
                0
            ),
            4
        )
    ),
    0
)</f>
        <v>0</v>
      </c>
      <c r="AF78" s="196" cm="1">
        <f t="array" aca="1" ref="AF78" ca="1">IFERROR(
    INDIRECT(
        "RawData!" &amp;
        ADDRESS(
            MATCH(
                $C78 &amp; ".Import_kWh",
                RawData!$A:$A,
                0
            ),
            MATCH(
                AF$3,
                RawData!$1:$1,
                0
            ),
            4
        )
    ),
    0
)</f>
        <v>0</v>
      </c>
      <c r="AG78" s="196" cm="1">
        <f t="array" aca="1" ref="AG78" ca="1">IFERROR(
    INDIRECT(
        "RawData!" &amp;
        ADDRESS(
            MATCH(
                $C78 &amp; ".Import_kWh",
                RawData!$A:$A,
                0
            ),
            MATCH(
                AG$3,
                RawData!$1:$1,
                0
            ),
            4
        )
    ),
    0
)</f>
        <v>0</v>
      </c>
      <c r="AH78" s="196" cm="1">
        <f t="array" aca="1" ref="AH78" ca="1">IFERROR(
    INDIRECT(
        "RawData!" &amp;
        ADDRESS(
            MATCH(
                $C78 &amp; ".Import_kWh",
                RawData!$A:$A,
                0
            ),
            MATCH(
                AH$3,
                RawData!$1:$1,
                0
            ),
            4
        )
    ),
    0
)</f>
        <v>0</v>
      </c>
      <c r="AI78" s="196" cm="1">
        <f t="array" aca="1" ref="AI78" ca="1">IFERROR(
    INDIRECT(
        "RawData!" &amp;
        ADDRESS(
            MATCH(
                $C78 &amp; ".Import_kWh",
                RawData!$A:$A,
                0
            ),
            MATCH(
                AI$3,
                RawData!$1:$1,
                0
            ),
            4
        )
    ),
    0
)</f>
        <v>0</v>
      </c>
      <c r="AJ78" s="196" cm="1">
        <f t="array" aca="1" ref="AJ78" ca="1">IFERROR(
    INDIRECT(
        "RawData!" &amp;
        ADDRESS(
            MATCH(
                $C78 &amp; ".Import_kWh",
                RawData!$A:$A,
                0
            ),
            MATCH(
                AJ$3,
                RawData!$1:$1,
                0
            ),
            4
        )
    ),
    0
)</f>
        <v>0</v>
      </c>
      <c r="AK78" s="196" cm="1">
        <f t="array" aca="1" ref="AK78" ca="1">IFERROR(
    INDIRECT(
        "RawData!" &amp;
        ADDRESS(
            MATCH(
                $C78 &amp; ".Import_kWh",
                RawData!$A:$A,
                0
            ),
            MATCH(
                AK$3,
                RawData!$1:$1,
                0
            ),
            4
        )
    ),
    0
)</f>
        <v>0</v>
      </c>
      <c r="AL78" s="196" cm="1">
        <f t="array" aca="1" ref="AL78" ca="1">IFERROR(
    INDIRECT(
        "RawData!" &amp;
        ADDRESS(
            MATCH(
                $C78 &amp; ".Import_kWh",
                RawData!$A:$A,
                0
            ),
            MATCH(
                AL$3,
                RawData!$1:$1,
                0
            ),
            4
        )
    ),
    0
)</f>
        <v>0</v>
      </c>
      <c r="AM78" s="360"/>
      <c r="AN78" s="59"/>
      <c r="AO78" s="59"/>
    </row>
    <row r="79" spans="1:41" ht="15" customHeight="1">
      <c r="A79" s="95" t="s">
        <v>92</v>
      </c>
      <c r="B79" s="526"/>
      <c r="C79" s="190" t="s">
        <v>58</v>
      </c>
      <c r="D79" s="511" t="s">
        <v>364</v>
      </c>
      <c r="E79" s="190" t="s">
        <v>43</v>
      </c>
      <c r="F79" s="73">
        <v>1</v>
      </c>
      <c r="G79" s="196" cm="1">
        <f t="array" aca="1" ref="G79" ca="1">IFERROR(
    INDIRECT(
        "RawData!" &amp;
        ADDRESS(
            MATCH(
                $C79 &amp; ".Import_kWh",
                RawData!$A:$A,
                0
            ),
            MATCH(
                G$3,
                RawData!$1:$1,
                0
            ),
            4
        )
    ),
    0
)</f>
        <v>0</v>
      </c>
      <c r="H79" s="196" cm="1">
        <f t="array" aca="1" ref="H79" ca="1">IFERROR(
    INDIRECT(
        "RawData!" &amp;
        ADDRESS(
            MATCH(
                $C79 &amp; ".Import_kWh",
                RawData!$A:$A,
                0
            ),
            MATCH(
                H$3,
                RawData!$1:$1,
                0
            ),
            4
        )
    ),
    0
)</f>
        <v>0</v>
      </c>
      <c r="I79" s="196" cm="1">
        <f t="array" aca="1" ref="I79" ca="1">IFERROR(
    INDIRECT(
        "RawData!" &amp;
        ADDRESS(
            MATCH(
                $C79 &amp; ".Import_kWh",
                RawData!$A:$A,
                0
            ),
            MATCH(
                I$3,
                RawData!$1:$1,
                0
            ),
            4
        )
    ),
    0
)</f>
        <v>0</v>
      </c>
      <c r="J79" s="196" cm="1">
        <f t="array" aca="1" ref="J79" ca="1">IFERROR(
    INDIRECT(
        "RawData!" &amp;
        ADDRESS(
            MATCH(
                $C79 &amp; ".Import_kWh",
                RawData!$A:$A,
                0
            ),
            MATCH(
                J$3,
                RawData!$1:$1,
                0
            ),
            4
        )
    ),
    0
)</f>
        <v>0</v>
      </c>
      <c r="K79" s="196" cm="1">
        <f t="array" aca="1" ref="K79" ca="1">IFERROR(
    INDIRECT(
        "RawData!" &amp;
        ADDRESS(
            MATCH(
                $C79 &amp; ".Import_kWh",
                RawData!$A:$A,
                0
            ),
            MATCH(
                K$3,
                RawData!$1:$1,
                0
            ),
            4
        )
    ),
    0
)</f>
        <v>0</v>
      </c>
      <c r="L79" s="196" cm="1">
        <f t="array" aca="1" ref="L79" ca="1">IFERROR(
    INDIRECT(
        "RawData!" &amp;
        ADDRESS(
            MATCH(
                $C79 &amp; ".Import_kWh",
                RawData!$A:$A,
                0
            ),
            MATCH(
                L$3,
                RawData!$1:$1,
                0
            ),
            4
        )
    ),
    0
)</f>
        <v>0</v>
      </c>
      <c r="M79" s="196" cm="1">
        <f t="array" aca="1" ref="M79" ca="1">IFERROR(
    INDIRECT(
        "RawData!" &amp;
        ADDRESS(
            MATCH(
                $C79 &amp; ".Import_kWh",
                RawData!$A:$A,
                0
            ),
            MATCH(
                M$3,
                RawData!$1:$1,
                0
            ),
            4
        )
    ),
    0
)</f>
        <v>0</v>
      </c>
      <c r="N79" s="196" cm="1">
        <f t="array" aca="1" ref="N79" ca="1">IFERROR(
    INDIRECT(
        "RawData!" &amp;
        ADDRESS(
            MATCH(
                $C79 &amp; ".Import_kWh",
                RawData!$A:$A,
                0
            ),
            MATCH(
                N$3,
                RawData!$1:$1,
                0
            ),
            4
        )
    ),
    0
)</f>
        <v>0</v>
      </c>
      <c r="O79" s="196" cm="1">
        <f t="array" aca="1" ref="O79" ca="1">IFERROR(
    INDIRECT(
        "RawData!" &amp;
        ADDRESS(
            MATCH(
                $C79 &amp; ".Import_kWh",
                RawData!$A:$A,
                0
            ),
            MATCH(
                O$3,
                RawData!$1:$1,
                0
            ),
            4
        )
    ),
    0
)</f>
        <v>0</v>
      </c>
      <c r="P79" s="196" cm="1">
        <f t="array" aca="1" ref="P79" ca="1">IFERROR(
    INDIRECT(
        "RawData!" &amp;
        ADDRESS(
            MATCH(
                $C79 &amp; ".Import_kWh",
                RawData!$A:$A,
                0
            ),
            MATCH(
                P$3,
                RawData!$1:$1,
                0
            ),
            4
        )
    ),
    0
)</f>
        <v>0</v>
      </c>
      <c r="Q79" s="196" cm="1">
        <f t="array" aca="1" ref="Q79" ca="1">IFERROR(
    INDIRECT(
        "RawData!" &amp;
        ADDRESS(
            MATCH(
                $C79 &amp; ".Import_kWh",
                RawData!$A:$A,
                0
            ),
            MATCH(
                Q$3,
                RawData!$1:$1,
                0
            ),
            4
        )
    ),
    0
)</f>
        <v>0</v>
      </c>
      <c r="R79" s="196" cm="1">
        <f t="array" aca="1" ref="R79" ca="1">IFERROR(
    INDIRECT(
        "RawData!" &amp;
        ADDRESS(
            MATCH(
                $C79 &amp; ".Import_kWh",
                RawData!$A:$A,
                0
            ),
            MATCH(
                R$3,
                RawData!$1:$1,
                0
            ),
            4
        )
    ),
    0
)</f>
        <v>0</v>
      </c>
      <c r="S79" s="196" cm="1">
        <f t="array" aca="1" ref="S79" ca="1">IFERROR(
    INDIRECT(
        "RawData!" &amp;
        ADDRESS(
            MATCH(
                $C79 &amp; ".Import_kWh",
                RawData!$A:$A,
                0
            ),
            MATCH(
                S$3,
                RawData!$1:$1,
                0
            ),
            4
        )
    ),
    0
)</f>
        <v>0</v>
      </c>
      <c r="T79" s="196" cm="1">
        <f t="array" aca="1" ref="T79" ca="1">IFERROR(
    INDIRECT(
        "RawData!" &amp;
        ADDRESS(
            MATCH(
                $C79 &amp; ".Import_kWh",
                RawData!$A:$A,
                0
            ),
            MATCH(
                T$3,
                RawData!$1:$1,
                0
            ),
            4
        )
    ),
    0
)</f>
        <v>0</v>
      </c>
      <c r="U79" s="196" cm="1">
        <f t="array" aca="1" ref="U79" ca="1">IFERROR(
    INDIRECT(
        "RawData!" &amp;
        ADDRESS(
            MATCH(
                $C79 &amp; ".Import_kWh",
                RawData!$A:$A,
                0
            ),
            MATCH(
                U$3,
                RawData!$1:$1,
                0
            ),
            4
        )
    ),
    0
)</f>
        <v>0</v>
      </c>
      <c r="V79" s="196" cm="1">
        <f t="array" aca="1" ref="V79" ca="1">IFERROR(
    INDIRECT(
        "RawData!" &amp;
        ADDRESS(
            MATCH(
                $C79 &amp; ".Import_kWh",
                RawData!$A:$A,
                0
            ),
            MATCH(
                V$3,
                RawData!$1:$1,
                0
            ),
            4
        )
    ),
    0
)</f>
        <v>0</v>
      </c>
      <c r="W79" s="196" cm="1">
        <f t="array" aca="1" ref="W79" ca="1">IFERROR(
    INDIRECT(
        "RawData!" &amp;
        ADDRESS(
            MATCH(
                $C79 &amp; ".Import_kWh",
                RawData!$A:$A,
                0
            ),
            MATCH(
                W$3,
                RawData!$1:$1,
                0
            ),
            4
        )
    ),
    0
)</f>
        <v>0</v>
      </c>
      <c r="X79" s="196" cm="1">
        <f t="array" aca="1" ref="X79" ca="1">IFERROR(
    INDIRECT(
        "RawData!" &amp;
        ADDRESS(
            MATCH(
                $C79 &amp; ".Import_kWh",
                RawData!$A:$A,
                0
            ),
            MATCH(
                X$3,
                RawData!$1:$1,
                0
            ),
            4
        )
    ),
    0
)</f>
        <v>0</v>
      </c>
      <c r="Y79" s="196" cm="1">
        <f t="array" aca="1" ref="Y79" ca="1">IFERROR(
    INDIRECT(
        "RawData!" &amp;
        ADDRESS(
            MATCH(
                $C79 &amp; ".Import_kWh",
                RawData!$A:$A,
                0
            ),
            MATCH(
                Y$3,
                RawData!$1:$1,
                0
            ),
            4
        )
    ),
    0
)</f>
        <v>0</v>
      </c>
      <c r="Z79" s="196" cm="1">
        <f t="array" aca="1" ref="Z79" ca="1">IFERROR(
    INDIRECT(
        "RawData!" &amp;
        ADDRESS(
            MATCH(
                $C79 &amp; ".Import_kWh",
                RawData!$A:$A,
                0
            ),
            MATCH(
                Z$3,
                RawData!$1:$1,
                0
            ),
            4
        )
    ),
    0
)</f>
        <v>0</v>
      </c>
      <c r="AA79" s="196" cm="1">
        <f t="array" aca="1" ref="AA79" ca="1">IFERROR(
    INDIRECT(
        "RawData!" &amp;
        ADDRESS(
            MATCH(
                $C79 &amp; ".Import_kWh",
                RawData!$A:$A,
                0
            ),
            MATCH(
                AA$3,
                RawData!$1:$1,
                0
            ),
            4
        )
    ),
    0
)</f>
        <v>0</v>
      </c>
      <c r="AB79" s="196" cm="1">
        <f t="array" aca="1" ref="AB79" ca="1">IFERROR(
    INDIRECT(
        "RawData!" &amp;
        ADDRESS(
            MATCH(
                $C79 &amp; ".Import_kWh",
                RawData!$A:$A,
                0
            ),
            MATCH(
                AB$3,
                RawData!$1:$1,
                0
            ),
            4
        )
    ),
    0
)</f>
        <v>0</v>
      </c>
      <c r="AC79" s="196" cm="1">
        <f t="array" aca="1" ref="AC79" ca="1">IFERROR(
    INDIRECT(
        "RawData!" &amp;
        ADDRESS(
            MATCH(
                $C79 &amp; ".Import_kWh",
                RawData!$A:$A,
                0
            ),
            MATCH(
                AC$3,
                RawData!$1:$1,
                0
            ),
            4
        )
    ),
    0
)</f>
        <v>0</v>
      </c>
      <c r="AD79" s="196" cm="1">
        <f t="array" aca="1" ref="AD79" ca="1">IFERROR(
    INDIRECT(
        "RawData!" &amp;
        ADDRESS(
            MATCH(
                $C79 &amp; ".Import_kWh",
                RawData!$A:$A,
                0
            ),
            MATCH(
                AD$3,
                RawData!$1:$1,
                0
            ),
            4
        )
    ),
    0
)</f>
        <v>0</v>
      </c>
      <c r="AE79" s="196" cm="1">
        <f t="array" aca="1" ref="AE79" ca="1">IFERROR(
    INDIRECT(
        "RawData!" &amp;
        ADDRESS(
            MATCH(
                $C79 &amp; ".Import_kWh",
                RawData!$A:$A,
                0
            ),
            MATCH(
                AE$3,
                RawData!$1:$1,
                0
            ),
            4
        )
    ),
    0
)</f>
        <v>0</v>
      </c>
      <c r="AF79" s="196" cm="1">
        <f t="array" aca="1" ref="AF79" ca="1">IFERROR(
    INDIRECT(
        "RawData!" &amp;
        ADDRESS(
            MATCH(
                $C79 &amp; ".Import_kWh",
                RawData!$A:$A,
                0
            ),
            MATCH(
                AF$3,
                RawData!$1:$1,
                0
            ),
            4
        )
    ),
    0
)</f>
        <v>0</v>
      </c>
      <c r="AG79" s="196" cm="1">
        <f t="array" aca="1" ref="AG79" ca="1">IFERROR(
    INDIRECT(
        "RawData!" &amp;
        ADDRESS(
            MATCH(
                $C79 &amp; ".Import_kWh",
                RawData!$A:$A,
                0
            ),
            MATCH(
                AG$3,
                RawData!$1:$1,
                0
            ),
            4
        )
    ),
    0
)</f>
        <v>0</v>
      </c>
      <c r="AH79" s="196" cm="1">
        <f t="array" aca="1" ref="AH79" ca="1">IFERROR(
    INDIRECT(
        "RawData!" &amp;
        ADDRESS(
            MATCH(
                $C79 &amp; ".Import_kWh",
                RawData!$A:$A,
                0
            ),
            MATCH(
                AH$3,
                RawData!$1:$1,
                0
            ),
            4
        )
    ),
    0
)</f>
        <v>0</v>
      </c>
      <c r="AI79" s="196" cm="1">
        <f t="array" aca="1" ref="AI79" ca="1">IFERROR(
    INDIRECT(
        "RawData!" &amp;
        ADDRESS(
            MATCH(
                $C79 &amp; ".Import_kWh",
                RawData!$A:$A,
                0
            ),
            MATCH(
                AI$3,
                RawData!$1:$1,
                0
            ),
            4
        )
    ),
    0
)</f>
        <v>0</v>
      </c>
      <c r="AJ79" s="196" cm="1">
        <f t="array" aca="1" ref="AJ79" ca="1">IFERROR(
    INDIRECT(
        "RawData!" &amp;
        ADDRESS(
            MATCH(
                $C79 &amp; ".Import_kWh",
                RawData!$A:$A,
                0
            ),
            MATCH(
                AJ$3,
                RawData!$1:$1,
                0
            ),
            4
        )
    ),
    0
)</f>
        <v>0</v>
      </c>
      <c r="AK79" s="196" cm="1">
        <f t="array" aca="1" ref="AK79" ca="1">IFERROR(
    INDIRECT(
        "RawData!" &amp;
        ADDRESS(
            MATCH(
                $C79 &amp; ".Import_kWh",
                RawData!$A:$A,
                0
            ),
            MATCH(
                AK$3,
                RawData!$1:$1,
                0
            ),
            4
        )
    ),
    0
)</f>
        <v>0</v>
      </c>
      <c r="AL79" s="196" cm="1">
        <f t="array" aca="1" ref="AL79" ca="1">IFERROR(
    INDIRECT(
        "RawData!" &amp;
        ADDRESS(
            MATCH(
                $C79 &amp; ".Import_kWh",
                RawData!$A:$A,
                0
            ),
            MATCH(
                AL$3,
                RawData!$1:$1,
                0
            ),
            4
        )
    ),
    0
)</f>
        <v>0</v>
      </c>
      <c r="AM79" s="360"/>
      <c r="AN79" s="59"/>
      <c r="AO79" s="59"/>
    </row>
    <row r="80" spans="1:41" ht="15" customHeight="1">
      <c r="A80" s="95" t="s">
        <v>92</v>
      </c>
      <c r="B80" s="526"/>
      <c r="C80" s="190" t="s">
        <v>58</v>
      </c>
      <c r="D80" s="518" t="s">
        <v>365</v>
      </c>
      <c r="E80" s="190" t="s">
        <v>43</v>
      </c>
      <c r="F80" s="73">
        <v>1</v>
      </c>
      <c r="G80" s="196" cm="1">
        <f t="array" aca="1" ref="G80" ca="1">IFERROR(
    INDIRECT(
        "RawData!" &amp;
        ADDRESS(
            MATCH(
                $C80 &amp; ".Import_kWh",
                RawData!$A:$A,
                0
            ),
            MATCH(
                G$3,
                RawData!$1:$1,
                0
            ),
            4
        )
    ),
    0
)</f>
        <v>0</v>
      </c>
      <c r="H80" s="196" cm="1">
        <f t="array" aca="1" ref="H80" ca="1">IFERROR(
    INDIRECT(
        "RawData!" &amp;
        ADDRESS(
            MATCH(
                $C80 &amp; ".Import_kWh",
                RawData!$A:$A,
                0
            ),
            MATCH(
                H$3,
                RawData!$1:$1,
                0
            ),
            4
        )
    ),
    0
)</f>
        <v>0</v>
      </c>
      <c r="I80" s="196" cm="1">
        <f t="array" aca="1" ref="I80" ca="1">IFERROR(
    INDIRECT(
        "RawData!" &amp;
        ADDRESS(
            MATCH(
                $C80 &amp; ".Import_kWh",
                RawData!$A:$A,
                0
            ),
            MATCH(
                I$3,
                RawData!$1:$1,
                0
            ),
            4
        )
    ),
    0
)</f>
        <v>0</v>
      </c>
      <c r="J80" s="196" cm="1">
        <f t="array" aca="1" ref="J80" ca="1">IFERROR(
    INDIRECT(
        "RawData!" &amp;
        ADDRESS(
            MATCH(
                $C80 &amp; ".Import_kWh",
                RawData!$A:$A,
                0
            ),
            MATCH(
                J$3,
                RawData!$1:$1,
                0
            ),
            4
        )
    ),
    0
)</f>
        <v>0</v>
      </c>
      <c r="K80" s="196" cm="1">
        <f t="array" aca="1" ref="K80" ca="1">IFERROR(
    INDIRECT(
        "RawData!" &amp;
        ADDRESS(
            MATCH(
                $C80 &amp; ".Import_kWh",
                RawData!$A:$A,
                0
            ),
            MATCH(
                K$3,
                RawData!$1:$1,
                0
            ),
            4
        )
    ),
    0
)</f>
        <v>0</v>
      </c>
      <c r="L80" s="196" cm="1">
        <f t="array" aca="1" ref="L80" ca="1">IFERROR(
    INDIRECT(
        "RawData!" &amp;
        ADDRESS(
            MATCH(
                $C80 &amp; ".Import_kWh",
                RawData!$A:$A,
                0
            ),
            MATCH(
                L$3,
                RawData!$1:$1,
                0
            ),
            4
        )
    ),
    0
)</f>
        <v>0</v>
      </c>
      <c r="M80" s="196" cm="1">
        <f t="array" aca="1" ref="M80" ca="1">IFERROR(
    INDIRECT(
        "RawData!" &amp;
        ADDRESS(
            MATCH(
                $C80 &amp; ".Import_kWh",
                RawData!$A:$A,
                0
            ),
            MATCH(
                M$3,
                RawData!$1:$1,
                0
            ),
            4
        )
    ),
    0
)</f>
        <v>0</v>
      </c>
      <c r="N80" s="196" cm="1">
        <f t="array" aca="1" ref="N80" ca="1">IFERROR(
    INDIRECT(
        "RawData!" &amp;
        ADDRESS(
            MATCH(
                $C80 &amp; ".Import_kWh",
                RawData!$A:$A,
                0
            ),
            MATCH(
                N$3,
                RawData!$1:$1,
                0
            ),
            4
        )
    ),
    0
)</f>
        <v>0</v>
      </c>
      <c r="O80" s="196" cm="1">
        <f t="array" aca="1" ref="O80" ca="1">IFERROR(
    INDIRECT(
        "RawData!" &amp;
        ADDRESS(
            MATCH(
                $C80 &amp; ".Import_kWh",
                RawData!$A:$A,
                0
            ),
            MATCH(
                O$3,
                RawData!$1:$1,
                0
            ),
            4
        )
    ),
    0
)</f>
        <v>0</v>
      </c>
      <c r="P80" s="196" cm="1">
        <f t="array" aca="1" ref="P80" ca="1">IFERROR(
    INDIRECT(
        "RawData!" &amp;
        ADDRESS(
            MATCH(
                $C80 &amp; ".Import_kWh",
                RawData!$A:$A,
                0
            ),
            MATCH(
                P$3,
                RawData!$1:$1,
                0
            ),
            4
        )
    ),
    0
)</f>
        <v>0</v>
      </c>
      <c r="Q80" s="196" cm="1">
        <f t="array" aca="1" ref="Q80" ca="1">IFERROR(
    INDIRECT(
        "RawData!" &amp;
        ADDRESS(
            MATCH(
                $C80 &amp; ".Import_kWh",
                RawData!$A:$A,
                0
            ),
            MATCH(
                Q$3,
                RawData!$1:$1,
                0
            ),
            4
        )
    ),
    0
)</f>
        <v>0</v>
      </c>
      <c r="R80" s="196" cm="1">
        <f t="array" aca="1" ref="R80" ca="1">IFERROR(
    INDIRECT(
        "RawData!" &amp;
        ADDRESS(
            MATCH(
                $C80 &amp; ".Import_kWh",
                RawData!$A:$A,
                0
            ),
            MATCH(
                R$3,
                RawData!$1:$1,
                0
            ),
            4
        )
    ),
    0
)</f>
        <v>0</v>
      </c>
      <c r="S80" s="196" cm="1">
        <f t="array" aca="1" ref="S80" ca="1">IFERROR(
    INDIRECT(
        "RawData!" &amp;
        ADDRESS(
            MATCH(
                $C80 &amp; ".Import_kWh",
                RawData!$A:$A,
                0
            ),
            MATCH(
                S$3,
                RawData!$1:$1,
                0
            ),
            4
        )
    ),
    0
)</f>
        <v>0</v>
      </c>
      <c r="T80" s="196" cm="1">
        <f t="array" aca="1" ref="T80" ca="1">IFERROR(
    INDIRECT(
        "RawData!" &amp;
        ADDRESS(
            MATCH(
                $C80 &amp; ".Import_kWh",
                RawData!$A:$A,
                0
            ),
            MATCH(
                T$3,
                RawData!$1:$1,
                0
            ),
            4
        )
    ),
    0
)</f>
        <v>0</v>
      </c>
      <c r="U80" s="196" cm="1">
        <f t="array" aca="1" ref="U80" ca="1">IFERROR(
    INDIRECT(
        "RawData!" &amp;
        ADDRESS(
            MATCH(
                $C80 &amp; ".Import_kWh",
                RawData!$A:$A,
                0
            ),
            MATCH(
                U$3,
                RawData!$1:$1,
                0
            ),
            4
        )
    ),
    0
)</f>
        <v>0</v>
      </c>
      <c r="V80" s="196" cm="1">
        <f t="array" aca="1" ref="V80" ca="1">IFERROR(
    INDIRECT(
        "RawData!" &amp;
        ADDRESS(
            MATCH(
                $C80 &amp; ".Import_kWh",
                RawData!$A:$A,
                0
            ),
            MATCH(
                V$3,
                RawData!$1:$1,
                0
            ),
            4
        )
    ),
    0
)</f>
        <v>0</v>
      </c>
      <c r="W80" s="196" cm="1">
        <f t="array" aca="1" ref="W80" ca="1">IFERROR(
    INDIRECT(
        "RawData!" &amp;
        ADDRESS(
            MATCH(
                $C80 &amp; ".Import_kWh",
                RawData!$A:$A,
                0
            ),
            MATCH(
                W$3,
                RawData!$1:$1,
                0
            ),
            4
        )
    ),
    0
)</f>
        <v>0</v>
      </c>
      <c r="X80" s="196" cm="1">
        <f t="array" aca="1" ref="X80" ca="1">IFERROR(
    INDIRECT(
        "RawData!" &amp;
        ADDRESS(
            MATCH(
                $C80 &amp; ".Import_kWh",
                RawData!$A:$A,
                0
            ),
            MATCH(
                X$3,
                RawData!$1:$1,
                0
            ),
            4
        )
    ),
    0
)</f>
        <v>0</v>
      </c>
      <c r="Y80" s="196" cm="1">
        <f t="array" aca="1" ref="Y80" ca="1">IFERROR(
    INDIRECT(
        "RawData!" &amp;
        ADDRESS(
            MATCH(
                $C80 &amp; ".Import_kWh",
                RawData!$A:$A,
                0
            ),
            MATCH(
                Y$3,
                RawData!$1:$1,
                0
            ),
            4
        )
    ),
    0
)</f>
        <v>0</v>
      </c>
      <c r="Z80" s="196" cm="1">
        <f t="array" aca="1" ref="Z80" ca="1">IFERROR(
    INDIRECT(
        "RawData!" &amp;
        ADDRESS(
            MATCH(
                $C80 &amp; ".Import_kWh",
                RawData!$A:$A,
                0
            ),
            MATCH(
                Z$3,
                RawData!$1:$1,
                0
            ),
            4
        )
    ),
    0
)</f>
        <v>0</v>
      </c>
      <c r="AA80" s="196" cm="1">
        <f t="array" aca="1" ref="AA80" ca="1">IFERROR(
    INDIRECT(
        "RawData!" &amp;
        ADDRESS(
            MATCH(
                $C80 &amp; ".Import_kWh",
                RawData!$A:$A,
                0
            ),
            MATCH(
                AA$3,
                RawData!$1:$1,
                0
            ),
            4
        )
    ),
    0
)</f>
        <v>0</v>
      </c>
      <c r="AB80" s="196" cm="1">
        <f t="array" aca="1" ref="AB80" ca="1">IFERROR(
    INDIRECT(
        "RawData!" &amp;
        ADDRESS(
            MATCH(
                $C80 &amp; ".Import_kWh",
                RawData!$A:$A,
                0
            ),
            MATCH(
                AB$3,
                RawData!$1:$1,
                0
            ),
            4
        )
    ),
    0
)</f>
        <v>0</v>
      </c>
      <c r="AC80" s="196" cm="1">
        <f t="array" aca="1" ref="AC80" ca="1">IFERROR(
    INDIRECT(
        "RawData!" &amp;
        ADDRESS(
            MATCH(
                $C80 &amp; ".Import_kWh",
                RawData!$A:$A,
                0
            ),
            MATCH(
                AC$3,
                RawData!$1:$1,
                0
            ),
            4
        )
    ),
    0
)</f>
        <v>0</v>
      </c>
      <c r="AD80" s="196" cm="1">
        <f t="array" aca="1" ref="AD80" ca="1">IFERROR(
    INDIRECT(
        "RawData!" &amp;
        ADDRESS(
            MATCH(
                $C80 &amp; ".Import_kWh",
                RawData!$A:$A,
                0
            ),
            MATCH(
                AD$3,
                RawData!$1:$1,
                0
            ),
            4
        )
    ),
    0
)</f>
        <v>0</v>
      </c>
      <c r="AE80" s="196" cm="1">
        <f t="array" aca="1" ref="AE80" ca="1">IFERROR(
    INDIRECT(
        "RawData!" &amp;
        ADDRESS(
            MATCH(
                $C80 &amp; ".Import_kWh",
                RawData!$A:$A,
                0
            ),
            MATCH(
                AE$3,
                RawData!$1:$1,
                0
            ),
            4
        )
    ),
    0
)</f>
        <v>0</v>
      </c>
      <c r="AF80" s="196" cm="1">
        <f t="array" aca="1" ref="AF80" ca="1">IFERROR(
    INDIRECT(
        "RawData!" &amp;
        ADDRESS(
            MATCH(
                $C80 &amp; ".Import_kWh",
                RawData!$A:$A,
                0
            ),
            MATCH(
                AF$3,
                RawData!$1:$1,
                0
            ),
            4
        )
    ),
    0
)</f>
        <v>0</v>
      </c>
      <c r="AG80" s="196" cm="1">
        <f t="array" aca="1" ref="AG80" ca="1">IFERROR(
    INDIRECT(
        "RawData!" &amp;
        ADDRESS(
            MATCH(
                $C80 &amp; ".Import_kWh",
                RawData!$A:$A,
                0
            ),
            MATCH(
                AG$3,
                RawData!$1:$1,
                0
            ),
            4
        )
    ),
    0
)</f>
        <v>0</v>
      </c>
      <c r="AH80" s="196" cm="1">
        <f t="array" aca="1" ref="AH80" ca="1">IFERROR(
    INDIRECT(
        "RawData!" &amp;
        ADDRESS(
            MATCH(
                $C80 &amp; ".Import_kWh",
                RawData!$A:$A,
                0
            ),
            MATCH(
                AH$3,
                RawData!$1:$1,
                0
            ),
            4
        )
    ),
    0
)</f>
        <v>0</v>
      </c>
      <c r="AI80" s="196" cm="1">
        <f t="array" aca="1" ref="AI80" ca="1">IFERROR(
    INDIRECT(
        "RawData!" &amp;
        ADDRESS(
            MATCH(
                $C80 &amp; ".Import_kWh",
                RawData!$A:$A,
                0
            ),
            MATCH(
                AI$3,
                RawData!$1:$1,
                0
            ),
            4
        )
    ),
    0
)</f>
        <v>0</v>
      </c>
      <c r="AJ80" s="196" cm="1">
        <f t="array" aca="1" ref="AJ80" ca="1">IFERROR(
    INDIRECT(
        "RawData!" &amp;
        ADDRESS(
            MATCH(
                $C80 &amp; ".Import_kWh",
                RawData!$A:$A,
                0
            ),
            MATCH(
                AJ$3,
                RawData!$1:$1,
                0
            ),
            4
        )
    ),
    0
)</f>
        <v>0</v>
      </c>
      <c r="AK80" s="196" cm="1">
        <f t="array" aca="1" ref="AK80" ca="1">IFERROR(
    INDIRECT(
        "RawData!" &amp;
        ADDRESS(
            MATCH(
                $C80 &amp; ".Import_kWh",
                RawData!$A:$A,
                0
            ),
            MATCH(
                AK$3,
                RawData!$1:$1,
                0
            ),
            4
        )
    ),
    0
)</f>
        <v>0</v>
      </c>
      <c r="AL80" s="196" cm="1">
        <f t="array" aca="1" ref="AL80" ca="1">IFERROR(
    INDIRECT(
        "RawData!" &amp;
        ADDRESS(
            MATCH(
                $C80 &amp; ".Import_kWh",
                RawData!$A:$A,
                0
            ),
            MATCH(
                AL$3,
                RawData!$1:$1,
                0
            ),
            4
        )
    ),
    0
)</f>
        <v>0</v>
      </c>
      <c r="AM80" s="360"/>
      <c r="AN80" s="59"/>
      <c r="AO80" s="59"/>
    </row>
    <row r="81" spans="1:41" ht="15" customHeight="1">
      <c r="A81" s="95" t="s">
        <v>92</v>
      </c>
      <c r="B81" s="526"/>
      <c r="C81" s="190" t="s">
        <v>58</v>
      </c>
      <c r="D81" s="511" t="s">
        <v>134</v>
      </c>
      <c r="E81" s="190" t="s">
        <v>43</v>
      </c>
      <c r="F81" s="73">
        <v>1</v>
      </c>
      <c r="G81" s="196" cm="1">
        <f t="array" aca="1" ref="G81" ca="1">IFERROR(
    INDIRECT(
        "RawData!" &amp;
        ADDRESS(
            MATCH(
                $C81 &amp; ".Import_kWh",
                RawData!$A:$A,
                0
            ),
            MATCH(
                G$3,
                RawData!$1:$1,
                0
            ),
            4
        )
    ),
    0
)</f>
        <v>0</v>
      </c>
      <c r="H81" s="196" cm="1">
        <f t="array" aca="1" ref="H81" ca="1">IFERROR(
    INDIRECT(
        "RawData!" &amp;
        ADDRESS(
            MATCH(
                $C81 &amp; ".Import_kWh",
                RawData!$A:$A,
                0
            ),
            MATCH(
                H$3,
                RawData!$1:$1,
                0
            ),
            4
        )
    ),
    0
)</f>
        <v>0</v>
      </c>
      <c r="I81" s="196" cm="1">
        <f t="array" aca="1" ref="I81" ca="1">IFERROR(
    INDIRECT(
        "RawData!" &amp;
        ADDRESS(
            MATCH(
                $C81 &amp; ".Import_kWh",
                RawData!$A:$A,
                0
            ),
            MATCH(
                I$3,
                RawData!$1:$1,
                0
            ),
            4
        )
    ),
    0
)</f>
        <v>0</v>
      </c>
      <c r="J81" s="196" cm="1">
        <f t="array" aca="1" ref="J81" ca="1">IFERROR(
    INDIRECT(
        "RawData!" &amp;
        ADDRESS(
            MATCH(
                $C81 &amp; ".Import_kWh",
                RawData!$A:$A,
                0
            ),
            MATCH(
                J$3,
                RawData!$1:$1,
                0
            ),
            4
        )
    ),
    0
)</f>
        <v>0</v>
      </c>
      <c r="K81" s="196" cm="1">
        <f t="array" aca="1" ref="K81" ca="1">IFERROR(
    INDIRECT(
        "RawData!" &amp;
        ADDRESS(
            MATCH(
                $C81 &amp; ".Import_kWh",
                RawData!$A:$A,
                0
            ),
            MATCH(
                K$3,
                RawData!$1:$1,
                0
            ),
            4
        )
    ),
    0
)</f>
        <v>0</v>
      </c>
      <c r="L81" s="196" cm="1">
        <f t="array" aca="1" ref="L81" ca="1">IFERROR(
    INDIRECT(
        "RawData!" &amp;
        ADDRESS(
            MATCH(
                $C81 &amp; ".Import_kWh",
                RawData!$A:$A,
                0
            ),
            MATCH(
                L$3,
                RawData!$1:$1,
                0
            ),
            4
        )
    ),
    0
)</f>
        <v>0</v>
      </c>
      <c r="M81" s="196" cm="1">
        <f t="array" aca="1" ref="M81" ca="1">IFERROR(
    INDIRECT(
        "RawData!" &amp;
        ADDRESS(
            MATCH(
                $C81 &amp; ".Import_kWh",
                RawData!$A:$A,
                0
            ),
            MATCH(
                M$3,
                RawData!$1:$1,
                0
            ),
            4
        )
    ),
    0
)</f>
        <v>0</v>
      </c>
      <c r="N81" s="196" cm="1">
        <f t="array" aca="1" ref="N81" ca="1">IFERROR(
    INDIRECT(
        "RawData!" &amp;
        ADDRESS(
            MATCH(
                $C81 &amp; ".Import_kWh",
                RawData!$A:$A,
                0
            ),
            MATCH(
                N$3,
                RawData!$1:$1,
                0
            ),
            4
        )
    ),
    0
)</f>
        <v>0</v>
      </c>
      <c r="O81" s="196" cm="1">
        <f t="array" aca="1" ref="O81" ca="1">IFERROR(
    INDIRECT(
        "RawData!" &amp;
        ADDRESS(
            MATCH(
                $C81 &amp; ".Import_kWh",
                RawData!$A:$A,
                0
            ),
            MATCH(
                O$3,
                RawData!$1:$1,
                0
            ),
            4
        )
    ),
    0
)</f>
        <v>0</v>
      </c>
      <c r="P81" s="196" cm="1">
        <f t="array" aca="1" ref="P81" ca="1">IFERROR(
    INDIRECT(
        "RawData!" &amp;
        ADDRESS(
            MATCH(
                $C81 &amp; ".Import_kWh",
                RawData!$A:$A,
                0
            ),
            MATCH(
                P$3,
                RawData!$1:$1,
                0
            ),
            4
        )
    ),
    0
)</f>
        <v>0</v>
      </c>
      <c r="Q81" s="196" cm="1">
        <f t="array" aca="1" ref="Q81" ca="1">IFERROR(
    INDIRECT(
        "RawData!" &amp;
        ADDRESS(
            MATCH(
                $C81 &amp; ".Import_kWh",
                RawData!$A:$A,
                0
            ),
            MATCH(
                Q$3,
                RawData!$1:$1,
                0
            ),
            4
        )
    ),
    0
)</f>
        <v>0</v>
      </c>
      <c r="R81" s="196" cm="1">
        <f t="array" aca="1" ref="R81" ca="1">IFERROR(
    INDIRECT(
        "RawData!" &amp;
        ADDRESS(
            MATCH(
                $C81 &amp; ".Import_kWh",
                RawData!$A:$A,
                0
            ),
            MATCH(
                R$3,
                RawData!$1:$1,
                0
            ),
            4
        )
    ),
    0
)</f>
        <v>0</v>
      </c>
      <c r="S81" s="196" cm="1">
        <f t="array" aca="1" ref="S81" ca="1">IFERROR(
    INDIRECT(
        "RawData!" &amp;
        ADDRESS(
            MATCH(
                $C81 &amp; ".Import_kWh",
                RawData!$A:$A,
                0
            ),
            MATCH(
                S$3,
                RawData!$1:$1,
                0
            ),
            4
        )
    ),
    0
)</f>
        <v>0</v>
      </c>
      <c r="T81" s="196" cm="1">
        <f t="array" aca="1" ref="T81" ca="1">IFERROR(
    INDIRECT(
        "RawData!" &amp;
        ADDRESS(
            MATCH(
                $C81 &amp; ".Import_kWh",
                RawData!$A:$A,
                0
            ),
            MATCH(
                T$3,
                RawData!$1:$1,
                0
            ),
            4
        )
    ),
    0
)</f>
        <v>0</v>
      </c>
      <c r="U81" s="196" cm="1">
        <f t="array" aca="1" ref="U81" ca="1">IFERROR(
    INDIRECT(
        "RawData!" &amp;
        ADDRESS(
            MATCH(
                $C81 &amp; ".Import_kWh",
                RawData!$A:$A,
                0
            ),
            MATCH(
                U$3,
                RawData!$1:$1,
                0
            ),
            4
        )
    ),
    0
)</f>
        <v>0</v>
      </c>
      <c r="V81" s="196" cm="1">
        <f t="array" aca="1" ref="V81" ca="1">IFERROR(
    INDIRECT(
        "RawData!" &amp;
        ADDRESS(
            MATCH(
                $C81 &amp; ".Import_kWh",
                RawData!$A:$A,
                0
            ),
            MATCH(
                V$3,
                RawData!$1:$1,
                0
            ),
            4
        )
    ),
    0
)</f>
        <v>0</v>
      </c>
      <c r="W81" s="196" cm="1">
        <f t="array" aca="1" ref="W81" ca="1">IFERROR(
    INDIRECT(
        "RawData!" &amp;
        ADDRESS(
            MATCH(
                $C81 &amp; ".Import_kWh",
                RawData!$A:$A,
                0
            ),
            MATCH(
                W$3,
                RawData!$1:$1,
                0
            ),
            4
        )
    ),
    0
)</f>
        <v>0</v>
      </c>
      <c r="X81" s="196" cm="1">
        <f t="array" aca="1" ref="X81" ca="1">IFERROR(
    INDIRECT(
        "RawData!" &amp;
        ADDRESS(
            MATCH(
                $C81 &amp; ".Import_kWh",
                RawData!$A:$A,
                0
            ),
            MATCH(
                X$3,
                RawData!$1:$1,
                0
            ),
            4
        )
    ),
    0
)</f>
        <v>0</v>
      </c>
      <c r="Y81" s="196" cm="1">
        <f t="array" aca="1" ref="Y81" ca="1">IFERROR(
    INDIRECT(
        "RawData!" &amp;
        ADDRESS(
            MATCH(
                $C81 &amp; ".Import_kWh",
                RawData!$A:$A,
                0
            ),
            MATCH(
                Y$3,
                RawData!$1:$1,
                0
            ),
            4
        )
    ),
    0
)</f>
        <v>0</v>
      </c>
      <c r="Z81" s="196" cm="1">
        <f t="array" aca="1" ref="Z81" ca="1">IFERROR(
    INDIRECT(
        "RawData!" &amp;
        ADDRESS(
            MATCH(
                $C81 &amp; ".Import_kWh",
                RawData!$A:$A,
                0
            ),
            MATCH(
                Z$3,
                RawData!$1:$1,
                0
            ),
            4
        )
    ),
    0
)</f>
        <v>0</v>
      </c>
      <c r="AA81" s="196" cm="1">
        <f t="array" aca="1" ref="AA81" ca="1">IFERROR(
    INDIRECT(
        "RawData!" &amp;
        ADDRESS(
            MATCH(
                $C81 &amp; ".Import_kWh",
                RawData!$A:$A,
                0
            ),
            MATCH(
                AA$3,
                RawData!$1:$1,
                0
            ),
            4
        )
    ),
    0
)</f>
        <v>0</v>
      </c>
      <c r="AB81" s="196" cm="1">
        <f t="array" aca="1" ref="AB81" ca="1">IFERROR(
    INDIRECT(
        "RawData!" &amp;
        ADDRESS(
            MATCH(
                $C81 &amp; ".Import_kWh",
                RawData!$A:$A,
                0
            ),
            MATCH(
                AB$3,
                RawData!$1:$1,
                0
            ),
            4
        )
    ),
    0
)</f>
        <v>0</v>
      </c>
      <c r="AC81" s="196" cm="1">
        <f t="array" aca="1" ref="AC81" ca="1">IFERROR(
    INDIRECT(
        "RawData!" &amp;
        ADDRESS(
            MATCH(
                $C81 &amp; ".Import_kWh",
                RawData!$A:$A,
                0
            ),
            MATCH(
                AC$3,
                RawData!$1:$1,
                0
            ),
            4
        )
    ),
    0
)</f>
        <v>0</v>
      </c>
      <c r="AD81" s="196" cm="1">
        <f t="array" aca="1" ref="AD81" ca="1">IFERROR(
    INDIRECT(
        "RawData!" &amp;
        ADDRESS(
            MATCH(
                $C81 &amp; ".Import_kWh",
                RawData!$A:$A,
                0
            ),
            MATCH(
                AD$3,
                RawData!$1:$1,
                0
            ),
            4
        )
    ),
    0
)</f>
        <v>0</v>
      </c>
      <c r="AE81" s="196" cm="1">
        <f t="array" aca="1" ref="AE81" ca="1">IFERROR(
    INDIRECT(
        "RawData!" &amp;
        ADDRESS(
            MATCH(
                $C81 &amp; ".Import_kWh",
                RawData!$A:$A,
                0
            ),
            MATCH(
                AE$3,
                RawData!$1:$1,
                0
            ),
            4
        )
    ),
    0
)</f>
        <v>0</v>
      </c>
      <c r="AF81" s="196" cm="1">
        <f t="array" aca="1" ref="AF81" ca="1">IFERROR(
    INDIRECT(
        "RawData!" &amp;
        ADDRESS(
            MATCH(
                $C81 &amp; ".Import_kWh",
                RawData!$A:$A,
                0
            ),
            MATCH(
                AF$3,
                RawData!$1:$1,
                0
            ),
            4
        )
    ),
    0
)</f>
        <v>0</v>
      </c>
      <c r="AG81" s="196" cm="1">
        <f t="array" aca="1" ref="AG81" ca="1">IFERROR(
    INDIRECT(
        "RawData!" &amp;
        ADDRESS(
            MATCH(
                $C81 &amp; ".Import_kWh",
                RawData!$A:$A,
                0
            ),
            MATCH(
                AG$3,
                RawData!$1:$1,
                0
            ),
            4
        )
    ),
    0
)</f>
        <v>0</v>
      </c>
      <c r="AH81" s="196" cm="1">
        <f t="array" aca="1" ref="AH81" ca="1">IFERROR(
    INDIRECT(
        "RawData!" &amp;
        ADDRESS(
            MATCH(
                $C81 &amp; ".Import_kWh",
                RawData!$A:$A,
                0
            ),
            MATCH(
                AH$3,
                RawData!$1:$1,
                0
            ),
            4
        )
    ),
    0
)</f>
        <v>0</v>
      </c>
      <c r="AI81" s="196" cm="1">
        <f t="array" aca="1" ref="AI81" ca="1">IFERROR(
    INDIRECT(
        "RawData!" &amp;
        ADDRESS(
            MATCH(
                $C81 &amp; ".Import_kWh",
                RawData!$A:$A,
                0
            ),
            MATCH(
                AI$3,
                RawData!$1:$1,
                0
            ),
            4
        )
    ),
    0
)</f>
        <v>0</v>
      </c>
      <c r="AJ81" s="196" cm="1">
        <f t="array" aca="1" ref="AJ81" ca="1">IFERROR(
    INDIRECT(
        "RawData!" &amp;
        ADDRESS(
            MATCH(
                $C81 &amp; ".Import_kWh",
                RawData!$A:$A,
                0
            ),
            MATCH(
                AJ$3,
                RawData!$1:$1,
                0
            ),
            4
        )
    ),
    0
)</f>
        <v>0</v>
      </c>
      <c r="AK81" s="196" cm="1">
        <f t="array" aca="1" ref="AK81" ca="1">IFERROR(
    INDIRECT(
        "RawData!" &amp;
        ADDRESS(
            MATCH(
                $C81 &amp; ".Import_kWh",
                RawData!$A:$A,
                0
            ),
            MATCH(
                AK$3,
                RawData!$1:$1,
                0
            ),
            4
        )
    ),
    0
)</f>
        <v>0</v>
      </c>
      <c r="AL81" s="196" cm="1">
        <f t="array" aca="1" ref="AL81" ca="1">IFERROR(
    INDIRECT(
        "RawData!" &amp;
        ADDRESS(
            MATCH(
                $C81 &amp; ".Import_kWh",
                RawData!$A:$A,
                0
            ),
            MATCH(
                AL$3,
                RawData!$1:$1,
                0
            ),
            4
        )
    ),
    0
)</f>
        <v>0</v>
      </c>
      <c r="AM81" s="360"/>
      <c r="AN81" s="59"/>
      <c r="AO81" s="59"/>
    </row>
    <row r="82" spans="1:41" ht="15" customHeight="1">
      <c r="A82" s="95" t="s">
        <v>92</v>
      </c>
      <c r="B82" s="527"/>
      <c r="C82" s="94" t="s">
        <v>57</v>
      </c>
      <c r="D82" s="515" t="s">
        <v>131</v>
      </c>
      <c r="E82" s="94" t="s">
        <v>74</v>
      </c>
      <c r="F82" s="87"/>
      <c r="G82" s="325"/>
      <c r="H82" s="325"/>
      <c r="I82" s="325"/>
      <c r="J82" s="325"/>
      <c r="K82" s="325"/>
      <c r="L82" s="325"/>
      <c r="M82" s="325"/>
      <c r="N82" s="325"/>
      <c r="O82" s="325"/>
      <c r="P82" s="325"/>
      <c r="Q82" s="325"/>
      <c r="R82" s="325"/>
      <c r="S82" s="325"/>
      <c r="T82" s="325"/>
      <c r="U82" s="325"/>
      <c r="V82" s="325"/>
      <c r="W82" s="325"/>
      <c r="X82" s="325"/>
      <c r="Y82" s="325"/>
      <c r="Z82" s="325"/>
      <c r="AA82" s="325"/>
      <c r="AB82" s="325"/>
      <c r="AC82" s="325"/>
      <c r="AD82" s="325"/>
      <c r="AE82" s="325"/>
      <c r="AF82" s="325"/>
      <c r="AG82" s="325"/>
      <c r="AH82" s="325"/>
      <c r="AI82" s="325"/>
      <c r="AJ82" s="325"/>
      <c r="AK82" s="325"/>
      <c r="AL82" s="325"/>
      <c r="AM82" s="360"/>
      <c r="AN82" s="59"/>
      <c r="AO82" s="59"/>
    </row>
    <row r="83" spans="1:41" ht="15" customHeight="1">
      <c r="A83" s="5" t="s">
        <v>121</v>
      </c>
      <c r="B83" s="310" t="s">
        <v>38</v>
      </c>
      <c r="C83" s="189" t="s">
        <v>24</v>
      </c>
      <c r="D83" s="513" t="s">
        <v>248</v>
      </c>
      <c r="E83" s="189" t="s">
        <v>42</v>
      </c>
      <c r="F83" s="72">
        <v>40</v>
      </c>
      <c r="G83" s="198"/>
      <c r="H83" s="371"/>
      <c r="I83" s="373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  <c r="AF83" s="198"/>
      <c r="AG83" s="198"/>
      <c r="AH83" s="198"/>
      <c r="AI83" s="198"/>
      <c r="AJ83" s="198"/>
      <c r="AK83" s="198"/>
      <c r="AL83" s="198"/>
      <c r="AM83" s="364"/>
      <c r="AN83" s="181"/>
      <c r="AO83" s="181"/>
    </row>
    <row r="84" spans="1:41" ht="15" customHeight="1">
      <c r="A84" s="95" t="s">
        <v>92</v>
      </c>
      <c r="B84" s="310" t="s">
        <v>18</v>
      </c>
      <c r="C84" s="190" t="s">
        <v>129</v>
      </c>
      <c r="D84" s="516" t="s">
        <v>130</v>
      </c>
      <c r="E84" s="191" t="s">
        <v>43</v>
      </c>
      <c r="F84" s="135">
        <v>1</v>
      </c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  <c r="AD84" s="196"/>
      <c r="AE84" s="196"/>
      <c r="AF84" s="196"/>
      <c r="AG84" s="196"/>
      <c r="AH84" s="196"/>
      <c r="AI84" s="196"/>
      <c r="AJ84" s="196"/>
      <c r="AK84" s="196"/>
      <c r="AL84" s="196"/>
      <c r="AM84" s="360"/>
      <c r="AN84" s="59"/>
      <c r="AO84" s="59"/>
    </row>
    <row r="85" spans="1:41" ht="15" customHeight="1">
      <c r="A85" s="95" t="s">
        <v>92</v>
      </c>
      <c r="B85" s="310" t="s">
        <v>18</v>
      </c>
      <c r="C85" s="189" t="s">
        <v>186</v>
      </c>
      <c r="D85" s="513" t="s">
        <v>295</v>
      </c>
      <c r="E85" s="192" t="s">
        <v>43</v>
      </c>
      <c r="F85" s="92">
        <v>30</v>
      </c>
      <c r="G85" s="198"/>
      <c r="H85" s="371"/>
      <c r="I85" s="373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  <c r="AF85" s="198"/>
      <c r="AG85" s="198"/>
      <c r="AH85" s="198"/>
      <c r="AI85" s="198"/>
      <c r="AJ85" s="198"/>
      <c r="AK85" s="198"/>
      <c r="AL85" s="198"/>
      <c r="AO85" s="181"/>
    </row>
    <row r="86" spans="1:41" ht="15" customHeight="1">
      <c r="A86" s="95" t="s">
        <v>92</v>
      </c>
      <c r="B86" s="310" t="s">
        <v>18</v>
      </c>
      <c r="C86" s="189" t="s">
        <v>187</v>
      </c>
      <c r="D86" s="513" t="s">
        <v>296</v>
      </c>
      <c r="E86" s="192" t="s">
        <v>43</v>
      </c>
      <c r="F86" s="92">
        <v>30</v>
      </c>
      <c r="G86" s="198"/>
      <c r="H86" s="371"/>
      <c r="I86" s="373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  <c r="AF86" s="198"/>
      <c r="AG86" s="198"/>
      <c r="AH86" s="198"/>
      <c r="AI86" s="198"/>
      <c r="AJ86" s="198"/>
      <c r="AK86" s="198"/>
      <c r="AL86" s="198"/>
      <c r="AO86" s="181"/>
    </row>
    <row r="87" spans="1:41" ht="15" customHeight="1">
      <c r="A87" s="95" t="s">
        <v>92</v>
      </c>
      <c r="B87" s="310" t="s">
        <v>18</v>
      </c>
      <c r="C87" s="190" t="s">
        <v>191</v>
      </c>
      <c r="D87" s="511" t="s">
        <v>366</v>
      </c>
      <c r="E87" s="191" t="s">
        <v>43</v>
      </c>
      <c r="F87" s="135">
        <v>1</v>
      </c>
      <c r="G87" s="196" cm="1">
        <f t="array" aca="1" ref="G87" ca="1">IFERROR(
    INDIRECT(
        "RawData!" &amp;
        ADDRESS(
            MATCH(
                $C87 &amp; ".Import_kWh",
                RawData!$A:$A,
                0
            ),
            MATCH(
                G$3,
                RawData!$1:$1,
                0
            ),
            4
        )
    ),
    0
)</f>
        <v>0</v>
      </c>
      <c r="H87" s="196" cm="1">
        <f t="array" aca="1" ref="H87" ca="1">IFERROR(
    INDIRECT(
        "RawData!" &amp;
        ADDRESS(
            MATCH(
                $C87 &amp; ".Import_kWh",
                RawData!$A:$A,
                0
            ),
            MATCH(
                H$3,
                RawData!$1:$1,
                0
            ),
            4
        )
    ),
    0
)</f>
        <v>0</v>
      </c>
      <c r="I87" s="196" cm="1">
        <f t="array" aca="1" ref="I87" ca="1">IFERROR(
    INDIRECT(
        "RawData!" &amp;
        ADDRESS(
            MATCH(
                $C87 &amp; ".Import_kWh",
                RawData!$A:$A,
                0
            ),
            MATCH(
                I$3,
                RawData!$1:$1,
                0
            ),
            4
        )
    ),
    0
)</f>
        <v>0</v>
      </c>
      <c r="J87" s="196" cm="1">
        <f t="array" aca="1" ref="J87" ca="1">IFERROR(
    INDIRECT(
        "RawData!" &amp;
        ADDRESS(
            MATCH(
                $C87 &amp; ".Import_kWh",
                RawData!$A:$A,
                0
            ),
            MATCH(
                J$3,
                RawData!$1:$1,
                0
            ),
            4
        )
    ),
    0
)</f>
        <v>0</v>
      </c>
      <c r="K87" s="196" cm="1">
        <f t="array" aca="1" ref="K87" ca="1">IFERROR(
    INDIRECT(
        "RawData!" &amp;
        ADDRESS(
            MATCH(
                $C87 &amp; ".Import_kWh",
                RawData!$A:$A,
                0
            ),
            MATCH(
                K$3,
                RawData!$1:$1,
                0
            ),
            4
        )
    ),
    0
)</f>
        <v>0</v>
      </c>
      <c r="L87" s="196" cm="1">
        <f t="array" aca="1" ref="L87" ca="1">IFERROR(
    INDIRECT(
        "RawData!" &amp;
        ADDRESS(
            MATCH(
                $C87 &amp; ".Import_kWh",
                RawData!$A:$A,
                0
            ),
            MATCH(
                L$3,
                RawData!$1:$1,
                0
            ),
            4
        )
    ),
    0
)</f>
        <v>0</v>
      </c>
      <c r="M87" s="196" cm="1">
        <f t="array" aca="1" ref="M87" ca="1">IFERROR(
    INDIRECT(
        "RawData!" &amp;
        ADDRESS(
            MATCH(
                $C87 &amp; ".Import_kWh",
                RawData!$A:$A,
                0
            ),
            MATCH(
                M$3,
                RawData!$1:$1,
                0
            ),
            4
        )
    ),
    0
)</f>
        <v>0</v>
      </c>
      <c r="N87" s="196" cm="1">
        <f t="array" aca="1" ref="N87" ca="1">IFERROR(
    INDIRECT(
        "RawData!" &amp;
        ADDRESS(
            MATCH(
                $C87 &amp; ".Import_kWh",
                RawData!$A:$A,
                0
            ),
            MATCH(
                N$3,
                RawData!$1:$1,
                0
            ),
            4
        )
    ),
    0
)</f>
        <v>0</v>
      </c>
      <c r="O87" s="196" cm="1">
        <f t="array" aca="1" ref="O87" ca="1">IFERROR(
    INDIRECT(
        "RawData!" &amp;
        ADDRESS(
            MATCH(
                $C87 &amp; ".Import_kWh",
                RawData!$A:$A,
                0
            ),
            MATCH(
                O$3,
                RawData!$1:$1,
                0
            ),
            4
        )
    ),
    0
)</f>
        <v>0</v>
      </c>
      <c r="P87" s="196" cm="1">
        <f t="array" aca="1" ref="P87" ca="1">IFERROR(
    INDIRECT(
        "RawData!" &amp;
        ADDRESS(
            MATCH(
                $C87 &amp; ".Import_kWh",
                RawData!$A:$A,
                0
            ),
            MATCH(
                P$3,
                RawData!$1:$1,
                0
            ),
            4
        )
    ),
    0
)</f>
        <v>0</v>
      </c>
      <c r="Q87" s="196" cm="1">
        <f t="array" aca="1" ref="Q87" ca="1">IFERROR(
    INDIRECT(
        "RawData!" &amp;
        ADDRESS(
            MATCH(
                $C87 &amp; ".Import_kWh",
                RawData!$A:$A,
                0
            ),
            MATCH(
                Q$3,
                RawData!$1:$1,
                0
            ),
            4
        )
    ),
    0
)</f>
        <v>0</v>
      </c>
      <c r="R87" s="196" cm="1">
        <f t="array" aca="1" ref="R87" ca="1">IFERROR(
    INDIRECT(
        "RawData!" &amp;
        ADDRESS(
            MATCH(
                $C87 &amp; ".Import_kWh",
                RawData!$A:$A,
                0
            ),
            MATCH(
                R$3,
                RawData!$1:$1,
                0
            ),
            4
        )
    ),
    0
)</f>
        <v>0</v>
      </c>
      <c r="S87" s="196" cm="1">
        <f t="array" aca="1" ref="S87" ca="1">IFERROR(
    INDIRECT(
        "RawData!" &amp;
        ADDRESS(
            MATCH(
                $C87 &amp; ".Import_kWh",
                RawData!$A:$A,
                0
            ),
            MATCH(
                S$3,
                RawData!$1:$1,
                0
            ),
            4
        )
    ),
    0
)</f>
        <v>0</v>
      </c>
      <c r="T87" s="196" cm="1">
        <f t="array" aca="1" ref="T87" ca="1">IFERROR(
    INDIRECT(
        "RawData!" &amp;
        ADDRESS(
            MATCH(
                $C87 &amp; ".Import_kWh",
                RawData!$A:$A,
                0
            ),
            MATCH(
                T$3,
                RawData!$1:$1,
                0
            ),
            4
        )
    ),
    0
)</f>
        <v>0</v>
      </c>
      <c r="U87" s="196" cm="1">
        <f t="array" aca="1" ref="U87" ca="1">IFERROR(
    INDIRECT(
        "RawData!" &amp;
        ADDRESS(
            MATCH(
                $C87 &amp; ".Import_kWh",
                RawData!$A:$A,
                0
            ),
            MATCH(
                U$3,
                RawData!$1:$1,
                0
            ),
            4
        )
    ),
    0
)</f>
        <v>0</v>
      </c>
      <c r="V87" s="196" cm="1">
        <f t="array" aca="1" ref="V87" ca="1">IFERROR(
    INDIRECT(
        "RawData!" &amp;
        ADDRESS(
            MATCH(
                $C87 &amp; ".Import_kWh",
                RawData!$A:$A,
                0
            ),
            MATCH(
                V$3,
                RawData!$1:$1,
                0
            ),
            4
        )
    ),
    0
)</f>
        <v>0</v>
      </c>
      <c r="W87" s="196" cm="1">
        <f t="array" aca="1" ref="W87" ca="1">IFERROR(
    INDIRECT(
        "RawData!" &amp;
        ADDRESS(
            MATCH(
                $C87 &amp; ".Import_kWh",
                RawData!$A:$A,
                0
            ),
            MATCH(
                W$3,
                RawData!$1:$1,
                0
            ),
            4
        )
    ),
    0
)</f>
        <v>0</v>
      </c>
      <c r="X87" s="196" cm="1">
        <f t="array" aca="1" ref="X87" ca="1">IFERROR(
    INDIRECT(
        "RawData!" &amp;
        ADDRESS(
            MATCH(
                $C87 &amp; ".Import_kWh",
                RawData!$A:$A,
                0
            ),
            MATCH(
                X$3,
                RawData!$1:$1,
                0
            ),
            4
        )
    ),
    0
)</f>
        <v>0</v>
      </c>
      <c r="Y87" s="196" cm="1">
        <f t="array" aca="1" ref="Y87" ca="1">IFERROR(
    INDIRECT(
        "RawData!" &amp;
        ADDRESS(
            MATCH(
                $C87 &amp; ".Import_kWh",
                RawData!$A:$A,
                0
            ),
            MATCH(
                Y$3,
                RawData!$1:$1,
                0
            ),
            4
        )
    ),
    0
)</f>
        <v>0</v>
      </c>
      <c r="Z87" s="196" cm="1">
        <f t="array" aca="1" ref="Z87" ca="1">IFERROR(
    INDIRECT(
        "RawData!" &amp;
        ADDRESS(
            MATCH(
                $C87 &amp; ".Import_kWh",
                RawData!$A:$A,
                0
            ),
            MATCH(
                Z$3,
                RawData!$1:$1,
                0
            ),
            4
        )
    ),
    0
)</f>
        <v>0</v>
      </c>
      <c r="AA87" s="196" cm="1">
        <f t="array" aca="1" ref="AA87" ca="1">IFERROR(
    INDIRECT(
        "RawData!" &amp;
        ADDRESS(
            MATCH(
                $C87 &amp; ".Import_kWh",
                RawData!$A:$A,
                0
            ),
            MATCH(
                AA$3,
                RawData!$1:$1,
                0
            ),
            4
        )
    ),
    0
)</f>
        <v>0</v>
      </c>
      <c r="AB87" s="196" cm="1">
        <f t="array" aca="1" ref="AB87" ca="1">IFERROR(
    INDIRECT(
        "RawData!" &amp;
        ADDRESS(
            MATCH(
                $C87 &amp; ".Import_kWh",
                RawData!$A:$A,
                0
            ),
            MATCH(
                AB$3,
                RawData!$1:$1,
                0
            ),
            4
        )
    ),
    0
)</f>
        <v>0</v>
      </c>
      <c r="AC87" s="196" cm="1">
        <f t="array" aca="1" ref="AC87" ca="1">IFERROR(
    INDIRECT(
        "RawData!" &amp;
        ADDRESS(
            MATCH(
                $C87 &amp; ".Import_kWh",
                RawData!$A:$A,
                0
            ),
            MATCH(
                AC$3,
                RawData!$1:$1,
                0
            ),
            4
        )
    ),
    0
)</f>
        <v>0</v>
      </c>
      <c r="AD87" s="196" cm="1">
        <f t="array" aca="1" ref="AD87" ca="1">IFERROR(
    INDIRECT(
        "RawData!" &amp;
        ADDRESS(
            MATCH(
                $C87 &amp; ".Import_kWh",
                RawData!$A:$A,
                0
            ),
            MATCH(
                AD$3,
                RawData!$1:$1,
                0
            ),
            4
        )
    ),
    0
)</f>
        <v>0</v>
      </c>
      <c r="AE87" s="196" cm="1">
        <f t="array" aca="1" ref="AE87" ca="1">IFERROR(
    INDIRECT(
        "RawData!" &amp;
        ADDRESS(
            MATCH(
                $C87 &amp; ".Import_kWh",
                RawData!$A:$A,
                0
            ),
            MATCH(
                AE$3,
                RawData!$1:$1,
                0
            ),
            4
        )
    ),
    0
)</f>
        <v>0</v>
      </c>
      <c r="AF87" s="196" cm="1">
        <f t="array" aca="1" ref="AF87" ca="1">IFERROR(
    INDIRECT(
        "RawData!" &amp;
        ADDRESS(
            MATCH(
                $C87 &amp; ".Import_kWh",
                RawData!$A:$A,
                0
            ),
            MATCH(
                AF$3,
                RawData!$1:$1,
                0
            ),
            4
        )
    ),
    0
)</f>
        <v>0</v>
      </c>
      <c r="AG87" s="196" cm="1">
        <f t="array" aca="1" ref="AG87" ca="1">IFERROR(
    INDIRECT(
        "RawData!" &amp;
        ADDRESS(
            MATCH(
                $C87 &amp; ".Import_kWh",
                RawData!$A:$A,
                0
            ),
            MATCH(
                AG$3,
                RawData!$1:$1,
                0
            ),
            4
        )
    ),
    0
)</f>
        <v>0</v>
      </c>
      <c r="AH87" s="196" cm="1">
        <f t="array" aca="1" ref="AH87" ca="1">IFERROR(
    INDIRECT(
        "RawData!" &amp;
        ADDRESS(
            MATCH(
                $C87 &amp; ".Import_kWh",
                RawData!$A:$A,
                0
            ),
            MATCH(
                AH$3,
                RawData!$1:$1,
                0
            ),
            4
        )
    ),
    0
)</f>
        <v>0</v>
      </c>
      <c r="AI87" s="196" cm="1">
        <f t="array" aca="1" ref="AI87" ca="1">IFERROR(
    INDIRECT(
        "RawData!" &amp;
        ADDRESS(
            MATCH(
                $C87 &amp; ".Import_kWh",
                RawData!$A:$A,
                0
            ),
            MATCH(
                AI$3,
                RawData!$1:$1,
                0
            ),
            4
        )
    ),
    0
)</f>
        <v>0</v>
      </c>
      <c r="AJ87" s="196" cm="1">
        <f t="array" aca="1" ref="AJ87" ca="1">IFERROR(
    INDIRECT(
        "RawData!" &amp;
        ADDRESS(
            MATCH(
                $C87 &amp; ".Import_kWh",
                RawData!$A:$A,
                0
            ),
            MATCH(
                AJ$3,
                RawData!$1:$1,
                0
            ),
            4
        )
    ),
    0
)</f>
        <v>0</v>
      </c>
      <c r="AK87" s="196" cm="1">
        <f t="array" aca="1" ref="AK87" ca="1">IFERROR(
    INDIRECT(
        "RawData!" &amp;
        ADDRESS(
            MATCH(
                $C87 &amp; ".Import_kWh",
                RawData!$A:$A,
                0
            ),
            MATCH(
                AK$3,
                RawData!$1:$1,
                0
            ),
            4
        )
    ),
    0
)</f>
        <v>0</v>
      </c>
      <c r="AL87" s="196" cm="1">
        <f t="array" aca="1" ref="AL87" ca="1">IFERROR(
    INDIRECT(
        "RawData!" &amp;
        ADDRESS(
            MATCH(
                $C87 &amp; ".Import_kWh",
                RawData!$A:$A,
                0
            ),
            MATCH(
                AL$3,
                RawData!$1:$1,
                0
            ),
            4
        )
    ),
    0
)</f>
        <v>0</v>
      </c>
      <c r="AM87" s="360"/>
      <c r="AN87" s="59"/>
      <c r="AO87" s="59"/>
    </row>
    <row r="88" spans="1:41" ht="15" customHeight="1">
      <c r="A88" s="95" t="s">
        <v>92</v>
      </c>
      <c r="B88" s="310" t="s">
        <v>194</v>
      </c>
      <c r="C88" s="190" t="s">
        <v>192</v>
      </c>
      <c r="D88" s="511" t="s">
        <v>218</v>
      </c>
      <c r="E88" s="212" t="s">
        <v>4</v>
      </c>
      <c r="F88" s="135">
        <v>1</v>
      </c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  <c r="AA88" s="196"/>
      <c r="AB88" s="196"/>
      <c r="AC88" s="196"/>
      <c r="AD88" s="196"/>
      <c r="AE88" s="196"/>
      <c r="AF88" s="196"/>
      <c r="AG88" s="196"/>
      <c r="AH88" s="196"/>
      <c r="AI88" s="196"/>
      <c r="AJ88" s="196"/>
      <c r="AK88" s="196"/>
      <c r="AL88" s="196"/>
      <c r="AM88" s="360"/>
      <c r="AN88" s="59"/>
      <c r="AO88" s="59"/>
    </row>
    <row r="89" spans="1:41" ht="15" customHeight="1">
      <c r="A89" s="95" t="s">
        <v>92</v>
      </c>
      <c r="B89" s="310" t="s">
        <v>194</v>
      </c>
      <c r="C89" s="190" t="s">
        <v>193</v>
      </c>
      <c r="D89" s="511" t="s">
        <v>219</v>
      </c>
      <c r="E89" s="212" t="s">
        <v>4</v>
      </c>
      <c r="F89" s="135">
        <v>1</v>
      </c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  <c r="AA89" s="196"/>
      <c r="AB89" s="196"/>
      <c r="AC89" s="196"/>
      <c r="AD89" s="196"/>
      <c r="AE89" s="196"/>
      <c r="AF89" s="196"/>
      <c r="AG89" s="196"/>
      <c r="AH89" s="196"/>
      <c r="AI89" s="196"/>
      <c r="AJ89" s="196"/>
      <c r="AK89" s="196"/>
      <c r="AL89" s="196"/>
      <c r="AM89" s="360"/>
      <c r="AN89" s="59"/>
      <c r="AO89" s="59"/>
    </row>
    <row r="90" spans="1:41" ht="15" customHeight="1">
      <c r="A90" s="95" t="s">
        <v>92</v>
      </c>
      <c r="B90" s="340"/>
      <c r="C90" s="492" t="s">
        <v>304</v>
      </c>
      <c r="D90" s="517" t="s">
        <v>305</v>
      </c>
      <c r="E90" s="341" t="s">
        <v>4</v>
      </c>
      <c r="F90" s="324">
        <v>1</v>
      </c>
      <c r="G90" s="271"/>
      <c r="H90" s="271"/>
      <c r="I90" s="271"/>
      <c r="J90" s="271"/>
      <c r="K90" s="271"/>
      <c r="L90" s="271"/>
      <c r="M90" s="370"/>
      <c r="N90" s="271"/>
      <c r="O90" s="271"/>
      <c r="P90" s="271"/>
      <c r="Q90" s="271"/>
      <c r="R90" s="271"/>
      <c r="S90" s="271"/>
      <c r="T90" s="271"/>
      <c r="U90" s="271"/>
      <c r="V90" s="271"/>
      <c r="W90" s="271"/>
      <c r="X90" s="271"/>
      <c r="Y90" s="271"/>
      <c r="Z90" s="271"/>
      <c r="AA90" s="271"/>
      <c r="AB90" s="271"/>
      <c r="AC90" s="271"/>
      <c r="AD90" s="271"/>
      <c r="AE90" s="271"/>
      <c r="AF90" s="271"/>
      <c r="AG90" s="271"/>
      <c r="AH90" s="271"/>
      <c r="AI90" s="271"/>
      <c r="AJ90" s="271"/>
      <c r="AK90" s="271"/>
      <c r="AL90" s="271"/>
      <c r="AM90" s="365"/>
      <c r="AN90" s="366"/>
      <c r="AO90" s="366"/>
    </row>
    <row r="91" spans="1:41" ht="15" customHeight="1">
      <c r="A91" s="95" t="s">
        <v>92</v>
      </c>
      <c r="B91" s="310" t="s">
        <v>26</v>
      </c>
      <c r="C91" s="189" t="s">
        <v>290</v>
      </c>
      <c r="D91" s="513" t="s">
        <v>292</v>
      </c>
      <c r="E91" s="308" t="s">
        <v>26</v>
      </c>
      <c r="F91" s="92">
        <v>1</v>
      </c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42"/>
      <c r="V91" s="331"/>
      <c r="W91" s="331"/>
      <c r="X91" s="331"/>
      <c r="Y91" s="331"/>
      <c r="Z91" s="331"/>
      <c r="AA91" s="331"/>
      <c r="AB91" s="331"/>
      <c r="AC91" s="331"/>
      <c r="AD91" s="342"/>
      <c r="AE91" s="331"/>
      <c r="AF91" s="331"/>
      <c r="AG91" s="331"/>
      <c r="AH91" s="331"/>
      <c r="AI91" s="331"/>
      <c r="AJ91" s="331"/>
      <c r="AK91" s="331"/>
      <c r="AL91" s="331"/>
      <c r="AM91" s="364"/>
      <c r="AN91" s="181"/>
      <c r="AO91" s="181"/>
    </row>
    <row r="92" spans="1:41" ht="15" customHeight="1">
      <c r="A92" s="95" t="s">
        <v>92</v>
      </c>
      <c r="B92" s="310" t="s">
        <v>26</v>
      </c>
      <c r="C92" s="189" t="s">
        <v>291</v>
      </c>
      <c r="D92" s="513" t="s">
        <v>293</v>
      </c>
      <c r="E92" s="308" t="s">
        <v>26</v>
      </c>
      <c r="F92" s="92">
        <v>1</v>
      </c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  <c r="U92" s="331"/>
      <c r="V92" s="331"/>
      <c r="W92" s="331"/>
      <c r="X92" s="331"/>
      <c r="Y92" s="331"/>
      <c r="Z92" s="331"/>
      <c r="AA92" s="331"/>
      <c r="AB92" s="331"/>
      <c r="AC92" s="331"/>
      <c r="AD92" s="331"/>
      <c r="AE92" s="331"/>
      <c r="AF92" s="331"/>
      <c r="AG92" s="331"/>
      <c r="AH92" s="331"/>
      <c r="AI92" s="331"/>
      <c r="AJ92" s="331"/>
      <c r="AK92" s="331"/>
      <c r="AL92" s="331"/>
      <c r="AM92" s="364"/>
      <c r="AN92" s="181"/>
      <c r="AO92" s="181"/>
    </row>
    <row r="93" spans="1:41" s="5" customFormat="1" ht="15" customHeight="1">
      <c r="B93" s="315" t="s">
        <v>302</v>
      </c>
      <c r="C93" s="496" t="s">
        <v>294</v>
      </c>
      <c r="D93" s="309"/>
      <c r="E93" s="212" t="s">
        <v>294</v>
      </c>
      <c r="F93" s="135">
        <v>1</v>
      </c>
      <c r="G93" s="316"/>
      <c r="H93" s="316"/>
      <c r="I93" s="316"/>
      <c r="J93" s="316"/>
      <c r="K93" s="316"/>
      <c r="L93" s="316"/>
      <c r="M93" s="316"/>
      <c r="N93" s="316"/>
      <c r="O93" s="316"/>
      <c r="P93" s="316"/>
      <c r="Q93" s="316"/>
      <c r="R93" s="316"/>
      <c r="S93" s="316"/>
      <c r="T93" s="316"/>
      <c r="U93" s="316"/>
      <c r="V93" s="316"/>
      <c r="W93" s="316"/>
      <c r="X93" s="316"/>
      <c r="Y93" s="316"/>
      <c r="Z93" s="316"/>
      <c r="AA93" s="316"/>
      <c r="AB93" s="316"/>
      <c r="AC93" s="316"/>
      <c r="AD93" s="316"/>
      <c r="AE93" s="316"/>
      <c r="AF93" s="316"/>
      <c r="AG93" s="316"/>
      <c r="AH93" s="316"/>
      <c r="AI93" s="316"/>
      <c r="AJ93" s="316"/>
      <c r="AK93" s="316"/>
      <c r="AL93" s="316"/>
      <c r="AM93" s="360"/>
      <c r="AN93" s="360"/>
      <c r="AO93" s="360"/>
    </row>
    <row r="94" spans="1:41" s="5" customFormat="1" ht="15" customHeight="1">
      <c r="B94" s="528" t="s">
        <v>301</v>
      </c>
      <c r="C94" s="497" t="s">
        <v>298</v>
      </c>
      <c r="D94" s="309"/>
      <c r="E94" s="212"/>
      <c r="F94" s="135">
        <v>1</v>
      </c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6"/>
      <c r="AF94" s="196"/>
      <c r="AG94" s="196"/>
      <c r="AH94" s="196"/>
      <c r="AI94" s="196"/>
      <c r="AJ94" s="196"/>
      <c r="AK94" s="196"/>
      <c r="AL94" s="196"/>
      <c r="AM94" s="360"/>
      <c r="AN94" s="360"/>
      <c r="AO94" s="360"/>
    </row>
    <row r="95" spans="1:41" s="5" customFormat="1" ht="15" customHeight="1">
      <c r="B95" s="529"/>
      <c r="C95" s="497" t="s">
        <v>299</v>
      </c>
      <c r="D95" s="309"/>
      <c r="E95" s="212"/>
      <c r="F95" s="135">
        <v>1</v>
      </c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6"/>
      <c r="AE95" s="196"/>
      <c r="AF95" s="196"/>
      <c r="AG95" s="196"/>
      <c r="AH95" s="196"/>
      <c r="AI95" s="196"/>
      <c r="AJ95" s="196"/>
      <c r="AK95" s="196"/>
      <c r="AL95" s="196"/>
      <c r="AM95" s="360"/>
      <c r="AN95" s="360"/>
      <c r="AO95" s="360"/>
    </row>
    <row r="96" spans="1:41" s="314" customFormat="1" ht="15" customHeight="1">
      <c r="B96" s="530"/>
      <c r="C96" s="190" t="s">
        <v>300</v>
      </c>
      <c r="D96" s="309"/>
      <c r="E96" s="212"/>
      <c r="F96" s="135">
        <v>1</v>
      </c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  <c r="AA96" s="196"/>
      <c r="AB96" s="196"/>
      <c r="AC96" s="196"/>
      <c r="AD96" s="196"/>
      <c r="AE96" s="196"/>
      <c r="AF96" s="196"/>
      <c r="AG96" s="196"/>
      <c r="AH96" s="196"/>
      <c r="AI96" s="196"/>
      <c r="AJ96" s="196"/>
      <c r="AK96" s="196"/>
      <c r="AL96" s="196"/>
      <c r="AM96" s="363"/>
      <c r="AN96" s="363"/>
      <c r="AO96" s="363"/>
    </row>
    <row r="97" spans="2:38" s="314" customFormat="1" ht="15" customHeight="1"/>
    <row r="98" spans="2:38" s="314" customFormat="1" ht="15" customHeight="1"/>
    <row r="99" spans="2:38" s="314" customFormat="1" ht="15" customHeight="1"/>
    <row r="100" spans="2:38" s="314" customFormat="1" ht="15" customHeight="1">
      <c r="J100" s="208"/>
    </row>
    <row r="101" spans="2:38" s="314" customFormat="1" ht="15" customHeight="1"/>
    <row r="102" spans="2:38" s="314" customFormat="1" ht="15" customHeight="1"/>
    <row r="103" spans="2:38" ht="15" customHeight="1">
      <c r="B103" s="314"/>
      <c r="C103" s="314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  <c r="AA103" s="314"/>
      <c r="AB103" s="314"/>
      <c r="AC103" s="314"/>
      <c r="AD103" s="314"/>
      <c r="AE103" s="314"/>
      <c r="AF103" s="314"/>
      <c r="AG103" s="314"/>
      <c r="AH103" s="314"/>
      <c r="AI103" s="314"/>
      <c r="AJ103" s="314"/>
      <c r="AK103" s="314"/>
      <c r="AL103" s="314"/>
    </row>
    <row r="104" spans="2:38" ht="15" customHeight="1">
      <c r="B104" s="91"/>
      <c r="C104" s="13"/>
      <c r="D104" s="88"/>
      <c r="E104" s="88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</row>
    <row r="105" spans="2:38" ht="15" customHeight="1">
      <c r="B105" s="184"/>
      <c r="C105" s="1"/>
      <c r="D105" s="185"/>
      <c r="E105" s="88"/>
      <c r="F105" s="178"/>
      <c r="G105" s="126"/>
      <c r="H105" s="126"/>
      <c r="I105" s="126"/>
      <c r="J105" s="126"/>
      <c r="K105" s="126"/>
      <c r="L105" s="125"/>
      <c r="M105" s="125"/>
      <c r="N105" s="126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  <c r="AD105" s="125"/>
      <c r="AE105" s="125"/>
      <c r="AF105" s="125"/>
      <c r="AG105" s="126"/>
      <c r="AH105" s="126"/>
      <c r="AI105" s="126"/>
      <c r="AJ105" s="126"/>
      <c r="AK105" s="126"/>
      <c r="AL105" s="126"/>
    </row>
    <row r="106" spans="2:38" ht="15" customHeight="1">
      <c r="B106" s="184"/>
      <c r="C106" s="1"/>
      <c r="D106" s="185"/>
      <c r="E106" s="88"/>
      <c r="F106" s="178"/>
      <c r="G106" s="126"/>
      <c r="H106" s="126"/>
      <c r="I106" s="126"/>
      <c r="J106" s="126"/>
      <c r="K106" s="126"/>
      <c r="L106" s="125"/>
      <c r="M106" s="125"/>
      <c r="N106" s="126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  <c r="AC106" s="125"/>
      <c r="AD106" s="125"/>
      <c r="AE106" s="125"/>
      <c r="AF106" s="125"/>
      <c r="AG106" s="126"/>
      <c r="AH106" s="126"/>
      <c r="AI106" s="126"/>
      <c r="AJ106" s="126"/>
      <c r="AK106" s="126"/>
      <c r="AL106" s="126"/>
    </row>
    <row r="107" spans="2:38" ht="15" customHeight="1">
      <c r="B107" s="184"/>
      <c r="C107" s="1"/>
      <c r="D107" s="185"/>
      <c r="E107" s="88"/>
      <c r="F107" s="178"/>
      <c r="G107" s="126"/>
      <c r="H107" s="126"/>
      <c r="I107" s="126"/>
      <c r="J107" s="126"/>
      <c r="K107" s="126"/>
      <c r="L107" s="125"/>
      <c r="M107" s="125"/>
      <c r="N107" s="126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6"/>
      <c r="AH107" s="126"/>
      <c r="AI107" s="126"/>
      <c r="AJ107" s="126"/>
      <c r="AK107" s="126"/>
      <c r="AL107" s="126"/>
    </row>
    <row r="108" spans="2:38" ht="15" customHeight="1">
      <c r="B108" s="184"/>
      <c r="C108" s="1"/>
      <c r="D108" s="185"/>
      <c r="E108" s="88"/>
      <c r="F108" s="178"/>
      <c r="G108" s="126"/>
      <c r="H108" s="126"/>
      <c r="I108" s="126"/>
      <c r="J108" s="126"/>
      <c r="K108" s="126"/>
      <c r="L108" s="125"/>
      <c r="M108" s="125"/>
      <c r="N108" s="126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  <c r="AD108" s="125"/>
      <c r="AE108" s="125"/>
      <c r="AF108" s="125"/>
      <c r="AG108" s="126"/>
      <c r="AH108" s="126"/>
      <c r="AI108" s="126"/>
      <c r="AJ108" s="126"/>
      <c r="AK108" s="126"/>
      <c r="AL108" s="126"/>
    </row>
    <row r="109" spans="2:38" ht="15" customHeight="1">
      <c r="B109" s="184"/>
      <c r="C109" s="1"/>
      <c r="D109" s="185"/>
      <c r="E109" s="90"/>
      <c r="F109" s="47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</row>
    <row r="110" spans="2:38" ht="15" customHeight="1">
      <c r="B110" s="524"/>
      <c r="C110" s="1"/>
      <c r="D110" s="183"/>
      <c r="E110" s="115"/>
      <c r="F110" s="47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</row>
    <row r="111" spans="2:38" ht="15" customHeight="1">
      <c r="B111" s="524"/>
      <c r="C111" s="1"/>
      <c r="D111" s="183"/>
      <c r="E111" s="116"/>
      <c r="F111" s="47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</row>
    <row r="112" spans="2:38" ht="15" customHeight="1">
      <c r="B112" s="184"/>
      <c r="C112" s="1"/>
      <c r="D112" s="185"/>
      <c r="E112" s="116"/>
      <c r="F112" s="47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</row>
    <row r="113" spans="2:38" ht="15" customHeight="1">
      <c r="B113" s="184"/>
      <c r="C113" s="1"/>
      <c r="D113" s="185"/>
      <c r="E113" s="116"/>
      <c r="F113" s="47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</row>
    <row r="114" spans="2:38" ht="15" customHeight="1">
      <c r="B114" s="184"/>
      <c r="C114" s="1"/>
      <c r="D114" s="185"/>
      <c r="E114" s="116"/>
      <c r="F114" s="47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</row>
    <row r="115" spans="2:38" ht="15" customHeight="1">
      <c r="B115" s="184"/>
      <c r="C115" s="1"/>
      <c r="D115" s="183"/>
      <c r="E115" s="116"/>
      <c r="F115" s="47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</row>
    <row r="116" spans="2:38" ht="15" customHeight="1">
      <c r="B116" s="184"/>
      <c r="C116" s="1"/>
      <c r="D116" s="121"/>
      <c r="E116" s="116"/>
      <c r="F116" s="47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</row>
    <row r="117" spans="2:38" ht="15" customHeight="1">
      <c r="B117" s="184"/>
      <c r="C117" s="1"/>
      <c r="D117" s="185"/>
      <c r="E117" s="116"/>
      <c r="F117" s="47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</row>
    <row r="118" spans="2:38" ht="15" customHeight="1">
      <c r="B118" s="184"/>
      <c r="C118" s="1"/>
      <c r="D118" s="185"/>
      <c r="E118" s="117"/>
      <c r="F118" s="47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</row>
    <row r="119" spans="2:38" ht="15" customHeight="1">
      <c r="B119" s="184"/>
      <c r="C119" s="1"/>
      <c r="D119" s="183"/>
      <c r="E119" s="117"/>
      <c r="F119" s="47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</row>
    <row r="120" spans="2:38" ht="15" customHeight="1">
      <c r="B120" s="184"/>
      <c r="C120" s="1"/>
      <c r="D120" s="183"/>
      <c r="E120" s="116"/>
      <c r="F120" s="47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</row>
    <row r="121" spans="2:38" ht="15" customHeight="1">
      <c r="B121" s="184"/>
      <c r="C121" s="1"/>
      <c r="D121" s="121"/>
      <c r="E121" s="116"/>
      <c r="F121" s="47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</row>
    <row r="122" spans="2:38" ht="15" customHeight="1">
      <c r="B122" s="184"/>
      <c r="C122" s="1"/>
      <c r="D122" s="121"/>
      <c r="E122" s="116"/>
      <c r="F122" s="47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</row>
    <row r="123" spans="2:38" ht="15" customHeight="1">
      <c r="B123" s="184"/>
      <c r="C123" s="1"/>
      <c r="D123" s="183"/>
      <c r="E123" s="116"/>
      <c r="F123" s="47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</row>
    <row r="124" spans="2:38" ht="15" customHeight="1">
      <c r="B124" s="184"/>
      <c r="C124" s="1"/>
      <c r="D124" s="183"/>
      <c r="E124" s="116"/>
      <c r="F124" s="47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</row>
    <row r="125" spans="2:38" ht="15" customHeight="1">
      <c r="B125" s="184"/>
      <c r="C125" s="1"/>
      <c r="D125" s="183"/>
      <c r="E125" s="117"/>
      <c r="F125" s="47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</row>
    <row r="126" spans="2:38" ht="15" customHeight="1">
      <c r="B126" s="184"/>
      <c r="C126" s="1"/>
      <c r="D126" s="183"/>
      <c r="E126" s="117"/>
      <c r="F126" s="47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</row>
    <row r="127" spans="2:38" ht="15" customHeight="1">
      <c r="C127" s="1"/>
      <c r="D127" s="47"/>
      <c r="E127" s="121"/>
      <c r="F127" s="47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</row>
    <row r="128" spans="2:38" ht="15" customHeight="1">
      <c r="B128" s="122"/>
      <c r="C128" s="118"/>
      <c r="D128"/>
      <c r="E128" s="123"/>
      <c r="F128" s="47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</row>
    <row r="129" spans="2:38" ht="15" customHeight="1">
      <c r="B129" s="122"/>
      <c r="C129" s="118"/>
      <c r="D129" s="119"/>
      <c r="E129" s="121"/>
      <c r="F129" s="47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</row>
    <row r="130" spans="2:38" ht="15" customHeight="1">
      <c r="B130" s="122"/>
      <c r="C130" s="110"/>
      <c r="D130" s="119"/>
      <c r="E130" s="194"/>
      <c r="F130" s="47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</row>
    <row r="131" spans="2:38" ht="15" customHeight="1">
      <c r="B131" s="120"/>
      <c r="C131" s="118"/>
      <c r="D131" s="119"/>
      <c r="E131" s="121"/>
      <c r="F131" s="47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</row>
    <row r="132" spans="2:38" ht="15" customHeight="1">
      <c r="C132" s="1"/>
      <c r="F132" s="47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</row>
    <row r="133" spans="2:38" ht="15" customHeight="1">
      <c r="B133" s="91"/>
      <c r="C133" s="1"/>
      <c r="D133" s="88"/>
      <c r="E133" s="88"/>
      <c r="F133" s="47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</row>
    <row r="134" spans="2:38" ht="15" customHeight="1">
      <c r="B134" s="91"/>
      <c r="C134" s="1"/>
      <c r="D134" s="88"/>
      <c r="E134" s="88"/>
      <c r="F134" s="47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</row>
    <row r="135" spans="2:38" ht="15" customHeight="1">
      <c r="B135" s="91"/>
      <c r="C135" s="1"/>
      <c r="D135" s="88"/>
      <c r="E135" s="88"/>
      <c r="F135" s="47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</row>
    <row r="136" spans="2:38" ht="15" customHeight="1">
      <c r="B136" s="91"/>
      <c r="C136" s="1"/>
      <c r="D136" s="88"/>
      <c r="E136" s="88"/>
      <c r="F136" s="47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</row>
    <row r="137" spans="2:38" ht="15" customHeight="1">
      <c r="B137" s="91"/>
      <c r="C137" s="1"/>
      <c r="D137" s="88"/>
      <c r="E137" s="115"/>
      <c r="F137" s="47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</row>
    <row r="138" spans="2:38" ht="15" customHeight="1">
      <c r="B138" s="91"/>
      <c r="C138" s="1"/>
      <c r="D138" s="88"/>
      <c r="E138" s="88"/>
      <c r="F138" s="47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</row>
    <row r="139" spans="2:38" ht="15" customHeight="1">
      <c r="B139" s="91"/>
      <c r="C139" s="88"/>
      <c r="D139" s="88"/>
      <c r="E139" s="115"/>
      <c r="F139" s="47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</row>
    <row r="140" spans="2:38" ht="15" customHeight="1">
      <c r="B140" s="91"/>
      <c r="C140" s="1"/>
      <c r="D140" s="88"/>
      <c r="E140" s="88"/>
      <c r="F140" s="47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</row>
    <row r="141" spans="2:38" ht="15" customHeight="1">
      <c r="B141" s="91"/>
      <c r="C141" s="1"/>
      <c r="D141" s="88"/>
      <c r="F141" s="47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  <c r="AJ141" s="114"/>
      <c r="AK141" s="114"/>
      <c r="AL141" s="114"/>
    </row>
    <row r="142" spans="2:38" ht="15" customHeight="1">
      <c r="B142" s="91"/>
      <c r="C142" s="1"/>
      <c r="D142" s="88"/>
      <c r="E142" s="115"/>
      <c r="F142" s="47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</row>
    <row r="143" spans="2:38" ht="15" customHeight="1">
      <c r="B143" s="91"/>
      <c r="C143" s="1"/>
      <c r="D143" s="88"/>
      <c r="E143" s="115"/>
      <c r="F143" s="47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</row>
    <row r="144" spans="2:38" ht="15" customHeight="1">
      <c r="B144" s="91"/>
      <c r="C144" s="1"/>
      <c r="D144" s="88"/>
      <c r="E144" s="115"/>
      <c r="F144" s="47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</row>
    <row r="145" spans="2:38" ht="15" customHeight="1">
      <c r="B145" s="91"/>
      <c r="C145" s="1"/>
      <c r="D145" s="88"/>
      <c r="F145" s="47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</row>
    <row r="146" spans="2:38" ht="15" customHeight="1">
      <c r="B146" s="91"/>
      <c r="C146" s="1"/>
      <c r="D146" s="88"/>
      <c r="E146" s="88"/>
      <c r="F146" s="47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</row>
    <row r="147" spans="2:38" ht="15" customHeight="1">
      <c r="B147" s="91"/>
      <c r="C147" s="1"/>
      <c r="D147" s="88"/>
      <c r="E147" s="88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</row>
    <row r="148" spans="2:38" ht="15" customHeight="1">
      <c r="C148" s="1"/>
      <c r="G148" s="89"/>
    </row>
  </sheetData>
  <autoFilter ref="B3:T98" xr:uid="{00000000-0009-0000-0000-000000000000}"/>
  <mergeCells count="19">
    <mergeCell ref="B110:B111"/>
    <mergeCell ref="B77:B82"/>
    <mergeCell ref="B55:B58"/>
    <mergeCell ref="B50:B51"/>
    <mergeCell ref="B74:B76"/>
    <mergeCell ref="B64:B66"/>
    <mergeCell ref="B59:B63"/>
    <mergeCell ref="B67:B73"/>
    <mergeCell ref="B94:B96"/>
    <mergeCell ref="B4:B6"/>
    <mergeCell ref="B8:B9"/>
    <mergeCell ref="B10:B11"/>
    <mergeCell ref="B12:B13"/>
    <mergeCell ref="B14:B15"/>
    <mergeCell ref="B44:B45"/>
    <mergeCell ref="B16:B17"/>
    <mergeCell ref="B18:B19"/>
    <mergeCell ref="B20:B21"/>
    <mergeCell ref="B40:B41"/>
  </mergeCells>
  <phoneticPr fontId="49" type="noConversion"/>
  <conditionalFormatting sqref="G71:G73">
    <cfRule type="cellIs" dxfId="23" priority="1" operator="equal">
      <formula>"FALT"</formula>
    </cfRule>
  </conditionalFormatting>
  <conditionalFormatting sqref="G85:G86">
    <cfRule type="cellIs" dxfId="22" priority="5" operator="equal">
      <formula>"FALT"</formula>
    </cfRule>
  </conditionalFormatting>
  <conditionalFormatting sqref="G77:H77 G82:G83">
    <cfRule type="cellIs" dxfId="21" priority="3" operator="equal">
      <formula>"FALT"</formula>
    </cfRule>
  </conditionalFormatting>
  <conditionalFormatting sqref="G62:AL63">
    <cfRule type="cellIs" dxfId="20" priority="4" operator="equal">
      <formula>"FALT"</formula>
    </cfRule>
  </conditionalFormatting>
  <conditionalFormatting sqref="G105:AL108">
    <cfRule type="cellIs" dxfId="19" priority="95" operator="equal">
      <formula>"FALT"</formula>
    </cfRule>
  </conditionalFormatting>
  <conditionalFormatting sqref="H105:AG108">
    <cfRule type="cellIs" dxfId="18" priority="102" stopIfTrue="1" operator="lessThan">
      <formula>0</formula>
    </cfRule>
  </conditionalFormatting>
  <conditionalFormatting sqref="H82:AJ82 AK82:AL83 J83:AJ83">
    <cfRule type="cellIs" dxfId="17" priority="51" operator="equal">
      <formula>"FALT"</formula>
    </cfRule>
  </conditionalFormatting>
  <conditionalFormatting sqref="H72:AL73">
    <cfRule type="cellIs" dxfId="16" priority="16" operator="equal">
      <formula>"FALT"</formula>
    </cfRule>
  </conditionalFormatting>
  <conditionalFormatting sqref="J71:AL71">
    <cfRule type="cellIs" dxfId="15" priority="47" operator="equal">
      <formula>"FALT"</formula>
    </cfRule>
  </conditionalFormatting>
  <conditionalFormatting sqref="J77:AL77">
    <cfRule type="cellIs" dxfId="14" priority="17" operator="equal">
      <formula>"FALT"</formula>
    </cfRule>
  </conditionalFormatting>
  <conditionalFormatting sqref="J85:AL86">
    <cfRule type="cellIs" dxfId="13" priority="101" operator="equal">
      <formula>"FALT"</formula>
    </cfRule>
  </conditionalFormatting>
  <pageMargins left="0" right="0" top="0" bottom="0" header="0" footer="0"/>
  <pageSetup paperSize="8" scale="9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AY412"/>
  <sheetViews>
    <sheetView zoomScale="94" zoomScaleNormal="94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9" style="1" customWidth="1"/>
    <col min="2" max="2" width="13" style="1" customWidth="1"/>
    <col min="3" max="3" width="20.109375" style="2" bestFit="1" customWidth="1"/>
    <col min="4" max="4" width="17.44140625" style="1" customWidth="1"/>
    <col min="5" max="5" width="11.33203125" style="1" customWidth="1"/>
    <col min="6" max="6" width="19.33203125" style="9" customWidth="1"/>
    <col min="7" max="9" width="14.5546875" style="402" customWidth="1"/>
    <col min="10" max="11" width="14.5546875" style="187" customWidth="1"/>
    <col min="12" max="12" width="14.5546875" style="402" customWidth="1"/>
    <col min="13" max="17" width="17" style="402" customWidth="1"/>
    <col min="18" max="18" width="17" style="187" customWidth="1"/>
    <col min="19" max="24" width="17" style="402" customWidth="1"/>
    <col min="25" max="25" width="17" style="187" customWidth="1"/>
    <col min="26" max="30" width="17" style="402" customWidth="1"/>
    <col min="31" max="32" width="17" style="187" customWidth="1"/>
    <col min="33" max="36" width="17" style="402" customWidth="1"/>
    <col min="37" max="41" width="17" style="95" customWidth="1"/>
    <col min="42" max="44" width="17" style="1" customWidth="1"/>
    <col min="45" max="45" width="13.6640625" style="1" customWidth="1"/>
    <col min="46" max="46" width="12.6640625" style="1" bestFit="1" customWidth="1"/>
    <col min="47" max="16384" width="9.109375" style="1"/>
  </cols>
  <sheetData>
    <row r="1" spans="1:51" s="60" customFormat="1" ht="31.5" customHeight="1">
      <c r="B1" s="43" t="s">
        <v>75</v>
      </c>
      <c r="C1" s="44"/>
      <c r="D1" s="45"/>
      <c r="E1" s="45"/>
      <c r="G1" s="399">
        <f>'Key ค่าไฟรายวัน'!G1</f>
        <v>105063</v>
      </c>
      <c r="H1" s="399">
        <f>'Key ค่าไฟรายวัน'!H1</f>
        <v>101592</v>
      </c>
      <c r="I1" s="399">
        <f>'Key ค่าไฟรายวัน'!I1</f>
        <v>72180</v>
      </c>
      <c r="J1" s="437">
        <f>'Key ค่าไฟรายวัน'!J1</f>
        <v>38184</v>
      </c>
      <c r="K1" s="437">
        <f>'Key ค่าไฟรายวัน'!K1</f>
        <v>104883</v>
      </c>
      <c r="L1" s="399">
        <f>'Key ค่าไฟรายวัน'!L1</f>
        <v>105618</v>
      </c>
      <c r="M1" s="399">
        <f>'Key ค่าไฟรายวัน'!M1</f>
        <v>105360</v>
      </c>
      <c r="N1" s="399">
        <f>'Key ค่าไฟรายวัน'!N1</f>
        <v>104265</v>
      </c>
      <c r="O1" s="399">
        <f>'Key ค่าไฟรายวัน'!O1</f>
        <v>0</v>
      </c>
      <c r="P1" s="399">
        <f>'Key ค่าไฟรายวัน'!P1</f>
        <v>0</v>
      </c>
      <c r="Q1" s="399">
        <f>'Key ค่าไฟรายวัน'!Q1</f>
        <v>0</v>
      </c>
      <c r="R1" s="399">
        <f>'Key ค่าไฟรายวัน'!R1</f>
        <v>0</v>
      </c>
      <c r="S1" s="399">
        <f>'Key ค่าไฟรายวัน'!S1</f>
        <v>0</v>
      </c>
      <c r="T1" s="399">
        <f>'Key ค่าไฟรายวัน'!T1</f>
        <v>0</v>
      </c>
      <c r="U1" s="399">
        <f>'Key ค่าไฟรายวัน'!U1</f>
        <v>0</v>
      </c>
      <c r="V1" s="399">
        <f>'Key ค่าไฟรายวัน'!V1</f>
        <v>0</v>
      </c>
      <c r="W1" s="399">
        <f>'Key ค่าไฟรายวัน'!W1</f>
        <v>0</v>
      </c>
      <c r="X1" s="399">
        <f>'Key ค่าไฟรายวัน'!X1</f>
        <v>0</v>
      </c>
      <c r="Y1" s="399">
        <f>'Key ค่าไฟรายวัน'!Y1</f>
        <v>0</v>
      </c>
      <c r="Z1" s="399">
        <f>'Key ค่าไฟรายวัน'!Z1</f>
        <v>0</v>
      </c>
      <c r="AA1" s="399">
        <f>'Key ค่าไฟรายวัน'!AA1</f>
        <v>0</v>
      </c>
      <c r="AB1" s="399">
        <f>'Key ค่าไฟรายวัน'!AB1</f>
        <v>0</v>
      </c>
      <c r="AC1" s="399">
        <f>'Key ค่าไฟรายวัน'!AC1</f>
        <v>0</v>
      </c>
      <c r="AD1" s="399">
        <f>'Key ค่าไฟรายวัน'!AD1</f>
        <v>0</v>
      </c>
      <c r="AE1" s="399">
        <f>'Key ค่าไฟรายวัน'!AE1</f>
        <v>0</v>
      </c>
      <c r="AF1" s="399">
        <f>'Key ค่าไฟรายวัน'!AF1</f>
        <v>0</v>
      </c>
      <c r="AG1" s="399">
        <f>'Key ค่าไฟรายวัน'!AG1</f>
        <v>0</v>
      </c>
      <c r="AH1" s="399">
        <f>'Key ค่าไฟรายวัน'!AH1</f>
        <v>0</v>
      </c>
      <c r="AI1" s="399">
        <f>'Key ค่าไฟรายวัน'!AI1</f>
        <v>0</v>
      </c>
      <c r="AJ1" s="399">
        <f>'Key ค่าไฟรายวัน'!AJ1</f>
        <v>0</v>
      </c>
      <c r="AK1" s="399">
        <f>'Key ค่าไฟรายวัน'!AK1</f>
        <v>0</v>
      </c>
      <c r="AL1" s="256"/>
      <c r="AM1" s="256"/>
      <c r="AN1" s="256"/>
      <c r="AO1" s="256"/>
      <c r="AP1" s="128"/>
      <c r="AQ1" s="128"/>
      <c r="AR1" s="128"/>
    </row>
    <row r="2" spans="1:51" ht="15" customHeight="1">
      <c r="C2" s="39"/>
      <c r="D2" s="40"/>
      <c r="E2" s="40"/>
      <c r="G2" s="400"/>
      <c r="H2" s="400"/>
      <c r="I2" s="400"/>
      <c r="J2" s="438"/>
      <c r="K2" s="438"/>
      <c r="L2" s="400"/>
      <c r="M2" s="400"/>
      <c r="N2" s="400"/>
      <c r="O2" s="400"/>
      <c r="P2" s="400"/>
      <c r="Q2" s="400"/>
      <c r="R2" s="438"/>
      <c r="S2" s="400"/>
      <c r="T2" s="400"/>
      <c r="U2" s="400"/>
      <c r="V2" s="400"/>
      <c r="W2" s="400"/>
      <c r="X2" s="400"/>
      <c r="Y2" s="438"/>
      <c r="Z2" s="400"/>
      <c r="AA2" s="400"/>
      <c r="AB2" s="400"/>
      <c r="AC2" s="400"/>
      <c r="AD2" s="400"/>
      <c r="AE2" s="438"/>
      <c r="AF2" s="438"/>
      <c r="AG2" s="400"/>
      <c r="AH2" s="400"/>
      <c r="AI2" s="400"/>
      <c r="AJ2" s="400"/>
      <c r="AK2" s="263"/>
      <c r="AL2" s="257"/>
      <c r="AM2" s="257"/>
      <c r="AN2" s="257"/>
      <c r="AO2" s="257"/>
      <c r="AP2" s="3"/>
      <c r="AQ2" s="3"/>
      <c r="AR2" s="3"/>
    </row>
    <row r="3" spans="1:51" ht="15" customHeight="1">
      <c r="B3" s="12" t="s">
        <v>83</v>
      </c>
      <c r="C3" s="38" t="s">
        <v>76</v>
      </c>
      <c r="D3" s="28" t="s">
        <v>50</v>
      </c>
      <c r="E3" s="28" t="s">
        <v>51</v>
      </c>
      <c r="F3" s="29" t="s">
        <v>40</v>
      </c>
      <c r="G3" s="401">
        <f>'Key ค่าไฟรายวัน'!G$3</f>
        <v>0</v>
      </c>
      <c r="H3" s="401">
        <f>'Key ค่าไฟรายวัน'!H$3</f>
        <v>0</v>
      </c>
      <c r="I3" s="401">
        <f>'Key ค่าไฟรายวัน'!I$3</f>
        <v>0</v>
      </c>
      <c r="J3" s="401">
        <f>'Key ค่าไฟรายวัน'!J$3</f>
        <v>0</v>
      </c>
      <c r="K3" s="401">
        <f>'Key ค่าไฟรายวัน'!K$3</f>
        <v>0</v>
      </c>
      <c r="L3" s="401">
        <f>'Key ค่าไฟรายวัน'!L$3</f>
        <v>0</v>
      </c>
      <c r="M3" s="401">
        <f>'Key ค่าไฟรายวัน'!M$3</f>
        <v>0</v>
      </c>
      <c r="N3" s="401">
        <f>'Key ค่าไฟรายวัน'!N$3</f>
        <v>0</v>
      </c>
      <c r="O3" s="401">
        <f>'Key ค่าไฟรายวัน'!O$3</f>
        <v>0</v>
      </c>
      <c r="P3" s="401">
        <f>'Key ค่าไฟรายวัน'!P$3</f>
        <v>0</v>
      </c>
      <c r="Q3" s="401">
        <f>'Key ค่าไฟรายวัน'!Q$3</f>
        <v>0</v>
      </c>
      <c r="R3" s="401">
        <f>'Key ค่าไฟรายวัน'!R$3</f>
        <v>0</v>
      </c>
      <c r="S3" s="401">
        <f>'Key ค่าไฟรายวัน'!S$3</f>
        <v>0</v>
      </c>
      <c r="T3" s="401">
        <f>'Key ค่าไฟรายวัน'!T$3</f>
        <v>0</v>
      </c>
      <c r="U3" s="401">
        <f>'Key ค่าไฟรายวัน'!U$3</f>
        <v>0</v>
      </c>
      <c r="V3" s="401">
        <f>'Key ค่าไฟรายวัน'!V$3</f>
        <v>0</v>
      </c>
      <c r="W3" s="401">
        <f>'Key ค่าไฟรายวัน'!W$3</f>
        <v>0</v>
      </c>
      <c r="X3" s="401">
        <f>'Key ค่าไฟรายวัน'!X$3</f>
        <v>0</v>
      </c>
      <c r="Y3" s="401">
        <f>'Key ค่าไฟรายวัน'!Y$3</f>
        <v>0</v>
      </c>
      <c r="Z3" s="401">
        <f>'Key ค่าไฟรายวัน'!Z$3</f>
        <v>0</v>
      </c>
      <c r="AA3" s="401">
        <f>'Key ค่าไฟรายวัน'!AA$3</f>
        <v>0</v>
      </c>
      <c r="AB3" s="401">
        <f>'Key ค่าไฟรายวัน'!AB$3</f>
        <v>0</v>
      </c>
      <c r="AC3" s="401">
        <f>'Key ค่าไฟรายวัน'!AC$3</f>
        <v>0</v>
      </c>
      <c r="AD3" s="401">
        <f>'Key ค่าไฟรายวัน'!AD$3</f>
        <v>0</v>
      </c>
      <c r="AE3" s="401">
        <f>'Key ค่าไฟรายวัน'!AE$3</f>
        <v>0</v>
      </c>
      <c r="AF3" s="401">
        <f>'Key ค่าไฟรายวัน'!AF$3</f>
        <v>0</v>
      </c>
      <c r="AG3" s="401">
        <f>'Key ค่าไฟรายวัน'!AG$3</f>
        <v>0</v>
      </c>
      <c r="AH3" s="401">
        <f>'Key ค่าไฟรายวัน'!AH$3</f>
        <v>0</v>
      </c>
      <c r="AI3" s="401">
        <f>'Key ค่าไฟรายวัน'!AI$3</f>
        <v>0</v>
      </c>
      <c r="AJ3" s="401">
        <f>'Key ค่าไฟรายวัน'!AJ$3</f>
        <v>0</v>
      </c>
      <c r="AK3" s="401">
        <f>'Key ค่าไฟรายวัน'!AK$3</f>
        <v>0</v>
      </c>
      <c r="AL3" s="401"/>
      <c r="AM3" s="129"/>
      <c r="AN3" s="129"/>
      <c r="AO3" s="129"/>
      <c r="AP3" s="129"/>
      <c r="AQ3" s="129"/>
      <c r="AR3" s="129"/>
    </row>
    <row r="4" spans="1:51" s="374" customFormat="1" ht="15" customHeight="1">
      <c r="B4" s="522" t="s">
        <v>53</v>
      </c>
      <c r="C4" s="375" t="s">
        <v>28</v>
      </c>
      <c r="D4" s="380" t="s">
        <v>53</v>
      </c>
      <c r="E4" s="375"/>
      <c r="F4" s="377">
        <v>1</v>
      </c>
      <c r="G4" s="395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H4" s="395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I4" s="395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J4" s="381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K4" s="381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L4" s="395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M4" s="395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N4" s="395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O4" s="395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P4" s="395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Q4" s="395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R4" s="381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S4" s="395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T4" s="395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U4" s="395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V4" s="395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W4" s="395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X4" s="395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Y4" s="381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Z4" s="395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A4" s="395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B4" s="395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C4" s="395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D4" s="395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E4" s="381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F4" s="381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G4" s="395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H4" s="395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I4" s="395" t="str">
        <f ca="1">IF('Key ค่าไฟรายวัน'!AJ4&lt;0,"invalid value",IF('Key ค่าไฟรายวัน'!AJ4=0,"0.00",IF('Key ค่าไฟรายวัน'!AJ4&lt;'Key ค่าไฟรายวัน'!AI4,"Invalid value",('Key ค่าไฟรายวัน'!AJ4-'Key ค่าไฟรายวัน'!AI4)*$F4)))</f>
        <v>0.00</v>
      </c>
      <c r="AJ4" s="395" t="str">
        <f ca="1">IF('Key ค่าไฟรายวัน'!AK4&lt;0,"invalid value",IF('Key ค่าไฟรายวัน'!AK4=0,"0.00",IF('Key ค่าไฟรายวัน'!AK4&lt;'Key ค่าไฟรายวัน'!AJ4,"Invalid value",('Key ค่าไฟรายวัน'!AK4-'Key ค่าไฟรายวัน'!AJ4)*$F4)))</f>
        <v>0.00</v>
      </c>
      <c r="AK4" s="395"/>
      <c r="AL4" s="382"/>
      <c r="AM4" s="382"/>
      <c r="AN4" s="382"/>
      <c r="AO4" s="382"/>
      <c r="AP4" s="383"/>
      <c r="AQ4" s="383"/>
      <c r="AR4" s="383"/>
      <c r="AS4" s="384"/>
      <c r="AT4" s="385"/>
      <c r="AU4" s="385"/>
      <c r="AV4" s="385"/>
      <c r="AW4" s="385"/>
      <c r="AX4" s="385"/>
      <c r="AY4" s="385"/>
    </row>
    <row r="5" spans="1:51" s="374" customFormat="1" ht="15" customHeight="1">
      <c r="B5" s="522"/>
      <c r="C5" s="375" t="s">
        <v>29</v>
      </c>
      <c r="D5" s="380" t="s">
        <v>53</v>
      </c>
      <c r="E5" s="375"/>
      <c r="F5" s="377">
        <v>1</v>
      </c>
      <c r="G5" s="395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H5" s="395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I5" s="395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J5" s="381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K5" s="381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L5" s="395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M5" s="395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N5" s="395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O5" s="395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P5" s="395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Q5" s="395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R5" s="381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S5" s="395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T5" s="395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U5" s="395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V5" s="395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W5" s="395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X5" s="395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Y5" s="381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Z5" s="395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A5" s="395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B5" s="395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C5" s="395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D5" s="395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E5" s="381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F5" s="381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G5" s="395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H5" s="395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I5" s="395" t="str">
        <f ca="1">IF('Key ค่าไฟรายวัน'!AJ5&lt;0,"invalid value",IF('Key ค่าไฟรายวัน'!AJ5=0,"0.00",IF('Key ค่าไฟรายวัน'!AJ5&lt;'Key ค่าไฟรายวัน'!AI5,"Invalid value",('Key ค่าไฟรายวัน'!AJ5-'Key ค่าไฟรายวัน'!AI5)*$F5)))</f>
        <v>0.00</v>
      </c>
      <c r="AJ5" s="395" t="str">
        <f ca="1">IF('Key ค่าไฟรายวัน'!AK5&lt;0,"invalid value",IF('Key ค่าไฟรายวัน'!AK5=0,"0.00",IF('Key ค่าไฟรายวัน'!AK5&lt;'Key ค่าไฟรายวัน'!AJ5,"Invalid value",('Key ค่าไฟรายวัน'!AK5-'Key ค่าไฟรายวัน'!AJ5)*$F5)))</f>
        <v>0.00</v>
      </c>
      <c r="AK5" s="395"/>
      <c r="AL5" s="382"/>
      <c r="AM5" s="382"/>
      <c r="AN5" s="382"/>
      <c r="AO5" s="382"/>
      <c r="AP5" s="383"/>
      <c r="AQ5" s="383"/>
      <c r="AR5" s="383"/>
      <c r="AS5" s="385"/>
      <c r="AT5" s="385"/>
      <c r="AU5" s="385"/>
      <c r="AV5" s="385"/>
      <c r="AW5" s="385"/>
      <c r="AX5" s="385"/>
      <c r="AY5" s="385"/>
    </row>
    <row r="6" spans="1:51" s="374" customFormat="1" ht="15" customHeight="1">
      <c r="B6" s="522"/>
      <c r="C6" s="375" t="s">
        <v>30</v>
      </c>
      <c r="D6" s="380" t="s">
        <v>53</v>
      </c>
      <c r="E6" s="375"/>
      <c r="F6" s="377">
        <v>1</v>
      </c>
      <c r="G6" s="395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H6" s="395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I6" s="395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J6" s="381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K6" s="381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L6" s="395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M6" s="395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N6" s="395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O6" s="395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P6" s="395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Q6" s="395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R6" s="381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S6" s="395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T6" s="395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U6" s="395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V6" s="395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W6" s="395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X6" s="395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Y6" s="381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Z6" s="395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A6" s="395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B6" s="395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C6" s="395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D6" s="395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E6" s="381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F6" s="381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G6" s="395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H6" s="395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I6" s="395" t="str">
        <f ca="1">IF('Key ค่าไฟรายวัน'!AJ6&lt;0,"invalid value",IF('Key ค่าไฟรายวัน'!AJ6=0,"0.00",IF('Key ค่าไฟรายวัน'!AJ6&lt;'Key ค่าไฟรายวัน'!AI6,"Invalid value",('Key ค่าไฟรายวัน'!AJ6-'Key ค่าไฟรายวัน'!AI6)*$F6)))</f>
        <v>0.00</v>
      </c>
      <c r="AJ6" s="395" t="str">
        <f ca="1">IF('Key ค่าไฟรายวัน'!AK6&lt;0,"invalid value",IF('Key ค่าไฟรายวัน'!AK6=0,"0.00",IF('Key ค่าไฟรายวัน'!AK6&lt;'Key ค่าไฟรายวัน'!AJ6,"Invalid value",('Key ค่าไฟรายวัน'!AK6-'Key ค่าไฟรายวัน'!AJ6)*$F6)))</f>
        <v>0.00</v>
      </c>
      <c r="AK6" s="395"/>
      <c r="AL6" s="382"/>
      <c r="AM6" s="382"/>
      <c r="AN6" s="382"/>
      <c r="AO6" s="382"/>
      <c r="AP6" s="383"/>
      <c r="AQ6" s="383"/>
      <c r="AR6" s="383"/>
      <c r="AS6" s="385"/>
      <c r="AT6" s="385"/>
      <c r="AU6" s="385"/>
      <c r="AV6" s="385"/>
      <c r="AW6" s="385"/>
      <c r="AX6" s="385"/>
      <c r="AY6" s="385"/>
    </row>
    <row r="7" spans="1:51" s="458" customFormat="1" ht="15" customHeight="1">
      <c r="A7" s="458" t="s">
        <v>121</v>
      </c>
      <c r="B7" s="459" t="s">
        <v>4</v>
      </c>
      <c r="C7" s="460" t="s">
        <v>54</v>
      </c>
      <c r="D7" s="461" t="s">
        <v>41</v>
      </c>
      <c r="E7" s="462"/>
      <c r="F7" s="463">
        <v>1</v>
      </c>
      <c r="G7" s="464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H7" s="464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I7" s="464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J7" s="465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K7" s="465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L7" s="464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M7" s="464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N7" s="464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O7" s="464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P7" s="464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Q7" s="464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R7" s="465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S7" s="464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T7" s="464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U7" s="464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V7" s="464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W7" s="464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X7" s="464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Y7" s="465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Z7" s="464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A7" s="464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B7" s="464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C7" s="464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D7" s="464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E7" s="465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F7" s="465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G7" s="464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H7" s="464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I7" s="464" t="str">
        <f ca="1">IF('Key ค่าไฟรายวัน'!AJ7&lt;0,"invalid value",IF('Key ค่าไฟรายวัน'!AJ7=0,"0.00",IF('Key ค่าไฟรายวัน'!AJ7&lt;'Key ค่าไฟรายวัน'!AI7,"Invalid value",('Key ค่าไฟรายวัน'!AJ7-'Key ค่าไฟรายวัน'!AI7)*$F7)))</f>
        <v>0.00</v>
      </c>
      <c r="AJ7" s="464" t="str">
        <f ca="1">IF('Key ค่าไฟรายวัน'!AK7&lt;0,"invalid value",IF('Key ค่าไฟรายวัน'!AK7=0,"0.00",IF('Key ค่าไฟรายวัน'!AK7&lt;'Key ค่าไฟรายวัน'!AJ7,"Invalid value",('Key ค่าไฟรายวัน'!AK7-'Key ค่าไฟรายวัน'!AJ7)*$F7)))</f>
        <v>0.00</v>
      </c>
      <c r="AK7" s="464"/>
      <c r="AL7" s="466"/>
      <c r="AM7" s="466"/>
      <c r="AN7" s="466"/>
      <c r="AO7" s="466"/>
      <c r="AP7" s="467"/>
      <c r="AQ7" s="467"/>
      <c r="AR7" s="467"/>
      <c r="AS7" s="468"/>
      <c r="AT7" s="468"/>
      <c r="AU7" s="468"/>
      <c r="AV7" s="468"/>
      <c r="AW7" s="468"/>
      <c r="AX7" s="468"/>
      <c r="AY7" s="468"/>
    </row>
    <row r="8" spans="1:51" s="458" customFormat="1" ht="15" customHeight="1">
      <c r="B8" s="531" t="s">
        <v>0</v>
      </c>
      <c r="C8" s="460" t="s">
        <v>55</v>
      </c>
      <c r="D8" s="461" t="s">
        <v>42</v>
      </c>
      <c r="E8" s="460"/>
      <c r="F8" s="463">
        <v>1</v>
      </c>
      <c r="G8" s="464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H8" s="464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I8" s="464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J8" s="465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K8" s="465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L8" s="464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M8" s="464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N8" s="464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O8" s="464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P8" s="464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Q8" s="464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R8" s="465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S8" s="464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T8" s="464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U8" s="464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V8" s="464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W8" s="464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X8" s="464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Y8" s="465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Z8" s="464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A8" s="464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B8" s="464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C8" s="464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D8" s="464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E8" s="465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F8" s="465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G8" s="464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H8" s="464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I8" s="464" t="str">
        <f ca="1">IF('Key ค่าไฟรายวัน'!AJ8&lt;0,"invalid value",IF('Key ค่าไฟรายวัน'!AJ8=0,"0.00",IF('Key ค่าไฟรายวัน'!AJ8&lt;'Key ค่าไฟรายวัน'!AI8,"Invalid value",('Key ค่าไฟรายวัน'!AJ8-'Key ค่าไฟรายวัน'!AI8)*$F8)))</f>
        <v>0.00</v>
      </c>
      <c r="AJ8" s="464" t="str">
        <f ca="1">IF('Key ค่าไฟรายวัน'!AK8&lt;0,"invalid value",IF('Key ค่าไฟรายวัน'!AK8=0,"0.00",IF('Key ค่าไฟรายวัน'!AK8&lt;'Key ค่าไฟรายวัน'!AJ8,"Invalid value",('Key ค่าไฟรายวัน'!AK8-'Key ค่าไฟรายวัน'!AJ8)*$F8)))</f>
        <v>0.00</v>
      </c>
      <c r="AK8" s="464"/>
      <c r="AL8" s="466"/>
      <c r="AM8" s="466"/>
      <c r="AN8" s="466"/>
      <c r="AO8" s="466"/>
      <c r="AP8" s="467"/>
      <c r="AQ8" s="467"/>
      <c r="AR8" s="467"/>
      <c r="AS8" s="468"/>
      <c r="AT8" s="468"/>
      <c r="AU8" s="468"/>
      <c r="AV8" s="468"/>
      <c r="AW8" s="468"/>
      <c r="AX8" s="468"/>
      <c r="AY8" s="468"/>
    </row>
    <row r="9" spans="1:51" s="458" customFormat="1" ht="15" customHeight="1">
      <c r="B9" s="531"/>
      <c r="C9" s="461" t="s">
        <v>56</v>
      </c>
      <c r="D9" s="461" t="s">
        <v>42</v>
      </c>
      <c r="E9" s="469"/>
      <c r="F9" s="463">
        <v>1</v>
      </c>
      <c r="G9" s="464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H9" s="464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I9" s="464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J9" s="465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K9" s="465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L9" s="464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M9" s="464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N9" s="464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O9" s="464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P9" s="464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Q9" s="464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R9" s="465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S9" s="464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T9" s="464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U9" s="464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V9" s="464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W9" s="464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X9" s="464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Y9" s="465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Z9" s="464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A9" s="464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B9" s="464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C9" s="464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D9" s="464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E9" s="465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F9" s="465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G9" s="464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H9" s="464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I9" s="464" t="str">
        <f ca="1">IF('Key ค่าไฟรายวัน'!AJ9&lt;0,"invalid value",IF('Key ค่าไฟรายวัน'!AJ9=0,"0.00",IF('Key ค่าไฟรายวัน'!AJ9&lt;'Key ค่าไฟรายวัน'!AI9,"Invalid value",('Key ค่าไฟรายวัน'!AJ9-'Key ค่าไฟรายวัน'!AI9)*$F9)))</f>
        <v>0.00</v>
      </c>
      <c r="AJ9" s="464" t="str">
        <f ca="1">IF('Key ค่าไฟรายวัน'!AK9&lt;0,"invalid value",IF('Key ค่าไฟรายวัน'!AK9=0,"0.00",IF('Key ค่าไฟรายวัน'!AK9&lt;'Key ค่าไฟรายวัน'!AJ9,"Invalid value",('Key ค่าไฟรายวัน'!AK9-'Key ค่าไฟรายวัน'!AJ9)*$F9)))</f>
        <v>0.00</v>
      </c>
      <c r="AK9" s="464"/>
      <c r="AL9" s="466"/>
      <c r="AM9" s="466"/>
      <c r="AN9" s="466"/>
      <c r="AO9" s="466"/>
      <c r="AP9" s="467"/>
      <c r="AQ9" s="467"/>
      <c r="AR9" s="467"/>
      <c r="AS9" s="468"/>
      <c r="AT9" s="468"/>
      <c r="AU9" s="468"/>
      <c r="AV9" s="468"/>
      <c r="AW9" s="468"/>
      <c r="AX9" s="468"/>
      <c r="AY9" s="468"/>
    </row>
    <row r="10" spans="1:51" s="458" customFormat="1" ht="15" customHeight="1">
      <c r="B10" s="531" t="s">
        <v>1</v>
      </c>
      <c r="C10" s="460" t="s">
        <v>57</v>
      </c>
      <c r="D10" s="461" t="s">
        <v>43</v>
      </c>
      <c r="E10" s="460"/>
      <c r="F10" s="463">
        <v>1</v>
      </c>
      <c r="G10" s="464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H10" s="464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I10" s="464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J10" s="465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K10" s="465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L10" s="464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M10" s="464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N10" s="464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O10" s="464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P10" s="464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Q10" s="464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R10" s="465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S10" s="464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T10" s="464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U10" s="464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V10" s="464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W10" s="464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X10" s="464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Y10" s="465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Z10" s="464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A10" s="464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B10" s="464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C10" s="464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D10" s="464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E10" s="465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F10" s="465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G10" s="464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H10" s="464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I10" s="464" t="str">
        <f ca="1">IF('Key ค่าไฟรายวัน'!AJ10&lt;0,"invalid value",IF('Key ค่าไฟรายวัน'!AJ10=0,"0.00",IF('Key ค่าไฟรายวัน'!AJ10&lt;'Key ค่าไฟรายวัน'!AI10,"Invalid value",('Key ค่าไฟรายวัน'!AJ10-'Key ค่าไฟรายวัน'!AI10)*$F10)))</f>
        <v>0.00</v>
      </c>
      <c r="AJ10" s="464" t="str">
        <f ca="1">IF('Key ค่าไฟรายวัน'!AK10&lt;0,"invalid value",IF('Key ค่าไฟรายวัน'!AK10=0,"0.00",IF('Key ค่าไฟรายวัน'!AK10&lt;'Key ค่าไฟรายวัน'!AJ10,"Invalid value",('Key ค่าไฟรายวัน'!AK10-'Key ค่าไฟรายวัน'!AJ10)*$F10)))</f>
        <v>0.00</v>
      </c>
      <c r="AK10" s="464"/>
      <c r="AL10" s="466"/>
      <c r="AM10" s="466"/>
      <c r="AN10" s="466"/>
      <c r="AO10" s="466"/>
      <c r="AP10" s="467"/>
      <c r="AQ10" s="467"/>
      <c r="AR10" s="467"/>
      <c r="AS10" s="468"/>
      <c r="AT10" s="468"/>
      <c r="AU10" s="468"/>
      <c r="AV10" s="468"/>
      <c r="AW10" s="468"/>
      <c r="AX10" s="468"/>
      <c r="AY10" s="468"/>
    </row>
    <row r="11" spans="1:51" s="458" customFormat="1" ht="15" customHeight="1">
      <c r="B11" s="531"/>
      <c r="C11" s="460" t="s">
        <v>58</v>
      </c>
      <c r="D11" s="461" t="s">
        <v>43</v>
      </c>
      <c r="E11" s="460"/>
      <c r="F11" s="463">
        <v>1</v>
      </c>
      <c r="G11" s="464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H11" s="464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I11" s="464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J11" s="465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K11" s="465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L11" s="464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M11" s="464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N11" s="464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O11" s="464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P11" s="464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Q11" s="464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R11" s="465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S11" s="464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T11" s="464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U11" s="464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V11" s="464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W11" s="464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X11" s="464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Y11" s="465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Z11" s="464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A11" s="464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B11" s="464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C11" s="464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D11" s="464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E11" s="465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F11" s="465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G11" s="464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H11" s="464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I11" s="464" t="str">
        <f ca="1">IF('Key ค่าไฟรายวัน'!AJ11&lt;0,"invalid value",IF('Key ค่าไฟรายวัน'!AJ11=0,"0.00",IF('Key ค่าไฟรายวัน'!AJ11&lt;'Key ค่าไฟรายวัน'!AI11,"Invalid value",('Key ค่าไฟรายวัน'!AJ11-'Key ค่าไฟรายวัน'!AI11)*$F11)))</f>
        <v>0.00</v>
      </c>
      <c r="AJ11" s="464" t="str">
        <f ca="1">IF('Key ค่าไฟรายวัน'!AK11&lt;0,"invalid value",IF('Key ค่าไฟรายวัน'!AK11=0,"0.00",IF('Key ค่าไฟรายวัน'!AK11&lt;'Key ค่าไฟรายวัน'!AJ11,"Invalid value",('Key ค่าไฟรายวัน'!AK11-'Key ค่าไฟรายวัน'!AJ11)*$F11)))</f>
        <v>0.00</v>
      </c>
      <c r="AK11" s="464"/>
      <c r="AL11" s="466"/>
      <c r="AM11" s="466"/>
      <c r="AN11" s="466"/>
      <c r="AO11" s="466"/>
      <c r="AP11" s="467"/>
      <c r="AQ11" s="467"/>
      <c r="AR11" s="467"/>
      <c r="AS11" s="468"/>
      <c r="AT11" s="468"/>
      <c r="AU11" s="468"/>
      <c r="AV11" s="468"/>
      <c r="AW11" s="468"/>
      <c r="AX11" s="468"/>
      <c r="AY11" s="468"/>
    </row>
    <row r="12" spans="1:51" s="458" customFormat="1" ht="15" customHeight="1">
      <c r="A12" s="458" t="s">
        <v>121</v>
      </c>
      <c r="B12" s="531" t="s">
        <v>10</v>
      </c>
      <c r="C12" s="460" t="s">
        <v>8</v>
      </c>
      <c r="D12" s="461" t="s">
        <v>10</v>
      </c>
      <c r="E12" s="460"/>
      <c r="F12" s="463">
        <v>1</v>
      </c>
      <c r="G12" s="464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H12" s="464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I12" s="464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J12" s="465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K12" s="465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L12" s="464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M12" s="464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N12" s="464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O12" s="464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P12" s="464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Q12" s="464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R12" s="464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S12" s="464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T12" s="464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U12" s="464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V12" s="464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W12" s="464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X12" s="464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Y12" s="465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Z12" s="464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A12" s="464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B12" s="464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C12" s="464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D12" s="464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E12" s="465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F12" s="465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G12" s="464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H12" s="464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I12" s="464" t="str">
        <f ca="1">IF('Key ค่าไฟรายวัน'!AJ12&lt;0,"invalid value",IF('Key ค่าไฟรายวัน'!AJ12=0,"0.00",IF('Key ค่าไฟรายวัน'!AJ12&lt;'Key ค่าไฟรายวัน'!AI12,"Invalid value",('Key ค่าไฟรายวัน'!AJ12-'Key ค่าไฟรายวัน'!AI12)*$F12)))</f>
        <v>0.00</v>
      </c>
      <c r="AJ12" s="464" t="str">
        <f ca="1">IF('Key ค่าไฟรายวัน'!AK12&lt;0,"invalid value",IF('Key ค่าไฟรายวัน'!AK12=0,"0.00",IF('Key ค่าไฟรายวัน'!AK12&lt;'Key ค่าไฟรายวัน'!AJ12,"Invalid value",('Key ค่าไฟรายวัน'!AK12-'Key ค่าไฟรายวัน'!AJ12)*$F12)))</f>
        <v>0.00</v>
      </c>
      <c r="AK12" s="464"/>
      <c r="AL12" s="466"/>
      <c r="AM12" s="466"/>
      <c r="AN12" s="466"/>
      <c r="AO12" s="466"/>
      <c r="AP12" s="467"/>
      <c r="AQ12" s="467"/>
      <c r="AR12" s="467"/>
      <c r="AS12" s="468"/>
      <c r="AT12" s="468"/>
      <c r="AU12" s="468"/>
      <c r="AV12" s="468"/>
      <c r="AW12" s="468"/>
      <c r="AX12" s="468"/>
      <c r="AY12" s="468"/>
    </row>
    <row r="13" spans="1:51" s="458" customFormat="1" ht="15" customHeight="1">
      <c r="A13" s="458" t="s">
        <v>121</v>
      </c>
      <c r="B13" s="531"/>
      <c r="C13" s="460" t="s">
        <v>9</v>
      </c>
      <c r="D13" s="461" t="s">
        <v>10</v>
      </c>
      <c r="E13" s="460"/>
      <c r="F13" s="463">
        <v>1</v>
      </c>
      <c r="G13" s="464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H13" s="464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I13" s="464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J13" s="465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K13" s="465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L13" s="464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M13" s="464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N13" s="464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O13" s="464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P13" s="464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Q13" s="464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R13" s="465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S13" s="464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T13" s="464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U13" s="464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V13" s="464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W13" s="464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X13" s="464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Y13" s="465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Z13" s="464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A13" s="464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B13" s="464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C13" s="464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D13" s="464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E13" s="465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F13" s="465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G13" s="464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H13" s="464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I13" s="464" t="str">
        <f ca="1">IF('Key ค่าไฟรายวัน'!AJ13&lt;0,"invalid value",IF('Key ค่าไฟรายวัน'!AJ13=0,"0.00",IF('Key ค่าไฟรายวัน'!AJ13&lt;'Key ค่าไฟรายวัน'!AI13,"Invalid value",('Key ค่าไฟรายวัน'!AJ13-'Key ค่าไฟรายวัน'!AI13)*$F13)))</f>
        <v>0.00</v>
      </c>
      <c r="AJ13" s="464" t="str">
        <f ca="1">IF('Key ค่าไฟรายวัน'!AK13&lt;0,"invalid value",IF('Key ค่าไฟรายวัน'!AK13=0,"0.00",IF('Key ค่าไฟรายวัน'!AK13&lt;'Key ค่าไฟรายวัน'!AJ13,"Invalid value",('Key ค่าไฟรายวัน'!AK13-'Key ค่าไฟรายวัน'!AJ13)*$F13)))</f>
        <v>0.00</v>
      </c>
      <c r="AK13" s="464"/>
      <c r="AL13" s="466"/>
      <c r="AM13" s="466"/>
      <c r="AN13" s="466"/>
      <c r="AO13" s="466"/>
      <c r="AP13" s="467"/>
      <c r="AQ13" s="467"/>
      <c r="AR13" s="467"/>
      <c r="AS13" s="468"/>
      <c r="AT13" s="468"/>
      <c r="AU13" s="468"/>
      <c r="AV13" s="468"/>
      <c r="AW13" s="468"/>
      <c r="AX13" s="468"/>
      <c r="AY13" s="468"/>
    </row>
    <row r="14" spans="1:51" s="458" customFormat="1" ht="15" customHeight="1">
      <c r="B14" s="531" t="s">
        <v>2</v>
      </c>
      <c r="C14" s="460" t="s">
        <v>70</v>
      </c>
      <c r="D14" s="461" t="s">
        <v>44</v>
      </c>
      <c r="E14" s="460"/>
      <c r="F14" s="463">
        <v>1</v>
      </c>
      <c r="G14" s="464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H14" s="464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I14" s="464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J14" s="465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K14" s="465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L14" s="464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M14" s="464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N14" s="464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O14" s="464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P14" s="464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Q14" s="464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R14" s="465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S14" s="464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T14" s="464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U14" s="464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V14" s="464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W14" s="464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X14" s="464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Y14" s="465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Z14" s="464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A14" s="464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B14" s="464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C14" s="464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D14" s="464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E14" s="465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F14" s="465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G14" s="464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H14" s="464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I14" s="464" t="str">
        <f ca="1">IF('Key ค่าไฟรายวัน'!AJ14&lt;0,"invalid value",IF('Key ค่าไฟรายวัน'!AJ14=0,"0.00",IF('Key ค่าไฟรายวัน'!AJ14&lt;'Key ค่าไฟรายวัน'!AI14,"Invalid value",('Key ค่าไฟรายวัน'!AJ14-'Key ค่าไฟรายวัน'!AI14)*$F14)))</f>
        <v>0.00</v>
      </c>
      <c r="AJ14" s="464" t="str">
        <f ca="1">IF('Key ค่าไฟรายวัน'!AK14&lt;0,"invalid value",IF('Key ค่าไฟรายวัน'!AK14=0,"0.00",IF('Key ค่าไฟรายวัน'!AK14&lt;'Key ค่าไฟรายวัน'!AJ14,"Invalid value",('Key ค่าไฟรายวัน'!AK14-'Key ค่าไฟรายวัน'!AJ14)*$F14)))</f>
        <v>0.00</v>
      </c>
      <c r="AK14" s="464"/>
      <c r="AL14" s="466"/>
      <c r="AM14" s="466"/>
      <c r="AN14" s="466"/>
      <c r="AO14" s="466"/>
      <c r="AP14" s="467"/>
      <c r="AQ14" s="467"/>
      <c r="AR14" s="467"/>
      <c r="AS14" s="468"/>
      <c r="AT14" s="468"/>
      <c r="AU14" s="468"/>
      <c r="AV14" s="468"/>
      <c r="AW14" s="468"/>
      <c r="AX14" s="468"/>
      <c r="AY14" s="468"/>
    </row>
    <row r="15" spans="1:51" s="458" customFormat="1" ht="15" customHeight="1">
      <c r="B15" s="531"/>
      <c r="C15" s="460" t="s">
        <v>59</v>
      </c>
      <c r="D15" s="461" t="s">
        <v>44</v>
      </c>
      <c r="E15" s="460"/>
      <c r="F15" s="463">
        <v>1</v>
      </c>
      <c r="G15" s="464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H15" s="464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I15" s="464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J15" s="465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K15" s="465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L15" s="464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M15" s="464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N15" s="464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O15" s="464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P15" s="464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Q15" s="464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R15" s="465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S15" s="464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T15" s="464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U15" s="464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V15" s="464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W15" s="464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X15" s="464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Y15" s="465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Z15" s="464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A15" s="464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B15" s="464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C15" s="464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D15" s="464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E15" s="465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F15" s="465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G15" s="464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H15" s="464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I15" s="464" t="str">
        <f ca="1">IF('Key ค่าไฟรายวัน'!AJ15&lt;0,"invalid value",IF('Key ค่าไฟรายวัน'!AJ15=0,"0.00",IF('Key ค่าไฟรายวัน'!AJ15&lt;'Key ค่าไฟรายวัน'!AI15,"Invalid value",('Key ค่าไฟรายวัน'!AJ15-'Key ค่าไฟรายวัน'!AI15)*$F15)))</f>
        <v>0.00</v>
      </c>
      <c r="AJ15" s="464" t="str">
        <f ca="1">IF('Key ค่าไฟรายวัน'!AK15&lt;0,"invalid value",IF('Key ค่าไฟรายวัน'!AK15=0,"0.00",IF('Key ค่าไฟรายวัน'!AK15&lt;'Key ค่าไฟรายวัน'!AJ15,"Invalid value",('Key ค่าไฟรายวัน'!AK15-'Key ค่าไฟรายวัน'!AJ15)*$F15)))</f>
        <v>0.00</v>
      </c>
      <c r="AK15" s="464"/>
      <c r="AL15" s="466"/>
      <c r="AM15" s="466"/>
      <c r="AN15" s="466"/>
      <c r="AO15" s="466"/>
      <c r="AP15" s="467"/>
      <c r="AQ15" s="467"/>
      <c r="AR15" s="467"/>
      <c r="AS15" s="468"/>
      <c r="AT15" s="468"/>
      <c r="AU15" s="468"/>
      <c r="AV15" s="468"/>
      <c r="AW15" s="468"/>
      <c r="AX15" s="468"/>
      <c r="AY15" s="468"/>
    </row>
    <row r="16" spans="1:51" s="458" customFormat="1" ht="15" customHeight="1">
      <c r="B16" s="531" t="s">
        <v>5</v>
      </c>
      <c r="C16" s="460" t="s">
        <v>60</v>
      </c>
      <c r="D16" s="461" t="s">
        <v>46</v>
      </c>
      <c r="E16" s="460"/>
      <c r="F16" s="463">
        <v>1</v>
      </c>
      <c r="G16" s="464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H16" s="464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I16" s="464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J16" s="465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K16" s="465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L16" s="464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M16" s="464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N16" s="464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O16" s="464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P16" s="464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Q16" s="464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R16" s="465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S16" s="464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T16" s="464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U16" s="464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V16" s="464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W16" s="464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X16" s="464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Y16" s="465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Z16" s="464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A16" s="464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B16" s="464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C16" s="464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D16" s="464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E16" s="465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F16" s="465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G16" s="464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H16" s="464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I16" s="464" t="str">
        <f ca="1">IF('Key ค่าไฟรายวัน'!AJ16&lt;0,"invalid value",IF('Key ค่าไฟรายวัน'!AJ16=0,"0.00",IF('Key ค่าไฟรายวัน'!AJ16&lt;'Key ค่าไฟรายวัน'!AI16,"Invalid value",('Key ค่าไฟรายวัน'!AJ16-'Key ค่าไฟรายวัน'!AI16)*$F16)))</f>
        <v>0.00</v>
      </c>
      <c r="AJ16" s="464" t="str">
        <f ca="1">IF('Key ค่าไฟรายวัน'!AK16&lt;0,"invalid value",IF('Key ค่าไฟรายวัน'!AK16=0,"0.00",IF('Key ค่าไฟรายวัน'!AK16&lt;'Key ค่าไฟรายวัน'!AJ16,"Invalid value",('Key ค่าไฟรายวัน'!AK16-'Key ค่าไฟรายวัน'!AJ16)*$F16)))</f>
        <v>0.00</v>
      </c>
      <c r="AK16" s="464"/>
      <c r="AL16" s="466"/>
      <c r="AM16" s="466"/>
      <c r="AN16" s="466"/>
      <c r="AO16" s="466"/>
      <c r="AP16" s="467"/>
      <c r="AQ16" s="467"/>
      <c r="AR16" s="467"/>
      <c r="AS16" s="468"/>
      <c r="AT16" s="468"/>
      <c r="AU16" s="468"/>
      <c r="AV16" s="468"/>
      <c r="AW16" s="468"/>
      <c r="AX16" s="468"/>
      <c r="AY16" s="468"/>
    </row>
    <row r="17" spans="1:51" s="458" customFormat="1" ht="15" customHeight="1">
      <c r="B17" s="531"/>
      <c r="C17" s="460" t="s">
        <v>61</v>
      </c>
      <c r="D17" s="461" t="s">
        <v>46</v>
      </c>
      <c r="E17" s="460"/>
      <c r="F17" s="463">
        <v>1</v>
      </c>
      <c r="G17" s="464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H17" s="464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I17" s="464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J17" s="465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K17" s="465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L17" s="464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M17" s="464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N17" s="464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O17" s="464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P17" s="464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Q17" s="464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R17" s="465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S17" s="464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T17" s="464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U17" s="464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V17" s="464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W17" s="464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X17" s="464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Y17" s="465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Z17" s="464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A17" s="464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B17" s="464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C17" s="464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D17" s="464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E17" s="465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F17" s="465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G17" s="464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H17" s="464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I17" s="464" t="str">
        <f ca="1">IF('Key ค่าไฟรายวัน'!AJ17&lt;0,"invalid value",IF('Key ค่าไฟรายวัน'!AJ17=0,"0.00",IF('Key ค่าไฟรายวัน'!AJ17&lt;'Key ค่าไฟรายวัน'!AI17,"Invalid value",('Key ค่าไฟรายวัน'!AJ17-'Key ค่าไฟรายวัน'!AI17)*$F17)))</f>
        <v>0.00</v>
      </c>
      <c r="AJ17" s="464" t="str">
        <f ca="1">IF('Key ค่าไฟรายวัน'!AK17&lt;0,"invalid value",IF('Key ค่าไฟรายวัน'!AK17=0,"0.00",IF('Key ค่าไฟรายวัน'!AK17&lt;'Key ค่าไฟรายวัน'!AJ17,"Invalid value",('Key ค่าไฟรายวัน'!AK17-'Key ค่าไฟรายวัน'!AJ17)*$F17)))</f>
        <v>0.00</v>
      </c>
      <c r="AK17" s="464"/>
      <c r="AL17" s="466"/>
      <c r="AM17" s="466"/>
      <c r="AN17" s="466"/>
      <c r="AO17" s="466"/>
      <c r="AP17" s="467"/>
      <c r="AQ17" s="467"/>
      <c r="AR17" s="467"/>
      <c r="AS17" s="468"/>
      <c r="AT17" s="468"/>
      <c r="AU17" s="468"/>
      <c r="AV17" s="468"/>
      <c r="AW17" s="468"/>
      <c r="AX17" s="468"/>
      <c r="AY17" s="468"/>
    </row>
    <row r="18" spans="1:51" s="458" customFormat="1" ht="15" customHeight="1">
      <c r="A18" s="458" t="s">
        <v>92</v>
      </c>
      <c r="B18" s="531" t="s">
        <v>6</v>
      </c>
      <c r="C18" s="460" t="s">
        <v>62</v>
      </c>
      <c r="D18" s="461" t="s">
        <v>47</v>
      </c>
      <c r="E18" s="460"/>
      <c r="F18" s="463">
        <v>1</v>
      </c>
      <c r="G18" s="464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H18" s="464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I18" s="464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J18" s="465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K18" s="465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L18" s="464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M18" s="464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N18" s="464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O18" s="464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P18" s="464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Q18" s="464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R18" s="465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S18" s="464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T18" s="464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U18" s="464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V18" s="464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W18" s="464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X18" s="464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Y18" s="465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Z18" s="464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A18" s="464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B18" s="464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C18" s="464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D18" s="464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E18" s="465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F18" s="465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G18" s="464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H18" s="464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I18" s="464" t="str">
        <f ca="1">IF('Key ค่าไฟรายวัน'!AJ18&lt;0,"invalid value",IF('Key ค่าไฟรายวัน'!AJ18=0,"0.00",IF('Key ค่าไฟรายวัน'!AJ18&lt;'Key ค่าไฟรายวัน'!AI18,"Invalid value",('Key ค่าไฟรายวัน'!AJ18-'Key ค่าไฟรายวัน'!AI18)*$F18)))</f>
        <v>0.00</v>
      </c>
      <c r="AJ18" s="464" t="str">
        <f ca="1">IF('Key ค่าไฟรายวัน'!AK18&lt;0,"invalid value",IF('Key ค่าไฟรายวัน'!AK18=0,"0.00",IF('Key ค่าไฟรายวัน'!AK18&lt;'Key ค่าไฟรายวัน'!AJ18,"Invalid value",('Key ค่าไฟรายวัน'!AK18-'Key ค่าไฟรายวัน'!AJ18)*$F18)))</f>
        <v>0.00</v>
      </c>
      <c r="AK18" s="464"/>
      <c r="AL18" s="466"/>
      <c r="AM18" s="466"/>
      <c r="AN18" s="466"/>
      <c r="AO18" s="466"/>
      <c r="AP18" s="467"/>
      <c r="AQ18" s="467"/>
      <c r="AR18" s="467"/>
      <c r="AS18" s="468"/>
      <c r="AT18" s="468"/>
      <c r="AU18" s="468"/>
      <c r="AV18" s="468"/>
      <c r="AW18" s="468"/>
      <c r="AX18" s="468"/>
      <c r="AY18" s="468"/>
    </row>
    <row r="19" spans="1:51" s="458" customFormat="1" ht="15" customHeight="1">
      <c r="A19" s="458" t="s">
        <v>122</v>
      </c>
      <c r="B19" s="531"/>
      <c r="C19" s="460" t="s">
        <v>63</v>
      </c>
      <c r="D19" s="461" t="s">
        <v>47</v>
      </c>
      <c r="E19" s="460"/>
      <c r="F19" s="463">
        <v>1</v>
      </c>
      <c r="G19" s="464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H19" s="464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I19" s="464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J19" s="465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K19" s="465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L19" s="464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M19" s="464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N19" s="464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O19" s="464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P19" s="464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Q19" s="464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R19" s="465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S19" s="464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T19" s="464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U19" s="464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V19" s="464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W19" s="464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X19" s="464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Y19" s="465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Z19" s="464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A19" s="464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B19" s="464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C19" s="464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D19" s="464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E19" s="465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F19" s="465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G19" s="464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H19" s="464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I19" s="464" t="str">
        <f ca="1">IF('Key ค่าไฟรายวัน'!AJ19&lt;0,"invalid value",IF('Key ค่าไฟรายวัน'!AJ19=0,"0.00",IF('Key ค่าไฟรายวัน'!AJ19&lt;'Key ค่าไฟรายวัน'!AI19,"Invalid value",('Key ค่าไฟรายวัน'!AJ19-'Key ค่าไฟรายวัน'!AI19)*$F19)))</f>
        <v>0.00</v>
      </c>
      <c r="AJ19" s="464" t="str">
        <f ca="1">IF('Key ค่าไฟรายวัน'!AK19&lt;0,"invalid value",IF('Key ค่าไฟรายวัน'!AK19=0,"0.00",IF('Key ค่าไฟรายวัน'!AK19&lt;'Key ค่าไฟรายวัน'!AJ19,"Invalid value",('Key ค่าไฟรายวัน'!AK19-'Key ค่าไฟรายวัน'!AJ19)*$F19)))</f>
        <v>0.00</v>
      </c>
      <c r="AK19" s="464"/>
      <c r="AL19" s="466"/>
      <c r="AM19" s="466"/>
      <c r="AN19" s="466"/>
      <c r="AO19" s="466"/>
      <c r="AP19" s="467"/>
      <c r="AQ19" s="467"/>
      <c r="AR19" s="467"/>
      <c r="AS19" s="468"/>
      <c r="AT19" s="468"/>
      <c r="AU19" s="468"/>
      <c r="AV19" s="468"/>
      <c r="AW19" s="468"/>
      <c r="AX19" s="468"/>
      <c r="AY19" s="468"/>
    </row>
    <row r="20" spans="1:51" s="458" customFormat="1" ht="15" customHeight="1">
      <c r="B20" s="531" t="s">
        <v>3</v>
      </c>
      <c r="C20" s="460" t="s">
        <v>64</v>
      </c>
      <c r="D20" s="461" t="s">
        <v>45</v>
      </c>
      <c r="E20" s="460"/>
      <c r="F20" s="463">
        <v>1</v>
      </c>
      <c r="G20" s="464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H20" s="464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I20" s="464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J20" s="465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K20" s="465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L20" s="464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M20" s="464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N20" s="464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O20" s="464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P20" s="464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Q20" s="464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R20" s="465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S20" s="464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T20" s="464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U20" s="464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V20" s="464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W20" s="464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X20" s="464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Y20" s="465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Z20" s="464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A20" s="464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B20" s="464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C20" s="464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D20" s="464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E20" s="465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F20" s="465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G20" s="464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H20" s="464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I20" s="464" t="str">
        <f ca="1">IF('Key ค่าไฟรายวัน'!AJ20&lt;0,"invalid value",IF('Key ค่าไฟรายวัน'!AJ20=0,"0.00",IF('Key ค่าไฟรายวัน'!AJ20&lt;'Key ค่าไฟรายวัน'!AI20,"Invalid value",('Key ค่าไฟรายวัน'!AJ20-'Key ค่าไฟรายวัน'!AI20)*$F20)))</f>
        <v>0.00</v>
      </c>
      <c r="AJ20" s="464" t="str">
        <f ca="1">IF('Key ค่าไฟรายวัน'!AK20&lt;0,"invalid value",IF('Key ค่าไฟรายวัน'!AK20=0,"0.00",IF('Key ค่าไฟรายวัน'!AK20&lt;'Key ค่าไฟรายวัน'!AJ20,"Invalid value",('Key ค่าไฟรายวัน'!AK20-'Key ค่าไฟรายวัน'!AJ20)*$F20)))</f>
        <v>0.00</v>
      </c>
      <c r="AK20" s="464"/>
      <c r="AL20" s="466"/>
      <c r="AM20" s="466"/>
      <c r="AN20" s="466"/>
      <c r="AO20" s="466"/>
      <c r="AP20" s="467"/>
      <c r="AQ20" s="467"/>
      <c r="AR20" s="467"/>
      <c r="AS20" s="468"/>
      <c r="AT20" s="468"/>
      <c r="AU20" s="468"/>
      <c r="AV20" s="468"/>
      <c r="AW20" s="468"/>
      <c r="AX20" s="468"/>
      <c r="AY20" s="468"/>
    </row>
    <row r="21" spans="1:51" s="458" customFormat="1" ht="15" customHeight="1">
      <c r="B21" s="531"/>
      <c r="C21" s="460" t="s">
        <v>65</v>
      </c>
      <c r="D21" s="461" t="s">
        <v>45</v>
      </c>
      <c r="E21" s="460"/>
      <c r="F21" s="463">
        <v>1</v>
      </c>
      <c r="G21" s="464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H21" s="464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I21" s="464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J21" s="465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K21" s="465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L21" s="464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M21" s="464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N21" s="464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O21" s="464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P21" s="464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Q21" s="464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R21" s="465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S21" s="464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T21" s="464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U21" s="464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V21" s="464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W21" s="464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X21" s="464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Y21" s="465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Z21" s="464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A21" s="464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B21" s="464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C21" s="464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D21" s="464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E21" s="465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F21" s="465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G21" s="464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H21" s="464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I21" s="464" t="str">
        <f ca="1">IF('Key ค่าไฟรายวัน'!AJ21&lt;0,"invalid value",IF('Key ค่าไฟรายวัน'!AJ21=0,"0.00",IF('Key ค่าไฟรายวัน'!AJ21&lt;'Key ค่าไฟรายวัน'!AI21,"Invalid value",('Key ค่าไฟรายวัน'!AJ21-'Key ค่าไฟรายวัน'!AI21)*$F21)))</f>
        <v>0.00</v>
      </c>
      <c r="AJ21" s="464" t="str">
        <f ca="1">IF('Key ค่าไฟรายวัน'!AK21&lt;0,"invalid value",IF('Key ค่าไฟรายวัน'!AK21=0,"0.00",IF('Key ค่าไฟรายวัน'!AK21&lt;'Key ค่าไฟรายวัน'!AJ21,"Invalid value",('Key ค่าไฟรายวัน'!AK21-'Key ค่าไฟรายวัน'!AJ21)*$F21)))</f>
        <v>0.00</v>
      </c>
      <c r="AK21" s="464"/>
      <c r="AL21" s="466"/>
      <c r="AM21" s="466"/>
      <c r="AN21" s="466"/>
      <c r="AO21" s="466"/>
      <c r="AP21" s="467"/>
      <c r="AQ21" s="467"/>
      <c r="AR21" s="467"/>
      <c r="AS21" s="468"/>
      <c r="AT21" s="468"/>
      <c r="AU21" s="468"/>
      <c r="AV21" s="468"/>
      <c r="AW21" s="468"/>
      <c r="AX21" s="468"/>
      <c r="AY21" s="468"/>
    </row>
    <row r="22" spans="1:51" s="470" customFormat="1" ht="15.75" customHeight="1">
      <c r="B22" s="471" t="s">
        <v>7</v>
      </c>
      <c r="C22" s="472" t="s">
        <v>66</v>
      </c>
      <c r="D22" s="472" t="s">
        <v>52</v>
      </c>
      <c r="E22" s="473"/>
      <c r="F22" s="463">
        <v>1</v>
      </c>
      <c r="G22" s="464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H22" s="464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I22" s="464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J22" s="465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K22" s="465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L22" s="464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M22" s="464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N22" s="464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O22" s="464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P22" s="464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Q22" s="464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R22" s="464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S22" s="464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T22" s="464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U22" s="464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V22" s="464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W22" s="464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X22" s="464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Y22" s="465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Z22" s="464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A22" s="464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B22" s="464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C22" s="464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D22" s="464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E22" s="465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F22" s="465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G22" s="464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H22" s="464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I22" s="464" t="str">
        <f ca="1">IF('Key ค่าไฟรายวัน'!AJ22&lt;0,"invalid value",IF('Key ค่าไฟรายวัน'!AJ22=0,"0.00",IF('Key ค่าไฟรายวัน'!AJ22&lt;'Key ค่าไฟรายวัน'!AI22,"Invalid value",('Key ค่าไฟรายวัน'!AJ22-'Key ค่าไฟรายวัน'!AI22)*$F22)))</f>
        <v>0.00</v>
      </c>
      <c r="AJ22" s="464" t="str">
        <f ca="1">IF('Key ค่าไฟรายวัน'!AK22&lt;0,"invalid value",IF('Key ค่าไฟรายวัน'!AK22=0,"0.00",IF('Key ค่าไฟรายวัน'!AK22&lt;'Key ค่าไฟรายวัน'!AJ22,"Invalid value",('Key ค่าไฟรายวัน'!AK22-'Key ค่าไฟรายวัน'!AJ22)*$F22)))</f>
        <v>0.00</v>
      </c>
      <c r="AK22" s="464"/>
      <c r="AL22" s="466"/>
      <c r="AM22" s="466"/>
      <c r="AN22" s="466"/>
      <c r="AO22" s="466"/>
      <c r="AP22" s="467"/>
      <c r="AQ22" s="467"/>
      <c r="AR22" s="467"/>
      <c r="AS22" s="474"/>
      <c r="AT22" s="474"/>
      <c r="AU22" s="474"/>
      <c r="AV22" s="474"/>
      <c r="AW22" s="474"/>
      <c r="AX22" s="474"/>
      <c r="AY22" s="474"/>
    </row>
    <row r="23" spans="1:51" s="458" customFormat="1" ht="15" customHeight="1">
      <c r="A23" s="458" t="s">
        <v>92</v>
      </c>
      <c r="B23" s="459" t="s">
        <v>26</v>
      </c>
      <c r="C23" s="460" t="s">
        <v>67</v>
      </c>
      <c r="D23" s="461" t="s">
        <v>48</v>
      </c>
      <c r="E23" s="460"/>
      <c r="F23" s="463">
        <v>1</v>
      </c>
      <c r="G23" s="464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H23" s="464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I23" s="464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J23" s="465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K23" s="465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L23" s="464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M23" s="464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N23" s="464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O23" s="464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P23" s="464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Q23" s="464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R23" s="465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S23" s="464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T23" s="464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U23" s="464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V23" s="464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W23" s="464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X23" s="464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Y23" s="465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Z23" s="464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A23" s="464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B23" s="464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C23" s="464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D23" s="464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E23" s="465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F23" s="465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G23" s="464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H23" s="464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I23" s="464" t="str">
        <f ca="1">IF('Key ค่าไฟรายวัน'!AJ23&lt;0,"invalid value",IF('Key ค่าไฟรายวัน'!AJ23=0,"0.00",IF('Key ค่าไฟรายวัน'!AJ23&lt;'Key ค่าไฟรายวัน'!AI23,"Invalid value",('Key ค่าไฟรายวัน'!AJ23-'Key ค่าไฟรายวัน'!AI23)*$F23)))</f>
        <v>0.00</v>
      </c>
      <c r="AJ23" s="464" t="str">
        <f ca="1">IF('Key ค่าไฟรายวัน'!AK23&lt;0,"invalid value",IF('Key ค่าไฟรายวัน'!AK23=0,"0.00",IF('Key ค่าไฟรายวัน'!AK23&lt;'Key ค่าไฟรายวัน'!AJ23,"Invalid value",('Key ค่าไฟรายวัน'!AK23-'Key ค่าไฟรายวัน'!AJ23)*$F23)))</f>
        <v>0.00</v>
      </c>
      <c r="AK23" s="464"/>
      <c r="AL23" s="466"/>
      <c r="AM23" s="466"/>
      <c r="AN23" s="466"/>
      <c r="AO23" s="466"/>
      <c r="AP23" s="467"/>
      <c r="AQ23" s="467"/>
      <c r="AR23" s="467"/>
      <c r="AS23" s="468"/>
      <c r="AT23" s="468"/>
      <c r="AU23" s="468"/>
      <c r="AV23" s="468"/>
      <c r="AW23" s="468"/>
      <c r="AX23" s="468"/>
      <c r="AY23" s="468"/>
    </row>
    <row r="24" spans="1:51" s="458" customFormat="1" ht="15" customHeight="1">
      <c r="B24" s="475"/>
      <c r="C24" s="461" t="s">
        <v>68</v>
      </c>
      <c r="D24" s="461" t="s">
        <v>48</v>
      </c>
      <c r="E24" s="461"/>
      <c r="F24" s="463">
        <v>1</v>
      </c>
      <c r="G24" s="464" t="str">
        <f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H24" s="464" t="str">
        <f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I24" s="464" t="str">
        <f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J24" s="465" t="str">
        <f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K24" s="465" t="str">
        <f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L24" s="464" t="str">
        <f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M24" s="464" t="str">
        <f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N24" s="464" t="str">
        <f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O24" s="464" t="str">
        <f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P24" s="464" t="str">
        <f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Q24" s="464" t="str">
        <f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R24" s="465" t="str">
        <f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S24" s="464" t="str">
        <f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T24" s="464" t="str">
        <f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U24" s="464" t="str">
        <f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V24" s="464" t="str">
        <f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W24" s="464" t="str">
        <f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X24" s="464" t="str">
        <f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Y24" s="465" t="str">
        <f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Z24" s="464" t="str">
        <f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A24" s="464" t="str">
        <f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B24" s="464" t="str">
        <f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C24" s="464" t="str">
        <f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D24" s="464" t="str">
        <f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E24" s="465" t="str">
        <f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F24" s="465" t="str">
        <f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G24" s="464" t="str">
        <f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H24" s="464" t="str">
        <f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I24" s="464" t="str">
        <f>IF('Key ค่าไฟรายวัน'!AJ24&lt;0,"invalid value",IF('Key ค่าไฟรายวัน'!AJ24=0,"0.00",IF('Key ค่าไฟรายวัน'!AJ24&lt;'Key ค่าไฟรายวัน'!AI24,"Invalid value",('Key ค่าไฟรายวัน'!AJ24-'Key ค่าไฟรายวัน'!AI24)*$F24)))</f>
        <v>0.00</v>
      </c>
      <c r="AJ24" s="464" t="str">
        <f>IF('Key ค่าไฟรายวัน'!AK24&lt;0,"invalid value",IF('Key ค่าไฟรายวัน'!AK24=0,"0.00",IF('Key ค่าไฟรายวัน'!AK24&lt;'Key ค่าไฟรายวัน'!AJ24,"Invalid value",('Key ค่าไฟรายวัน'!AK24-'Key ค่าไฟรายวัน'!AJ24)*$F24)))</f>
        <v>0.00</v>
      </c>
      <c r="AK24" s="464"/>
      <c r="AL24" s="466"/>
      <c r="AM24" s="466"/>
      <c r="AN24" s="466"/>
      <c r="AO24" s="466"/>
      <c r="AP24" s="467"/>
      <c r="AQ24" s="467"/>
      <c r="AR24" s="467"/>
      <c r="AS24" s="468"/>
      <c r="AT24" s="468"/>
      <c r="AU24" s="468"/>
      <c r="AV24" s="468"/>
      <c r="AW24" s="468"/>
      <c r="AX24" s="468"/>
      <c r="AY24" s="468"/>
    </row>
    <row r="25" spans="1:51" s="458" customFormat="1" ht="15" customHeight="1">
      <c r="B25" s="459" t="s">
        <v>27</v>
      </c>
      <c r="C25" s="459" t="s">
        <v>69</v>
      </c>
      <c r="D25" s="476" t="s">
        <v>49</v>
      </c>
      <c r="E25" s="459"/>
      <c r="F25" s="477">
        <v>1</v>
      </c>
      <c r="G25" s="464" t="str">
        <f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H25" s="464" t="str">
        <f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I25" s="464" t="str">
        <f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J25" s="465" t="str">
        <f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K25" s="465" t="str">
        <f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L25" s="464" t="str">
        <f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M25" s="464" t="str">
        <f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N25" s="464" t="str">
        <f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O25" s="464" t="str">
        <f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P25" s="464" t="str">
        <f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Q25" s="464" t="str">
        <f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R25" s="465" t="str">
        <f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S25" s="464" t="str">
        <f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T25" s="464" t="str">
        <f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U25" s="464" t="str">
        <f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V25" s="464" t="str">
        <f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W25" s="464" t="str">
        <f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X25" s="464" t="str">
        <f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Y25" s="465" t="str">
        <f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Z25" s="464" t="str">
        <f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A25" s="464" t="str">
        <f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B25" s="464" t="str">
        <f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C25" s="464" t="str">
        <f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D25" s="464" t="str">
        <f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E25" s="465" t="str">
        <f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F25" s="465" t="str">
        <f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G25" s="464" t="str">
        <f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H25" s="464" t="str">
        <f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I25" s="464" t="str">
        <f>IF('Key ค่าไฟรายวัน'!AJ25&lt;0,"invalid value",IF('Key ค่าไฟรายวัน'!AJ25=0,"0.00",IF('Key ค่าไฟรายวัน'!AJ25&lt;'Key ค่าไฟรายวัน'!AI25,"Invalid value",('Key ค่าไฟรายวัน'!AJ25-'Key ค่าไฟรายวัน'!AI25)*$F25)))</f>
        <v>0.00</v>
      </c>
      <c r="AJ25" s="464" t="str">
        <f>IF('Key ค่าไฟรายวัน'!AK25&lt;0,"invalid value",IF('Key ค่าไฟรายวัน'!AK25=0,"0.00",IF('Key ค่าไฟรายวัน'!AK25&lt;'Key ค่าไฟรายวัน'!AJ25,"Invalid value",('Key ค่าไฟรายวัน'!AK25-'Key ค่าไฟรายวัน'!AJ25)*$F25)))</f>
        <v>0.00</v>
      </c>
      <c r="AK25" s="464"/>
      <c r="AL25" s="466"/>
      <c r="AM25" s="466"/>
      <c r="AN25" s="466"/>
      <c r="AO25" s="466"/>
      <c r="AP25" s="467"/>
      <c r="AQ25" s="467"/>
      <c r="AR25" s="467"/>
      <c r="AS25" s="468"/>
      <c r="AT25" s="468"/>
      <c r="AU25" s="468"/>
      <c r="AV25" s="468"/>
      <c r="AW25" s="468"/>
      <c r="AX25" s="468"/>
      <c r="AY25" s="468"/>
    </row>
    <row r="26" spans="1:51" s="343" customFormat="1" ht="15" customHeight="1">
      <c r="B26" s="326" t="s">
        <v>38</v>
      </c>
      <c r="C26" s="326" t="s">
        <v>24</v>
      </c>
      <c r="D26" s="326" t="s">
        <v>52</v>
      </c>
      <c r="E26" s="326"/>
      <c r="F26" s="352">
        <v>1</v>
      </c>
      <c r="G26" s="398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H26" s="398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I26" s="398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J26" s="267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K26" s="267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L26" s="398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M26" s="398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N26" s="398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O26" s="398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P26" s="398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Q26" s="398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R26" s="267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S26" s="398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T26" s="398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U26" s="398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V26" s="398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W26" s="398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X26" s="398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Y26" s="267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Z26" s="398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A26" s="398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B26" s="398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C26" s="398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D26" s="398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E26" s="267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F26" s="267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G26" s="398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H26" s="398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I26" s="398" t="str">
        <f ca="1">IF('Key ค่าไฟรายวัน'!AJ26&lt;0,"invalid value",IF('Key ค่าไฟรายวัน'!AJ26=0,"0.00",IF('Key ค่าไฟรายวัน'!AJ26&lt;'Key ค่าไฟรายวัน'!AI26,"Invalid value",('Key ค่าไฟรายวัน'!AJ26-'Key ค่าไฟรายวัน'!AI26)*$F26)))</f>
        <v>0.00</v>
      </c>
      <c r="AJ26" s="398" t="str">
        <f ca="1">IF('Key ค่าไฟรายวัน'!AK26&lt;0,"invalid value",IF('Key ค่าไฟรายวัน'!AK26=0,"0.00",IF('Key ค่าไฟรายวัน'!AK26&lt;'Key ค่าไฟรายวัน'!AJ26,"Invalid value",('Key ค่าไฟรายวัน'!AK26-'Key ค่าไฟรายวัน'!AJ26)*$F26)))</f>
        <v>0.00</v>
      </c>
      <c r="AK26" s="398"/>
      <c r="AL26" s="268"/>
      <c r="AM26" s="268"/>
      <c r="AN26" s="268"/>
      <c r="AO26" s="268"/>
      <c r="AP26" s="269"/>
      <c r="AQ26" s="269"/>
      <c r="AR26" s="269"/>
    </row>
    <row r="27" spans="1:51" s="343" customFormat="1" ht="15" customHeight="1">
      <c r="B27" s="326" t="s">
        <v>38</v>
      </c>
      <c r="C27" s="344" t="s">
        <v>23</v>
      </c>
      <c r="D27" s="326" t="s">
        <v>52</v>
      </c>
      <c r="E27" s="326" t="s">
        <v>42</v>
      </c>
      <c r="F27" s="345">
        <v>1</v>
      </c>
      <c r="G27" s="398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H27" s="398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I27" s="398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J27" s="267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K27" s="267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L27" s="398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M27" s="398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N27" s="398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O27" s="398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P27" s="398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Q27" s="398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R27" s="267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S27" s="398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T27" s="398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U27" s="398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V27" s="398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W27" s="398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X27" s="398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Y27" s="267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Z27" s="398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A27" s="398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B27" s="398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C27" s="398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D27" s="398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E27" s="267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F27" s="267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G27" s="398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H27" s="398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I27" s="398" t="str">
        <f ca="1">IF('Key ค่าไฟรายวัน'!AJ27&lt;0,"invalid value",IF('Key ค่าไฟรายวัน'!AJ27=0,"0.00",IF('Key ค่าไฟรายวัน'!AJ27&lt;'Key ค่าไฟรายวัน'!AI27,"Invalid value",('Key ค่าไฟรายวัน'!AJ27-'Key ค่าไฟรายวัน'!AI27)*$F27)))</f>
        <v>0.00</v>
      </c>
      <c r="AJ27" s="398" t="str">
        <f ca="1">IF('Key ค่าไฟรายวัน'!AK27&lt;0,"invalid value",IF('Key ค่าไฟรายวัน'!AK27=0,"0.00",IF('Key ค่าไฟรายวัน'!AK27&lt;'Key ค่าไฟรายวัน'!AJ27,"Invalid value",('Key ค่าไฟรายวัน'!AK27-'Key ค่าไฟรายวัน'!AJ27)*$F27)))</f>
        <v>0.00</v>
      </c>
      <c r="AK27" s="398"/>
      <c r="AL27" s="268"/>
      <c r="AM27" s="268"/>
      <c r="AN27" s="268"/>
      <c r="AO27" s="268"/>
      <c r="AP27" s="269"/>
      <c r="AQ27" s="269"/>
      <c r="AR27" s="269"/>
    </row>
    <row r="28" spans="1:51" s="266" customFormat="1" ht="15" customHeight="1">
      <c r="B28" s="353" t="s">
        <v>39</v>
      </c>
      <c r="C28" s="354" t="s">
        <v>25</v>
      </c>
      <c r="D28" s="351" t="s">
        <v>52</v>
      </c>
      <c r="E28" s="351" t="s">
        <v>42</v>
      </c>
      <c r="F28" s="355">
        <v>1</v>
      </c>
      <c r="G28" s="398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H28" s="398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I28" s="398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J28" s="267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K28" s="267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L28" s="398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M28" s="398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N28" s="398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O28" s="398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P28" s="398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Q28" s="398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R28" s="398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S28" s="398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T28" s="398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U28" s="398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V28" s="398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W28" s="398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X28" s="398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Y28" s="267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Z28" s="398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A28" s="398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B28" s="398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C28" s="398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D28" s="398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E28" s="267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F28" s="267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G28" s="398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H28" s="398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I28" s="398" t="str">
        <f ca="1">IF('Key ค่าไฟรายวัน'!AJ28&lt;0,"invalid value",IF('Key ค่าไฟรายวัน'!AJ28=0,"0.00",IF('Key ค่าไฟรายวัน'!AJ28&lt;'Key ค่าไฟรายวัน'!AI28,"Invalid value",('Key ค่าไฟรายวัน'!AJ28-'Key ค่าไฟรายวัน'!AI28)*$F28)))</f>
        <v>0.00</v>
      </c>
      <c r="AJ28" s="398" t="str">
        <f ca="1">IF('Key ค่าไฟรายวัน'!AK28&lt;0,"invalid value",IF('Key ค่าไฟรายวัน'!AK28=0,"0.00",IF('Key ค่าไฟรายวัน'!AK28&lt;'Key ค่าไฟรายวัน'!AJ28,"Invalid value",('Key ค่าไฟรายวัน'!AK28-'Key ค่าไฟรายวัน'!AJ28)*$F28)))</f>
        <v>0.00</v>
      </c>
      <c r="AK28" s="398"/>
      <c r="AL28" s="268"/>
      <c r="AM28" s="268"/>
      <c r="AN28" s="268"/>
      <c r="AO28" s="268"/>
      <c r="AP28" s="269"/>
      <c r="AQ28" s="269"/>
      <c r="AR28" s="269"/>
      <c r="AS28" s="270"/>
      <c r="AT28" s="270"/>
      <c r="AU28" s="270"/>
      <c r="AV28" s="270"/>
      <c r="AW28" s="270"/>
      <c r="AX28" s="270"/>
      <c r="AY28" s="270"/>
    </row>
    <row r="29" spans="1:51" s="5" customFormat="1" ht="15" customHeight="1">
      <c r="A29" s="5" t="s">
        <v>121</v>
      </c>
      <c r="B29" s="181" t="s">
        <v>11</v>
      </c>
      <c r="C29" s="181" t="s">
        <v>86</v>
      </c>
      <c r="D29" s="181" t="s">
        <v>10</v>
      </c>
      <c r="E29" s="181" t="s">
        <v>10</v>
      </c>
      <c r="F29" s="66">
        <v>50</v>
      </c>
      <c r="G29" s="396" t="str">
        <f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H29" s="396" t="str">
        <f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I29" s="396" t="str">
        <f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J29" s="227" t="str">
        <f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K29" s="227" t="str">
        <f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L29" s="396" t="str">
        <f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M29" s="396" t="str">
        <f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N29" s="396" t="str">
        <f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O29" s="396" t="str">
        <f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P29" s="396" t="str">
        <f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Q29" s="396" t="str">
        <f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R29" s="396" t="str">
        <f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S29" s="396" t="str">
        <f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T29" s="396" t="str">
        <f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U29" s="396" t="str">
        <f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V29" s="396" t="str">
        <f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W29" s="396" t="str">
        <f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X29" s="396" t="str">
        <f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Y29" s="227" t="str">
        <f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Z29" s="396" t="str">
        <f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A29" s="396" t="str">
        <f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B29" s="396" t="str">
        <f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C29" s="396" t="str">
        <f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D29" s="396" t="str">
        <f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E29" s="227" t="str">
        <f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F29" s="227" t="str">
        <f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G29" s="396" t="str">
        <f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H29" s="396" t="str">
        <f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I29" s="396" t="str">
        <f>IF('Key ค่าไฟรายวัน'!AJ29&lt;0,"invalid value",IF('Key ค่าไฟรายวัน'!AJ29=0,"0.00",IF('Key ค่าไฟรายวัน'!AJ29&lt;'Key ค่าไฟรายวัน'!AI29,"Invalid value",('Key ค่าไฟรายวัน'!AJ29-'Key ค่าไฟรายวัน'!AI29)*$F29)))</f>
        <v>0.00</v>
      </c>
      <c r="AJ29" s="396" t="str">
        <f>IF('Key ค่าไฟรายวัน'!AK29&lt;0,"invalid value",IF('Key ค่าไฟรายวัน'!AK29=0,"0.00",IF('Key ค่าไฟรายวัน'!AK29&lt;'Key ค่าไฟรายวัน'!AJ29,"Invalid value",('Key ค่าไฟรายวัน'!AK29-'Key ค่าไฟรายวัน'!AJ29)*$F29)))</f>
        <v>0.00</v>
      </c>
      <c r="AK29" s="396"/>
      <c r="AL29" s="258"/>
      <c r="AM29" s="258"/>
      <c r="AN29" s="258"/>
      <c r="AO29" s="258"/>
      <c r="AP29" s="124"/>
      <c r="AQ29" s="124"/>
      <c r="AR29" s="124"/>
      <c r="AS29" s="4"/>
      <c r="AT29" s="4"/>
      <c r="AU29" s="4"/>
      <c r="AV29" s="4"/>
      <c r="AW29" s="4"/>
      <c r="AX29" s="4"/>
      <c r="AY29" s="4"/>
    </row>
    <row r="30" spans="1:51" s="48" customFormat="1" ht="15" customHeight="1">
      <c r="A30" s="5" t="s">
        <v>92</v>
      </c>
      <c r="B30" s="16" t="s">
        <v>22</v>
      </c>
      <c r="C30" s="16" t="s">
        <v>20</v>
      </c>
      <c r="D30" s="16" t="s">
        <v>10</v>
      </c>
      <c r="E30" s="16" t="s">
        <v>10</v>
      </c>
      <c r="F30" s="34">
        <v>1</v>
      </c>
      <c r="G30" s="397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H30" s="397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I30" s="397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J30" s="228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K30" s="228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L30" s="395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M30" s="397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N30" s="397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O30" s="397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P30" s="397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Q30" s="397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R30" s="228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S30" s="397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T30" s="397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U30" s="397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V30" s="397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W30" s="397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X30" s="397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Y30" s="228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Z30" s="397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A30" s="397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B30" s="397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C30" s="397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D30" s="397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E30" s="228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F30" s="228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G30" s="397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H30" s="397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I30" s="397" t="str">
        <f ca="1">IF('Key ค่าไฟรายวัน'!AJ30&lt;0,"invalid value",IF('Key ค่าไฟรายวัน'!AJ30=0,"0.00",IF('Key ค่าไฟรายวัน'!AJ30&lt;'Key ค่าไฟรายวัน'!AI30,"Invalid value",('Key ค่าไฟรายวัน'!AJ30-'Key ค่าไฟรายวัน'!AI30)*$F30)))</f>
        <v>0.00</v>
      </c>
      <c r="AJ30" s="397" t="str">
        <f ca="1">IF('Key ค่าไฟรายวัน'!AK30&lt;0,"invalid value",IF('Key ค่าไฟรายวัน'!AK30=0,"0.00",IF('Key ค่าไฟรายวัน'!AK30&lt;'Key ค่าไฟรายวัน'!AJ30,"Invalid value",('Key ค่าไฟรายวัน'!AK30-'Key ค่าไฟรายวัน'!AJ30)*$F30)))</f>
        <v>0.00</v>
      </c>
      <c r="AK30" s="397"/>
      <c r="AL30" s="258"/>
      <c r="AM30" s="258"/>
      <c r="AN30" s="258"/>
      <c r="AO30" s="258"/>
      <c r="AP30" s="124"/>
      <c r="AQ30" s="124"/>
      <c r="AR30" s="124"/>
    </row>
    <row r="31" spans="1:51" s="5" customFormat="1" ht="15" customHeight="1">
      <c r="A31" s="5" t="s">
        <v>121</v>
      </c>
      <c r="B31" s="59" t="s">
        <v>13</v>
      </c>
      <c r="C31" s="50" t="s">
        <v>12</v>
      </c>
      <c r="D31" s="59" t="s">
        <v>13</v>
      </c>
      <c r="E31" s="11" t="s">
        <v>42</v>
      </c>
      <c r="F31" s="49">
        <v>1</v>
      </c>
      <c r="G31" s="397" t="str">
        <f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H31" s="397" t="str">
        <f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I31" s="397" t="str">
        <f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J31" s="228" t="str">
        <f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K31" s="228" t="str">
        <f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L31" s="395" t="str">
        <f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M31" s="397" t="str">
        <f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N31" s="397" t="str">
        <f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O31" s="397" t="str">
        <f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P31" s="397" t="str">
        <f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Q31" s="397" t="str">
        <f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R31" s="228" t="str">
        <f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S31" s="397" t="str">
        <f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T31" s="397" t="str">
        <f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U31" s="397" t="str">
        <f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V31" s="397" t="str">
        <f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W31" s="397" t="str">
        <f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X31" s="397" t="str">
        <f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Y31" s="228" t="str">
        <f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Z31" s="397" t="str">
        <f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A31" s="397" t="str">
        <f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B31" s="397" t="str">
        <f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C31" s="397" t="str">
        <f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D31" s="397" t="str">
        <f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E31" s="228" t="str">
        <f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F31" s="228" t="str">
        <f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G31" s="397" t="str">
        <f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H31" s="397" t="str">
        <f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I31" s="397" t="str">
        <f>IF('Key ค่าไฟรายวัน'!AJ31&lt;0,"invalid value",IF('Key ค่าไฟรายวัน'!AJ31=0,"0.00",IF('Key ค่าไฟรายวัน'!AJ31&lt;'Key ค่าไฟรายวัน'!AI31,"Invalid value",('Key ค่าไฟรายวัน'!AJ31-'Key ค่าไฟรายวัน'!AI31)*$F31)))</f>
        <v>0.00</v>
      </c>
      <c r="AJ31" s="397" t="str">
        <f>IF('Key ค่าไฟรายวัน'!AK31&lt;0,"invalid value",IF('Key ค่าไฟรายวัน'!AK31=0,"0.00",IF('Key ค่าไฟรายวัน'!AK31&lt;'Key ค่าไฟรายวัน'!AJ31,"Invalid value",('Key ค่าไฟรายวัน'!AK31-'Key ค่าไฟรายวัน'!AJ31)*$F31)))</f>
        <v>0.00</v>
      </c>
      <c r="AK31" s="397"/>
      <c r="AL31" s="258"/>
      <c r="AM31" s="258"/>
      <c r="AN31" s="258"/>
      <c r="AO31" s="258"/>
      <c r="AP31" s="124"/>
      <c r="AQ31" s="124"/>
      <c r="AR31" s="124"/>
      <c r="AS31" s="4"/>
      <c r="AT31" s="4"/>
      <c r="AU31" s="4"/>
      <c r="AV31" s="4"/>
      <c r="AW31" s="4"/>
      <c r="AX31" s="4"/>
      <c r="AY31" s="4"/>
    </row>
    <row r="32" spans="1:51" s="5" customFormat="1" ht="15" customHeight="1">
      <c r="A32" s="5" t="s">
        <v>92</v>
      </c>
      <c r="B32" s="59" t="s">
        <v>21</v>
      </c>
      <c r="C32" s="59" t="s">
        <v>19</v>
      </c>
      <c r="D32" s="59" t="s">
        <v>21</v>
      </c>
      <c r="E32" s="11" t="s">
        <v>42</v>
      </c>
      <c r="F32" s="49">
        <v>1</v>
      </c>
      <c r="G32" s="397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H32" s="397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I32" s="397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J32" s="228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K32" s="228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L32" s="395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M32" s="397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N32" s="397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O32" s="397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P32" s="397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Q32" s="397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R32" s="228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S32" s="397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T32" s="397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U32" s="397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V32" s="397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W32" s="397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X32" s="397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Y32" s="228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Z32" s="397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A32" s="397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B32" s="397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C32" s="397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D32" s="397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E32" s="228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F32" s="228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G32" s="397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H32" s="397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I32" s="397" t="str">
        <f ca="1">IF('Key ค่าไฟรายวัน'!AJ32&lt;0,"invalid value",IF('Key ค่าไฟรายวัน'!AJ32=0,"0.00",IF('Key ค่าไฟรายวัน'!AJ32&lt;'Key ค่าไฟรายวัน'!AI32,"Invalid value",('Key ค่าไฟรายวัน'!AJ32-'Key ค่าไฟรายวัน'!AI32)*$F32)))</f>
        <v>0.00</v>
      </c>
      <c r="AJ32" s="397" t="str">
        <f ca="1">IF('Key ค่าไฟรายวัน'!AK32&lt;0,"invalid value",IF('Key ค่าไฟรายวัน'!AK32=0,"0.00",IF('Key ค่าไฟรายวัน'!AK32&lt;'Key ค่าไฟรายวัน'!AJ32,"Invalid value",('Key ค่าไฟรายวัน'!AK32-'Key ค่าไฟรายวัน'!AJ32)*$F32)))</f>
        <v>0.00</v>
      </c>
      <c r="AK32" s="397"/>
      <c r="AL32" s="258"/>
      <c r="AM32" s="258"/>
      <c r="AN32" s="258"/>
      <c r="AO32" s="258"/>
      <c r="AP32" s="124"/>
      <c r="AQ32" s="124"/>
      <c r="AR32" s="124"/>
      <c r="AS32" s="4"/>
      <c r="AT32" s="4"/>
      <c r="AU32" s="4"/>
      <c r="AV32" s="4"/>
      <c r="AW32" s="4"/>
      <c r="AX32" s="4"/>
      <c r="AY32" s="4"/>
    </row>
    <row r="33" spans="1:51" s="5" customFormat="1" ht="15" customHeight="1">
      <c r="B33" s="59" t="s">
        <v>18</v>
      </c>
      <c r="C33" s="50" t="s">
        <v>14</v>
      </c>
      <c r="D33" s="59" t="s">
        <v>18</v>
      </c>
      <c r="E33" s="11" t="s">
        <v>43</v>
      </c>
      <c r="F33" s="49">
        <v>1</v>
      </c>
      <c r="G33" s="397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H33" s="397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I33" s="397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J33" s="228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K33" s="228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L33" s="395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M33" s="397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N33" s="397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O33" s="397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P33" s="397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Q33" s="397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R33" s="228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S33" s="397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T33" s="397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U33" s="397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V33" s="397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W33" s="397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X33" s="397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Y33" s="228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Z33" s="397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A33" s="397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B33" s="397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C33" s="397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D33" s="397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E33" s="228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F33" s="228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G33" s="397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H33" s="397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I33" s="397" t="str">
        <f ca="1">IF('Key ค่าไฟรายวัน'!AJ33&lt;0,"invalid value",IF('Key ค่าไฟรายวัน'!AJ33=0,"0.00",IF('Key ค่าไฟรายวัน'!AJ33&lt;'Key ค่าไฟรายวัน'!AI33,"Invalid value",('Key ค่าไฟรายวัน'!AJ33-'Key ค่าไฟรายวัน'!AI33)*$F33)))</f>
        <v>0.00</v>
      </c>
      <c r="AJ33" s="397" t="str">
        <f ca="1">IF('Key ค่าไฟรายวัน'!AK33&lt;0,"invalid value",IF('Key ค่าไฟรายวัน'!AK33=0,"0.00",IF('Key ค่าไฟรายวัน'!AK33&lt;'Key ค่าไฟรายวัน'!AJ33,"Invalid value",('Key ค่าไฟรายวัน'!AK33-'Key ค่าไฟรายวัน'!AJ33)*$F33)))</f>
        <v>0.00</v>
      </c>
      <c r="AK33" s="397"/>
      <c r="AL33" s="258"/>
      <c r="AM33" s="258"/>
      <c r="AN33" s="258"/>
      <c r="AO33" s="258"/>
      <c r="AP33" s="124"/>
      <c r="AQ33" s="124"/>
      <c r="AR33" s="124"/>
      <c r="AS33" s="4"/>
      <c r="AT33" s="4"/>
      <c r="AU33" s="4"/>
      <c r="AV33" s="4"/>
      <c r="AW33" s="4"/>
      <c r="AX33" s="4"/>
      <c r="AY33" s="4"/>
    </row>
    <row r="34" spans="1:51" s="5" customFormat="1" ht="15" customHeight="1">
      <c r="B34" s="59" t="s">
        <v>18</v>
      </c>
      <c r="C34" s="50" t="s">
        <v>34</v>
      </c>
      <c r="D34" s="59" t="s">
        <v>18</v>
      </c>
      <c r="E34" s="59" t="s">
        <v>18</v>
      </c>
      <c r="F34" s="49">
        <v>1</v>
      </c>
      <c r="G34" s="397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H34" s="397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I34" s="397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J34" s="228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K34" s="228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L34" s="395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M34" s="397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N34" s="397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O34" s="397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P34" s="397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Q34" s="397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R34" s="228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S34" s="397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T34" s="397">
        <v>0</v>
      </c>
      <c r="U34" s="397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V34" s="397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W34" s="397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X34" s="397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Y34" s="228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Z34" s="397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A34" s="397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B34" s="397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C34" s="397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D34" s="397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E34" s="228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F34" s="228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G34" s="397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H34" s="397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I34" s="397" t="str">
        <f ca="1">IF('Key ค่าไฟรายวัน'!AJ34&lt;0,"invalid value",IF('Key ค่าไฟรายวัน'!AJ34=0,"0.00",IF('Key ค่าไฟรายวัน'!AJ34&lt;'Key ค่าไฟรายวัน'!AI34,"Invalid value",('Key ค่าไฟรายวัน'!AJ34-'Key ค่าไฟรายวัน'!AI34)*$F34)))</f>
        <v>0.00</v>
      </c>
      <c r="AJ34" s="397" t="str">
        <f ca="1">IF('Key ค่าไฟรายวัน'!AK34&lt;0,"invalid value",IF('Key ค่าไฟรายวัน'!AK34=0,"0.00",IF('Key ค่าไฟรายวัน'!AK34&lt;'Key ค่าไฟรายวัน'!AJ34,"Invalid value",('Key ค่าไฟรายวัน'!AK34-'Key ค่าไฟรายวัน'!AJ34)*$F34)))</f>
        <v>0.00</v>
      </c>
      <c r="AK34" s="397"/>
      <c r="AL34" s="258"/>
      <c r="AM34" s="258"/>
      <c r="AN34" s="258"/>
      <c r="AO34" s="258"/>
      <c r="AP34" s="124"/>
      <c r="AQ34" s="124"/>
      <c r="AR34" s="124"/>
      <c r="AS34" s="4"/>
      <c r="AT34" s="4"/>
      <c r="AU34" s="4"/>
      <c r="AV34" s="4"/>
      <c r="AW34" s="4"/>
      <c r="AX34" s="4"/>
      <c r="AY34" s="4"/>
    </row>
    <row r="35" spans="1:51" s="5" customFormat="1" ht="15" customHeight="1">
      <c r="B35" s="59" t="s">
        <v>18</v>
      </c>
      <c r="C35" s="50" t="s">
        <v>15</v>
      </c>
      <c r="D35" s="59" t="s">
        <v>18</v>
      </c>
      <c r="E35" s="11" t="s">
        <v>43</v>
      </c>
      <c r="F35" s="49">
        <v>1</v>
      </c>
      <c r="G35" s="397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H35" s="397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I35" s="397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J35" s="228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K35" s="228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L35" s="395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M35" s="397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N35" s="397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O35" s="397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P35" s="397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Q35" s="397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R35" s="228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S35" s="397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T35" s="397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U35" s="397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V35" s="397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W35" s="397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X35" s="397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Y35" s="228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Z35" s="397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A35" s="397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B35" s="397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C35" s="397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D35" s="397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E35" s="228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F35" s="228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G35" s="397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H35" s="397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I35" s="397" t="str">
        <f ca="1">IF('Key ค่าไฟรายวัน'!AJ35&lt;0,"invalid value",IF('Key ค่าไฟรายวัน'!AJ35=0,"0.00",IF('Key ค่าไฟรายวัน'!AJ35&lt;'Key ค่าไฟรายวัน'!AI35,"Invalid value",('Key ค่าไฟรายวัน'!AJ35-'Key ค่าไฟรายวัน'!AI35)*$F35)))</f>
        <v>0.00</v>
      </c>
      <c r="AJ35" s="397" t="str">
        <f ca="1">IF('Key ค่าไฟรายวัน'!AK35&lt;0,"invalid value",IF('Key ค่าไฟรายวัน'!AK35=0,"0.00",IF('Key ค่าไฟรายวัน'!AK35&lt;'Key ค่าไฟรายวัน'!AJ35,"Invalid value",('Key ค่าไฟรายวัน'!AK35-'Key ค่าไฟรายวัน'!AJ35)*$F35)))</f>
        <v>0.00</v>
      </c>
      <c r="AK35" s="397"/>
      <c r="AL35" s="258"/>
      <c r="AM35" s="258"/>
      <c r="AN35" s="258"/>
      <c r="AO35" s="258"/>
      <c r="AP35" s="124"/>
      <c r="AQ35" s="124"/>
      <c r="AR35" s="124"/>
      <c r="AS35" s="4"/>
      <c r="AT35" s="4"/>
      <c r="AU35" s="4"/>
      <c r="AV35" s="4"/>
      <c r="AW35" s="4"/>
      <c r="AX35" s="4"/>
      <c r="AY35" s="4"/>
    </row>
    <row r="36" spans="1:51" s="5" customFormat="1" ht="15" customHeight="1">
      <c r="B36" s="59" t="s">
        <v>18</v>
      </c>
      <c r="C36" s="50" t="s">
        <v>16</v>
      </c>
      <c r="D36" s="59" t="s">
        <v>18</v>
      </c>
      <c r="E36" s="11" t="s">
        <v>43</v>
      </c>
      <c r="F36" s="49">
        <v>1</v>
      </c>
      <c r="G36" s="397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H36" s="397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I36" s="397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J36" s="228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K36" s="228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L36" s="395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M36" s="397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N36" s="397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O36" s="397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P36" s="397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Q36" s="397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R36" s="228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S36" s="397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T36" s="397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U36" s="397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V36" s="397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W36" s="397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X36" s="397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Y36" s="228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Z36" s="397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A36" s="397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B36" s="397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C36" s="397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D36" s="397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E36" s="228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F36" s="228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G36" s="397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H36" s="397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I36" s="397" t="str">
        <f ca="1">IF('Key ค่าไฟรายวัน'!AJ36&lt;0,"invalid value",IF('Key ค่าไฟรายวัน'!AJ36=0,"0.00",IF('Key ค่าไฟรายวัน'!AJ36&lt;'Key ค่าไฟรายวัน'!AI36,"Invalid value",('Key ค่าไฟรายวัน'!AJ36-'Key ค่าไฟรายวัน'!AI36)*$F36)))</f>
        <v>0.00</v>
      </c>
      <c r="AJ36" s="397" t="str">
        <f ca="1">IF('Key ค่าไฟรายวัน'!AK36&lt;0,"invalid value",IF('Key ค่าไฟรายวัน'!AK36=0,"0.00",IF('Key ค่าไฟรายวัน'!AK36&lt;'Key ค่าไฟรายวัน'!AJ36,"Invalid value",('Key ค่าไฟรายวัน'!AK36-'Key ค่าไฟรายวัน'!AJ36)*$F36)))</f>
        <v>0.00</v>
      </c>
      <c r="AK36" s="397"/>
      <c r="AL36" s="258"/>
      <c r="AM36" s="258"/>
      <c r="AN36" s="258"/>
      <c r="AO36" s="258"/>
      <c r="AP36" s="124"/>
      <c r="AQ36" s="124"/>
      <c r="AR36" s="124"/>
      <c r="AS36" s="4"/>
      <c r="AT36" s="4"/>
      <c r="AU36" s="4"/>
      <c r="AV36" s="4"/>
      <c r="AW36" s="4"/>
      <c r="AX36" s="4"/>
      <c r="AY36" s="4"/>
    </row>
    <row r="37" spans="1:51" s="5" customFormat="1" ht="15" customHeight="1">
      <c r="A37" s="5" t="s">
        <v>92</v>
      </c>
      <c r="B37" s="59" t="s">
        <v>18</v>
      </c>
      <c r="C37" s="50" t="s">
        <v>17</v>
      </c>
      <c r="D37" s="59" t="s">
        <v>18</v>
      </c>
      <c r="E37" s="11" t="s">
        <v>43</v>
      </c>
      <c r="F37" s="49">
        <v>1</v>
      </c>
      <c r="G37" s="397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H37" s="397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I37" s="397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J37" s="228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K37" s="228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L37" s="395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M37" s="397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N37" s="397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O37" s="397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P37" s="397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Q37" s="397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R37" s="228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S37" s="397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T37" s="397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U37" s="397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V37" s="397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W37" s="397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X37" s="397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Y37" s="228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Z37" s="397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A37" s="397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B37" s="397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C37" s="397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D37" s="397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E37" s="228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F37" s="228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G37" s="397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H37" s="397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I37" s="397" t="str">
        <f ca="1">IF('Key ค่าไฟรายวัน'!AJ37&lt;0,"invalid value",IF('Key ค่าไฟรายวัน'!AJ37=0,"0.00",IF('Key ค่าไฟรายวัน'!AJ37&lt;'Key ค่าไฟรายวัน'!AI37,"Invalid value",('Key ค่าไฟรายวัน'!AJ37-'Key ค่าไฟรายวัน'!AI37)*$F37)))</f>
        <v>0.00</v>
      </c>
      <c r="AJ37" s="397" t="str">
        <f ca="1">IF('Key ค่าไฟรายวัน'!AK37&lt;0,"invalid value",IF('Key ค่าไฟรายวัน'!AK37=0,"0.00",IF('Key ค่าไฟรายวัน'!AK37&lt;'Key ค่าไฟรายวัน'!AJ37,"Invalid value",('Key ค่าไฟรายวัน'!AK37-'Key ค่าไฟรายวัน'!AJ37)*$F37)))</f>
        <v>0.00</v>
      </c>
      <c r="AK37" s="397"/>
      <c r="AL37" s="258"/>
      <c r="AM37" s="258"/>
      <c r="AN37" s="258"/>
      <c r="AO37" s="258"/>
      <c r="AP37" s="124"/>
      <c r="AQ37" s="124"/>
      <c r="AR37" s="124"/>
      <c r="AS37" s="4"/>
      <c r="AT37" s="4"/>
      <c r="AU37" s="4"/>
      <c r="AV37" s="4"/>
      <c r="AW37" s="4"/>
      <c r="AX37" s="4"/>
      <c r="AY37" s="4"/>
    </row>
    <row r="38" spans="1:51" s="343" customFormat="1" ht="15" customHeight="1">
      <c r="B38" s="326" t="s">
        <v>1</v>
      </c>
      <c r="C38" s="344" t="s">
        <v>223</v>
      </c>
      <c r="D38" s="326" t="s">
        <v>52</v>
      </c>
      <c r="E38" s="326" t="s">
        <v>43</v>
      </c>
      <c r="F38" s="345">
        <v>1</v>
      </c>
      <c r="G38" s="398" t="str">
        <f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H38" s="398" t="str">
        <f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I38" s="398" t="str">
        <f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J38" s="267" t="str">
        <f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K38" s="267" t="str">
        <f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L38" s="398" t="str">
        <f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M38" s="398" t="str">
        <f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N38" s="398" t="str">
        <f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O38" s="398" t="str">
        <f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P38" s="398" t="str">
        <f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Q38" s="398" t="str">
        <f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R38" s="267" t="str">
        <f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S38" s="398" t="str">
        <f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T38" s="398" t="str">
        <f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U38" s="398" t="str">
        <f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V38" s="398" t="str">
        <f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W38" s="398" t="str">
        <f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X38" s="398" t="str">
        <f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Y38" s="267" t="str">
        <f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Z38" s="398" t="str">
        <f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A38" s="398" t="str">
        <f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B38" s="398" t="str">
        <f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C38" s="398" t="str">
        <f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D38" s="398" t="str">
        <f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E38" s="267" t="str">
        <f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F38" s="267" t="str">
        <f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G38" s="398" t="str">
        <f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H38" s="398" t="str">
        <f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I38" s="398" t="str">
        <f>IF('Key ค่าไฟรายวัน'!AJ38&lt;0,"invalid value",IF('Key ค่าไฟรายวัน'!AJ38=0,"0.00",IF('Key ค่าไฟรายวัน'!AJ38&lt;'Key ค่าไฟรายวัน'!AI38,"Invalid value",('Key ค่าไฟรายวัน'!AJ38-'Key ค่าไฟรายวัน'!AI38)*$F38)))</f>
        <v>0.00</v>
      </c>
      <c r="AJ38" s="398" t="str">
        <f>IF('Key ค่าไฟรายวัน'!AK38&lt;0,"invalid value",IF('Key ค่าไฟรายวัน'!AK38=0,"0.00",IF('Key ค่าไฟรายวัน'!AK38&lt;'Key ค่าไฟรายวัน'!AJ38,"Invalid value",('Key ค่าไฟรายวัน'!AK38-'Key ค่าไฟรายวัน'!AJ38)*$F38)))</f>
        <v>0.00</v>
      </c>
      <c r="AK38" s="398"/>
      <c r="AL38" s="268"/>
      <c r="AM38" s="268"/>
      <c r="AN38" s="268"/>
      <c r="AO38" s="268"/>
      <c r="AP38" s="269"/>
      <c r="AQ38" s="269"/>
      <c r="AR38" s="269"/>
    </row>
    <row r="39" spans="1:51" s="343" customFormat="1" ht="15" customHeight="1">
      <c r="B39" s="346" t="s">
        <v>1</v>
      </c>
      <c r="C39" s="347" t="s">
        <v>224</v>
      </c>
      <c r="D39" s="346" t="s">
        <v>52</v>
      </c>
      <c r="E39" s="346" t="s">
        <v>43</v>
      </c>
      <c r="F39" s="348">
        <v>1</v>
      </c>
      <c r="G39" s="398" t="str">
        <f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H39" s="398" t="str">
        <f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I39" s="398" t="str">
        <f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J39" s="267" t="str">
        <f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K39" s="267" t="str">
        <f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L39" s="398" t="str">
        <f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M39" s="398" t="str">
        <f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N39" s="398" t="str">
        <f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O39" s="398" t="str">
        <f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P39" s="398" t="str">
        <f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Q39" s="398" t="str">
        <f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R39" s="267" t="str">
        <f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S39" s="398" t="str">
        <f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T39" s="398" t="str">
        <f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U39" s="398" t="str">
        <f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V39" s="398" t="str">
        <f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W39" s="398" t="str">
        <f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X39" s="398" t="str">
        <f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Y39" s="267" t="str">
        <f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Z39" s="398" t="str">
        <f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A39" s="398" t="str">
        <f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B39" s="398" t="str">
        <f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C39" s="398" t="str">
        <f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D39" s="398" t="str">
        <f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E39" s="267" t="str">
        <f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F39" s="267" t="str">
        <f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G39" s="398" t="str">
        <f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H39" s="398" t="str">
        <f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I39" s="398" t="str">
        <f>IF('Key ค่าไฟรายวัน'!AJ39&lt;0,"invalid value",IF('Key ค่าไฟรายวัน'!AJ39=0,"0.00",IF('Key ค่าไฟรายวัน'!AJ39&lt;'Key ค่าไฟรายวัน'!AI39,"Invalid value",('Key ค่าไฟรายวัน'!AJ39-'Key ค่าไฟรายวัน'!AI39)*$F39)))</f>
        <v>0.00</v>
      </c>
      <c r="AJ39" s="398" t="str">
        <f>IF('Key ค่าไฟรายวัน'!AK39&lt;0,"invalid value",IF('Key ค่าไฟรายวัน'!AK39=0,"0.00",IF('Key ค่าไฟรายวัน'!AK39&lt;'Key ค่าไฟรายวัน'!AJ39,"Invalid value",('Key ค่าไฟรายวัน'!AK39-'Key ค่าไฟรายวัน'!AJ39)*$F39)))</f>
        <v>0.00</v>
      </c>
      <c r="AK39" s="398"/>
      <c r="AL39" s="268"/>
      <c r="AM39" s="268"/>
      <c r="AN39" s="268"/>
      <c r="AO39" s="268"/>
      <c r="AP39" s="269"/>
      <c r="AQ39" s="269"/>
      <c r="AR39" s="269"/>
    </row>
    <row r="40" spans="1:51" s="266" customFormat="1" ht="15" customHeight="1">
      <c r="B40" s="532" t="s">
        <v>33</v>
      </c>
      <c r="C40" s="349" t="s">
        <v>84</v>
      </c>
      <c r="D40" s="349" t="s">
        <v>52</v>
      </c>
      <c r="E40" s="349" t="s">
        <v>44</v>
      </c>
      <c r="F40" s="350">
        <v>1</v>
      </c>
      <c r="G40" s="398" t="str">
        <f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H40" s="398" t="str">
        <f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I40" s="398" t="str">
        <f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J40" s="267" t="str">
        <f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K40" s="267" t="str">
        <f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L40" s="398" t="str">
        <f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M40" s="398" t="str">
        <f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N40" s="398" t="str">
        <f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O40" s="398" t="str">
        <f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P40" s="398" t="str">
        <f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Q40" s="398" t="str">
        <f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R40" s="267" t="str">
        <f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S40" s="398" t="str">
        <f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T40" s="398" t="str">
        <f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U40" s="398" t="str">
        <f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V40" s="398" t="str">
        <f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W40" s="398" t="str">
        <f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X40" s="398" t="str">
        <f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Y40" s="267" t="str">
        <f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Z40" s="398" t="str">
        <f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A40" s="398" t="str">
        <f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B40" s="398" t="str">
        <f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C40" s="398" t="str">
        <f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D40" s="398" t="str">
        <f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E40" s="267" t="str">
        <f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F40" s="267" t="str">
        <f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G40" s="398" t="str">
        <f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H40" s="398" t="str">
        <f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I40" s="398" t="str">
        <f>IF('Key ค่าไฟรายวัน'!AJ40&lt;0,"invalid value",IF('Key ค่าไฟรายวัน'!AJ40=0,"0.00",IF('Key ค่าไฟรายวัน'!AJ40&lt;'Key ค่าไฟรายวัน'!AI40,"Invalid value",('Key ค่าไฟรายวัน'!AJ40-'Key ค่าไฟรายวัน'!AI40)*$F40)))</f>
        <v>0.00</v>
      </c>
      <c r="AJ40" s="398" t="str">
        <f>IF('Key ค่าไฟรายวัน'!AK40&lt;0,"invalid value",IF('Key ค่าไฟรายวัน'!AK40=0,"0.00",IF('Key ค่าไฟรายวัน'!AK40&lt;'Key ค่าไฟรายวัน'!AJ40,"Invalid value",('Key ค่าไฟรายวัน'!AK40-'Key ค่าไฟรายวัน'!AJ40)*$F40)))</f>
        <v>0.00</v>
      </c>
      <c r="AK40" s="398"/>
      <c r="AL40" s="268"/>
      <c r="AM40" s="268"/>
      <c r="AN40" s="268"/>
      <c r="AO40" s="268"/>
      <c r="AP40" s="269"/>
      <c r="AQ40" s="269"/>
      <c r="AR40" s="269"/>
      <c r="AS40" s="270"/>
      <c r="AT40" s="270"/>
      <c r="AU40" s="270"/>
      <c r="AV40" s="270"/>
      <c r="AW40" s="270"/>
      <c r="AX40" s="270"/>
      <c r="AY40" s="270"/>
    </row>
    <row r="41" spans="1:51" s="266" customFormat="1" ht="15" customHeight="1">
      <c r="B41" s="533"/>
      <c r="C41" s="261" t="s">
        <v>85</v>
      </c>
      <c r="D41" s="261" t="s">
        <v>52</v>
      </c>
      <c r="E41" s="261" t="s">
        <v>44</v>
      </c>
      <c r="F41" s="262">
        <v>1</v>
      </c>
      <c r="G41" s="398">
        <v>0</v>
      </c>
      <c r="H41" s="398" t="str">
        <f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I41" s="398" t="str">
        <f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J41" s="267" t="str">
        <f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K41" s="267" t="str">
        <f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L41" s="398" t="str">
        <f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M41" s="398" t="str">
        <f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N41" s="398" t="str">
        <f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O41" s="398" t="str">
        <f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P41" s="398" t="str">
        <f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Q41" s="398" t="str">
        <f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R41" s="267" t="str">
        <f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S41" s="398" t="str">
        <f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T41" s="398" t="str">
        <f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U41" s="398" t="str">
        <f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V41" s="398" t="str">
        <f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W41" s="398" t="str">
        <f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X41" s="398" t="str">
        <f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Y41" s="267" t="str">
        <f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Z41" s="398" t="str">
        <f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A41" s="398" t="str">
        <f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B41" s="398" t="str">
        <f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C41" s="398" t="str">
        <f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D41" s="398" t="str">
        <f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E41" s="267" t="str">
        <f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F41" s="267" t="str">
        <f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G41" s="398" t="str">
        <f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H41" s="398" t="str">
        <f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I41" s="398" t="str">
        <f>IF('Key ค่าไฟรายวัน'!AJ41&lt;0,"invalid value",IF('Key ค่าไฟรายวัน'!AJ41=0,"0.00",IF('Key ค่าไฟรายวัน'!AJ41&lt;'Key ค่าไฟรายวัน'!AI41,"Invalid value",('Key ค่าไฟรายวัน'!AJ41-'Key ค่าไฟรายวัน'!AI41)*$F41)))</f>
        <v>0.00</v>
      </c>
      <c r="AJ41" s="398" t="str">
        <f>IF('Key ค่าไฟรายวัน'!AK41&lt;0,"invalid value",IF('Key ค่าไฟรายวัน'!AK41=0,"0.00",IF('Key ค่าไฟรายวัน'!AK41&lt;'Key ค่าไฟรายวัน'!AJ41,"Invalid value",('Key ค่าไฟรายวัน'!AK41-'Key ค่าไฟรายวัน'!AJ41)*$F41)))</f>
        <v>0.00</v>
      </c>
      <c r="AK41" s="398"/>
      <c r="AL41" s="268"/>
      <c r="AM41" s="268"/>
      <c r="AN41" s="268"/>
      <c r="AO41" s="268"/>
      <c r="AP41" s="269"/>
      <c r="AQ41" s="269"/>
      <c r="AR41" s="269"/>
      <c r="AS41" s="270"/>
      <c r="AT41" s="270"/>
      <c r="AU41" s="270"/>
      <c r="AV41" s="270"/>
      <c r="AW41" s="270"/>
      <c r="AX41" s="270"/>
      <c r="AY41" s="270"/>
    </row>
    <row r="42" spans="1:51" s="266" customFormat="1" ht="15" customHeight="1">
      <c r="B42" s="394" t="s">
        <v>26</v>
      </c>
      <c r="C42" s="261" t="s">
        <v>247</v>
      </c>
      <c r="D42" s="261" t="s">
        <v>347</v>
      </c>
      <c r="E42" s="261" t="s">
        <v>26</v>
      </c>
      <c r="F42" s="262">
        <v>1</v>
      </c>
      <c r="G42" s="398" t="str">
        <f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H42" s="398" t="str">
        <f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I42" s="398" t="str">
        <f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J42" s="267" t="str">
        <f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K42" s="267" t="str">
        <f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L42" s="398" t="str">
        <f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M42" s="398" t="str">
        <f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N42" s="398" t="str">
        <f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O42" s="398" t="str">
        <f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P42" s="398" t="str">
        <f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Q42" s="398" t="str">
        <f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R42" s="267" t="str">
        <f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S42" s="398" t="str">
        <f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T42" s="398" t="str">
        <f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U42" s="398" t="str">
        <f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V42" s="398" t="str">
        <f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W42" s="398" t="str">
        <f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X42" s="398" t="str">
        <f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Y42" s="267" t="str">
        <f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Z42" s="398" t="str">
        <f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A42" s="398" t="str">
        <f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B42" s="398" t="str">
        <f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C42" s="398" t="str">
        <f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D42" s="398" t="str">
        <f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E42" s="267" t="str">
        <f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F42" s="267" t="str">
        <f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G42" s="398" t="str">
        <f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H42" s="398" t="str">
        <f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I42" s="398" t="str">
        <f>IF('Key ค่าไฟรายวัน'!AJ42&lt;0,"invalid value",IF('Key ค่าไฟรายวัน'!AJ42=0,"0.00",IF('Key ค่าไฟรายวัน'!AJ42&lt;'Key ค่าไฟรายวัน'!AI42,"Invalid value",('Key ค่าไฟรายวัน'!AJ42-'Key ค่าไฟรายวัน'!AI42)*$F42)))</f>
        <v>0.00</v>
      </c>
      <c r="AJ42" s="398" t="str">
        <f>IF('Key ค่าไฟรายวัน'!AK42&lt;0,"invalid value",IF('Key ค่าไฟรายวัน'!AK42=0,"0.00",IF('Key ค่าไฟรายวัน'!AK42&lt;'Key ค่าไฟรายวัน'!AJ42,"Invalid value",('Key ค่าไฟรายวัน'!AK42-'Key ค่าไฟรายวัน'!AJ42)*$F42)))</f>
        <v>0.00</v>
      </c>
      <c r="AK42" s="398"/>
      <c r="AL42" s="268"/>
      <c r="AM42" s="268"/>
      <c r="AN42" s="268"/>
      <c r="AO42" s="268"/>
      <c r="AP42" s="269"/>
      <c r="AQ42" s="269"/>
      <c r="AR42" s="269"/>
      <c r="AS42" s="270"/>
      <c r="AT42" s="270"/>
      <c r="AU42" s="270"/>
      <c r="AV42" s="270"/>
      <c r="AW42" s="270"/>
      <c r="AX42" s="270"/>
      <c r="AY42" s="270"/>
    </row>
    <row r="43" spans="1:51" s="266" customFormat="1" ht="15" customHeight="1">
      <c r="B43" s="351">
        <v>1008</v>
      </c>
      <c r="C43" s="261">
        <v>1008</v>
      </c>
      <c r="D43" s="261" t="s">
        <v>52</v>
      </c>
      <c r="E43" s="261" t="s">
        <v>44</v>
      </c>
      <c r="F43" s="262">
        <v>1</v>
      </c>
      <c r="G43" s="398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H43" s="398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I43" s="398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J43" s="267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K43" s="267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L43" s="267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M43" s="398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N43" s="398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O43" s="398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P43" s="398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Q43" s="398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R43" s="398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S43" s="398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T43" s="398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U43" s="398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V43" s="398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W43" s="398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X43" s="398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Y43" s="267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Z43" s="398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A43" s="398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B43" s="398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C43" s="398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D43" s="398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E43" s="267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F43" s="267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G43" s="398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H43" s="398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I43" s="398" t="str">
        <f ca="1">IF('Key ค่าไฟรายวัน'!AJ43&lt;0,"invalid value",IF('Key ค่าไฟรายวัน'!AJ43=0,"0.00",IF('Key ค่าไฟรายวัน'!AJ43&lt;'Key ค่าไฟรายวัน'!AI43,"Invalid value",('Key ค่าไฟรายวัน'!AJ43-'Key ค่าไฟรายวัน'!AI43)*$F43)))</f>
        <v>0.00</v>
      </c>
      <c r="AJ43" s="398" t="str">
        <f ca="1">IF('Key ค่าไฟรายวัน'!AK43&lt;0,"invalid value",IF('Key ค่าไฟรายวัน'!AK43=0,"0.00",IF('Key ค่าไฟรายวัน'!AK43&lt;'Key ค่าไฟรายวัน'!AJ43,"Invalid value",('Key ค่าไฟรายวัน'!AK43-'Key ค่าไฟรายวัน'!AJ43)*$F43)))</f>
        <v>0.00</v>
      </c>
      <c r="AK43" s="398"/>
      <c r="AL43" s="268"/>
      <c r="AM43" s="268"/>
      <c r="AN43" s="268"/>
      <c r="AO43" s="268"/>
      <c r="AP43" s="269"/>
      <c r="AQ43" s="269"/>
      <c r="AR43" s="269"/>
      <c r="AS43" s="270"/>
      <c r="AT43" s="270"/>
      <c r="AU43" s="270"/>
      <c r="AV43" s="270"/>
      <c r="AW43" s="270"/>
      <c r="AX43" s="270"/>
      <c r="AY43" s="270"/>
    </row>
    <row r="44" spans="1:51" s="7" customFormat="1" ht="15" customHeight="1">
      <c r="A44" s="5" t="s">
        <v>92</v>
      </c>
      <c r="B44" s="534" t="s">
        <v>35</v>
      </c>
      <c r="C44" s="25" t="s">
        <v>81</v>
      </c>
      <c r="D44" s="25" t="s">
        <v>81</v>
      </c>
      <c r="E44" s="25" t="s">
        <v>44</v>
      </c>
      <c r="F44" s="36">
        <v>1</v>
      </c>
      <c r="G44" s="396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H44" s="396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I44" s="396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J44" s="227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K44" s="227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L44" s="396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M44" s="396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N44" s="396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O44" s="396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P44" s="396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Q44" s="396" t="str">
        <f ca="1"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R44" s="227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S44" s="396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T44" s="396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U44" s="396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V44" s="396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W44" s="396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X44" s="396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Y44" s="227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Z44" s="396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A44" s="396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B44" s="396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C44" s="396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D44" s="396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E44" s="227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F44" s="227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G44" s="396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H44" s="396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I44" s="396" t="str">
        <f ca="1">IF('Key ค่าไฟรายวัน'!AJ44&lt;0,"invalid value",IF('Key ค่าไฟรายวัน'!AJ44=0,"0.00",IF('Key ค่าไฟรายวัน'!AJ44&lt;'Key ค่าไฟรายวัน'!AI44,"Invalid value",('Key ค่าไฟรายวัน'!AJ44-'Key ค่าไฟรายวัน'!AI44)*$F44)))</f>
        <v>0.00</v>
      </c>
      <c r="AJ44" s="396" t="str">
        <f ca="1">IF('Key ค่าไฟรายวัน'!AK44&lt;0,"invalid value",IF('Key ค่าไฟรายวัน'!AK44=0,"0.00",IF('Key ค่าไฟรายวัน'!AK44&lt;'Key ค่าไฟรายวัน'!AJ44,"Invalid value",('Key ค่าไฟรายวัน'!AK44-'Key ค่าไฟรายวัน'!AJ44)*$F44)))</f>
        <v>0.00</v>
      </c>
      <c r="AK44" s="396"/>
      <c r="AL44" s="258"/>
      <c r="AM44" s="258"/>
      <c r="AN44" s="258"/>
      <c r="AO44" s="258"/>
      <c r="AP44" s="124"/>
      <c r="AQ44" s="124"/>
      <c r="AR44" s="124"/>
      <c r="AS44" s="6"/>
      <c r="AT44" s="6"/>
      <c r="AU44" s="6"/>
      <c r="AV44" s="6"/>
      <c r="AW44" s="6"/>
      <c r="AX44" s="6"/>
      <c r="AY44" s="6"/>
    </row>
    <row r="45" spans="1:51" s="7" customFormat="1" ht="15" customHeight="1">
      <c r="A45" s="5" t="s">
        <v>92</v>
      </c>
      <c r="B45" s="534"/>
      <c r="C45" s="25" t="s">
        <v>82</v>
      </c>
      <c r="D45" s="25" t="s">
        <v>82</v>
      </c>
      <c r="E45" s="25" t="s">
        <v>44</v>
      </c>
      <c r="F45" s="36">
        <v>1</v>
      </c>
      <c r="G45" s="396" t="str">
        <f ca="1"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H45" s="396" t="str">
        <f ca="1"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I45" s="396" t="str">
        <f ca="1"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J45" s="227" t="str">
        <f ca="1"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K45" s="227" t="str">
        <f ca="1"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L45" s="396" t="str">
        <f ca="1"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M45" s="396" t="str">
        <f ca="1"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N45" s="396" t="str">
        <f ca="1"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O45" s="396" t="str">
        <f ca="1"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P45" s="396" t="str">
        <f ca="1"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Q45" s="396" t="str">
        <f ca="1"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R45" s="227" t="str">
        <f ca="1"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S45" s="396" t="str">
        <f ca="1"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T45" s="396" t="str">
        <f ca="1"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U45" s="396" t="str">
        <f ca="1"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V45" s="396" t="str">
        <f ca="1"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W45" s="396" t="str">
        <f ca="1"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X45" s="396" t="str">
        <f ca="1"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Y45" s="227" t="str">
        <f ca="1"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Z45" s="396" t="str">
        <f ca="1"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A45" s="396" t="str">
        <f ca="1"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B45" s="396" t="str">
        <f ca="1"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C45" s="396" t="str">
        <f ca="1"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D45" s="396" t="str">
        <f ca="1"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E45" s="227" t="str">
        <f ca="1"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F45" s="227" t="str">
        <f ca="1"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G45" s="396" t="str">
        <f ca="1"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H45" s="396" t="str">
        <f ca="1"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  <c r="AI45" s="396" t="str">
        <f ca="1">IF('Key ค่าไฟรายวัน'!AJ45&lt;0,"invalid value",IF('Key ค่าไฟรายวัน'!AJ45=0,"0.00",IF('Key ค่าไฟรายวัน'!AJ45&lt;'Key ค่าไฟรายวัน'!AI45,"Invalid value",('Key ค่าไฟรายวัน'!AJ45-'Key ค่าไฟรายวัน'!AI45)*$F45)))</f>
        <v>0.00</v>
      </c>
      <c r="AJ45" s="396" t="str">
        <f ca="1">IF('Key ค่าไฟรายวัน'!AK45&lt;0,"invalid value",IF('Key ค่าไฟรายวัน'!AK45=0,"0.00",IF('Key ค่าไฟรายวัน'!AK45&lt;'Key ค่าไฟรายวัน'!AJ45,"Invalid value",('Key ค่าไฟรายวัน'!AK45-'Key ค่าไฟรายวัน'!AJ45)*$F45)))</f>
        <v>0.00</v>
      </c>
      <c r="AK45" s="396"/>
      <c r="AL45" s="258"/>
      <c r="AM45" s="258"/>
      <c r="AN45" s="258"/>
      <c r="AO45" s="258"/>
      <c r="AP45" s="124"/>
      <c r="AQ45" s="124"/>
      <c r="AR45" s="124"/>
      <c r="AS45" s="6"/>
      <c r="AT45" s="6"/>
      <c r="AU45" s="6"/>
      <c r="AV45" s="6"/>
      <c r="AW45" s="6"/>
      <c r="AX45" s="6"/>
      <c r="AY45" s="6"/>
    </row>
    <row r="46" spans="1:51" s="7" customFormat="1" ht="15" customHeight="1">
      <c r="A46" s="5" t="s">
        <v>92</v>
      </c>
      <c r="B46" s="112" t="s">
        <v>31</v>
      </c>
      <c r="C46" s="141" t="s">
        <v>79</v>
      </c>
      <c r="D46" s="112" t="s">
        <v>46</v>
      </c>
      <c r="E46" s="112" t="s">
        <v>44</v>
      </c>
      <c r="F46" s="37">
        <v>1</v>
      </c>
      <c r="G46" s="397" t="str">
        <f ca="1">IF('Key ค่าไฟรายวัน'!H46&lt;0,"invalid value",IF('Key ค่าไฟรายวัน'!H46=0,"0.00",IF('Key ค่าไฟรายวัน'!H46&lt;'Key ค่าไฟรายวัน'!G46,"Invalid value",('Key ค่าไฟรายวัน'!H46-'Key ค่าไฟรายวัน'!G46)*$F46)))</f>
        <v>0.00</v>
      </c>
      <c r="H46" s="397" t="str">
        <f ca="1">IF('Key ค่าไฟรายวัน'!I46&lt;0,"invalid value",IF('Key ค่าไฟรายวัน'!I46=0,"0.00",IF('Key ค่าไฟรายวัน'!I46&lt;'Key ค่าไฟรายวัน'!H46,"Invalid value",('Key ค่าไฟรายวัน'!I46-'Key ค่าไฟรายวัน'!H46)*$F46)))</f>
        <v>0.00</v>
      </c>
      <c r="I46" s="397" t="str">
        <f ca="1">IF('Key ค่าไฟรายวัน'!J46&lt;0,"invalid value",IF('Key ค่าไฟรายวัน'!J46=0,"0.00",IF('Key ค่าไฟรายวัน'!J46&lt;'Key ค่าไฟรายวัน'!I46,"Invalid value",('Key ค่าไฟรายวัน'!J46-'Key ค่าไฟรายวัน'!I46)*$F46)))</f>
        <v>0.00</v>
      </c>
      <c r="J46" s="228" t="str">
        <f ca="1">IF('Key ค่าไฟรายวัน'!K46&lt;0,"invalid value",IF('Key ค่าไฟรายวัน'!K46=0,"0.00",IF('Key ค่าไฟรายวัน'!K46&lt;'Key ค่าไฟรายวัน'!J46,"Invalid value",('Key ค่าไฟรายวัน'!K46-'Key ค่าไฟรายวัน'!J46)*$F46)))</f>
        <v>0.00</v>
      </c>
      <c r="K46" s="228" t="str">
        <f ca="1">IF('Key ค่าไฟรายวัน'!L46&lt;0,"invalid value",IF('Key ค่าไฟรายวัน'!L46=0,"0.00",IF('Key ค่าไฟรายวัน'!L46&lt;'Key ค่าไฟรายวัน'!K46,"Invalid value",('Key ค่าไฟรายวัน'!L46-'Key ค่าไฟรายวัน'!K46)*$F46)))</f>
        <v>0.00</v>
      </c>
      <c r="L46" s="395" t="str">
        <f ca="1">IF('Key ค่าไฟรายวัน'!M46&lt;0,"invalid value",IF('Key ค่าไฟรายวัน'!M46=0,"0.00",IF('Key ค่าไฟรายวัน'!M46&lt;'Key ค่าไฟรายวัน'!L46,"Invalid value",('Key ค่าไฟรายวัน'!M46-'Key ค่าไฟรายวัน'!L46)*$F46)))</f>
        <v>0.00</v>
      </c>
      <c r="M46" s="397" t="str">
        <f ca="1">IF('Key ค่าไฟรายวัน'!N46&lt;0,"invalid value",IF('Key ค่าไฟรายวัน'!N46=0,"0.00",IF('Key ค่าไฟรายวัน'!N46&lt;'Key ค่าไฟรายวัน'!M46,"Invalid value",('Key ค่าไฟรายวัน'!N46-'Key ค่าไฟรายวัน'!M46)*$F46)))</f>
        <v>0.00</v>
      </c>
      <c r="N46" s="397" t="str">
        <f ca="1">IF('Key ค่าไฟรายวัน'!O46&lt;0,"invalid value",IF('Key ค่าไฟรายวัน'!O46=0,"0.00",IF('Key ค่าไฟรายวัน'!O46&lt;'Key ค่าไฟรายวัน'!N46,"Invalid value",('Key ค่าไฟรายวัน'!O46-'Key ค่าไฟรายวัน'!N46)*$F46)))</f>
        <v>0.00</v>
      </c>
      <c r="O46" s="397" t="str">
        <f ca="1">IF('Key ค่าไฟรายวัน'!P46&lt;0,"invalid value",IF('Key ค่าไฟรายวัน'!P46=0,"0.00",IF('Key ค่าไฟรายวัน'!P46&lt;'Key ค่าไฟรายวัน'!O46,"Invalid value",('Key ค่าไฟรายวัน'!P46-'Key ค่าไฟรายวัน'!O46)*$F46)))</f>
        <v>0.00</v>
      </c>
      <c r="P46" s="397" t="str">
        <f ca="1">IF('Key ค่าไฟรายวัน'!Q46&lt;0,"invalid value",IF('Key ค่าไฟรายวัน'!Q46=0,"0.00",IF('Key ค่าไฟรายวัน'!Q46&lt;'Key ค่าไฟรายวัน'!P46,"Invalid value",('Key ค่าไฟรายวัน'!Q46-'Key ค่าไฟรายวัน'!P46)*$F46)))</f>
        <v>0.00</v>
      </c>
      <c r="Q46" s="397" t="str">
        <f ca="1">IF('Key ค่าไฟรายวัน'!R46&lt;0,"invalid value",IF('Key ค่าไฟรายวัน'!R46=0,"0.00",IF('Key ค่าไฟรายวัน'!R46&lt;'Key ค่าไฟรายวัน'!Q46,"Invalid value",('Key ค่าไฟรายวัน'!R46-'Key ค่าไฟรายวัน'!Q46)*$F46)))</f>
        <v>0.00</v>
      </c>
      <c r="R46" s="397" t="str">
        <f ca="1">IF('Key ค่าไฟรายวัน'!S46&lt;0,"invalid value",IF('Key ค่าไฟรายวัน'!S46=0,"0.00",IF('Key ค่าไฟรายวัน'!S46&lt;'Key ค่าไฟรายวัน'!R46,"Invalid value",('Key ค่าไฟรายวัน'!S46-'Key ค่าไฟรายวัน'!R46)*$F46)))</f>
        <v>0.00</v>
      </c>
      <c r="S46" s="397" t="str">
        <f ca="1">IF('Key ค่าไฟรายวัน'!T46&lt;0,"invalid value",IF('Key ค่าไฟรายวัน'!T46=0,"0.00",IF('Key ค่าไฟรายวัน'!T46&lt;'Key ค่าไฟรายวัน'!S46,"Invalid value",('Key ค่าไฟรายวัน'!T46-'Key ค่าไฟรายวัน'!S46)*$F46)))</f>
        <v>0.00</v>
      </c>
      <c r="T46" s="397" t="str">
        <f ca="1">IF('Key ค่าไฟรายวัน'!U46&lt;0,"invalid value",IF('Key ค่าไฟรายวัน'!U46=0,"0.00",IF('Key ค่าไฟรายวัน'!U46&lt;'Key ค่าไฟรายวัน'!T46,"Invalid value",('Key ค่าไฟรายวัน'!U46-'Key ค่าไฟรายวัน'!T46)*$F46)))</f>
        <v>0.00</v>
      </c>
      <c r="U46" s="397" t="str">
        <f ca="1">IF('Key ค่าไฟรายวัน'!V46&lt;0,"invalid value",IF('Key ค่าไฟรายวัน'!V46=0,"0.00",IF('Key ค่าไฟรายวัน'!V46&lt;'Key ค่าไฟรายวัน'!U46,"Invalid value",('Key ค่าไฟรายวัน'!V46-'Key ค่าไฟรายวัน'!U46)*$F46)))</f>
        <v>0.00</v>
      </c>
      <c r="V46" s="397" t="str">
        <f ca="1">IF('Key ค่าไฟรายวัน'!W46&lt;0,"invalid value",IF('Key ค่าไฟรายวัน'!W46=0,"0.00",IF('Key ค่าไฟรายวัน'!W46&lt;'Key ค่าไฟรายวัน'!V46,"Invalid value",('Key ค่าไฟรายวัน'!W46-'Key ค่าไฟรายวัน'!V46)*$F46)))</f>
        <v>0.00</v>
      </c>
      <c r="W46" s="397" t="str">
        <f ca="1">IF('Key ค่าไฟรายวัน'!X46&lt;0,"invalid value",IF('Key ค่าไฟรายวัน'!X46=0,"0.00",IF('Key ค่าไฟรายวัน'!X46&lt;'Key ค่าไฟรายวัน'!W46,"Invalid value",('Key ค่าไฟรายวัน'!X46-'Key ค่าไฟรายวัน'!W46)*$F46)))</f>
        <v>0.00</v>
      </c>
      <c r="X46" s="397" t="str">
        <f ca="1">IF('Key ค่าไฟรายวัน'!Y46&lt;0,"invalid value",IF('Key ค่าไฟรายวัน'!Y46=0,"0.00",IF('Key ค่าไฟรายวัน'!Y46&lt;'Key ค่าไฟรายวัน'!X46,"Invalid value",('Key ค่าไฟรายวัน'!Y46-'Key ค่าไฟรายวัน'!X46)*$F46)))</f>
        <v>0.00</v>
      </c>
      <c r="Y46" s="228" t="str">
        <f ca="1">IF('Key ค่าไฟรายวัน'!Z46&lt;0,"invalid value",IF('Key ค่าไฟรายวัน'!Z46=0,"0.00",IF('Key ค่าไฟรายวัน'!Z46&lt;'Key ค่าไฟรายวัน'!Y46,"Invalid value",('Key ค่าไฟรายวัน'!Z46-'Key ค่าไฟรายวัน'!Y46)*$F46)))</f>
        <v>0.00</v>
      </c>
      <c r="Z46" s="397" t="str">
        <f ca="1">IF('Key ค่าไฟรายวัน'!AA46&lt;0,"invalid value",IF('Key ค่าไฟรายวัน'!AA46=0,"0.00",IF('Key ค่าไฟรายวัน'!AA46&lt;'Key ค่าไฟรายวัน'!Z46,"Invalid value",('Key ค่าไฟรายวัน'!AA46-'Key ค่าไฟรายวัน'!Z46)*$F46)))</f>
        <v>0.00</v>
      </c>
      <c r="AA46" s="397" t="str">
        <f ca="1">IF('Key ค่าไฟรายวัน'!AB46&lt;0,"invalid value",IF('Key ค่าไฟรายวัน'!AB46=0,"0.00",IF('Key ค่าไฟรายวัน'!AB46&lt;'Key ค่าไฟรายวัน'!AA46,"Invalid value",('Key ค่าไฟรายวัน'!AB46-'Key ค่าไฟรายวัน'!AA46)*$F46)))</f>
        <v>0.00</v>
      </c>
      <c r="AB46" s="397" t="str">
        <f ca="1">IF('Key ค่าไฟรายวัน'!AC46&lt;0,"invalid value",IF('Key ค่าไฟรายวัน'!AC46=0,"0.00",IF('Key ค่าไฟรายวัน'!AC46&lt;'Key ค่าไฟรายวัน'!AB46,"Invalid value",('Key ค่าไฟรายวัน'!AC46-'Key ค่าไฟรายวัน'!AB46)*$F46)))</f>
        <v>0.00</v>
      </c>
      <c r="AC46" s="397" t="str">
        <f ca="1">IF('Key ค่าไฟรายวัน'!AD46&lt;0,"invalid value",IF('Key ค่าไฟรายวัน'!AD46=0,"0.00",IF('Key ค่าไฟรายวัน'!AD46&lt;'Key ค่าไฟรายวัน'!AC46,"Invalid value",('Key ค่าไฟรายวัน'!AD46-'Key ค่าไฟรายวัน'!AC46)*$F46)))</f>
        <v>0.00</v>
      </c>
      <c r="AD46" s="397" t="str">
        <f ca="1">IF('Key ค่าไฟรายวัน'!AE46&lt;0,"invalid value",IF('Key ค่าไฟรายวัน'!AE46=0,"0.00",IF('Key ค่าไฟรายวัน'!AE46&lt;'Key ค่าไฟรายวัน'!AD46,"Invalid value",('Key ค่าไฟรายวัน'!AE46-'Key ค่าไฟรายวัน'!AD46)*$F46)))</f>
        <v>0.00</v>
      </c>
      <c r="AE46" s="228" t="str">
        <f ca="1">IF('Key ค่าไฟรายวัน'!AF46&lt;0,"invalid value",IF('Key ค่าไฟรายวัน'!AF46=0,"0.00",IF('Key ค่าไฟรายวัน'!AF46&lt;'Key ค่าไฟรายวัน'!AE46,"Invalid value",('Key ค่าไฟรายวัน'!AF46-'Key ค่าไฟรายวัน'!AE46)*$F46)))</f>
        <v>0.00</v>
      </c>
      <c r="AF46" s="228" t="str">
        <f ca="1">IF('Key ค่าไฟรายวัน'!AG46&lt;0,"invalid value",IF('Key ค่าไฟรายวัน'!AG46=0,"0.00",IF('Key ค่าไฟรายวัน'!AG46&lt;'Key ค่าไฟรายวัน'!AF46,"Invalid value",('Key ค่าไฟรายวัน'!AG46-'Key ค่าไฟรายวัน'!AF46)*$F46)))</f>
        <v>0.00</v>
      </c>
      <c r="AG46" s="397" t="str">
        <f ca="1">IF('Key ค่าไฟรายวัน'!AH46&lt;0,"invalid value",IF('Key ค่าไฟรายวัน'!AH46=0,"0.00",IF('Key ค่าไฟรายวัน'!AH46&lt;'Key ค่าไฟรายวัน'!AG46,"Invalid value",('Key ค่าไฟรายวัน'!AH46-'Key ค่าไฟรายวัน'!AG46)*$F46)))</f>
        <v>0.00</v>
      </c>
      <c r="AH46" s="397" t="str">
        <f ca="1">IF('Key ค่าไฟรายวัน'!AI46&lt;0,"invalid value",IF('Key ค่าไฟรายวัน'!AI46=0,"0.00",IF('Key ค่าไฟรายวัน'!AI46&lt;'Key ค่าไฟรายวัน'!AH46,"Invalid value",('Key ค่าไฟรายวัน'!AI46-'Key ค่าไฟรายวัน'!AH46)*$F46)))</f>
        <v>0.00</v>
      </c>
      <c r="AI46" s="397" t="str">
        <f ca="1">IF('Key ค่าไฟรายวัน'!AJ46&lt;0,"invalid value",IF('Key ค่าไฟรายวัน'!AJ46=0,"0.00",IF('Key ค่าไฟรายวัน'!AJ46&lt;'Key ค่าไฟรายวัน'!AI46,"Invalid value",('Key ค่าไฟรายวัน'!AJ46-'Key ค่าไฟรายวัน'!AI46)*$F46)))</f>
        <v>0.00</v>
      </c>
      <c r="AJ46" s="397" t="str">
        <f ca="1">IF('Key ค่าไฟรายวัน'!AK46&lt;0,"invalid value",IF('Key ค่าไฟรายวัน'!AK46=0,"0.00",IF('Key ค่าไฟรายวัน'!AK46&lt;'Key ค่าไฟรายวัน'!AJ46,"Invalid value",('Key ค่าไฟรายวัน'!AK46-'Key ค่าไฟรายวัน'!AJ46)*$F46)))</f>
        <v>0.00</v>
      </c>
      <c r="AK46" s="397"/>
      <c r="AL46" s="258"/>
      <c r="AM46" s="258"/>
      <c r="AN46" s="258"/>
      <c r="AO46" s="258"/>
      <c r="AP46" s="124"/>
      <c r="AQ46" s="124"/>
      <c r="AR46" s="124"/>
      <c r="AS46" s="6"/>
      <c r="AT46" s="6"/>
      <c r="AU46" s="6"/>
      <c r="AV46" s="6"/>
      <c r="AW46" s="6"/>
      <c r="AX46" s="6"/>
      <c r="AY46" s="6"/>
    </row>
    <row r="47" spans="1:51" s="5" customFormat="1" ht="15" customHeight="1">
      <c r="A47" s="5" t="s">
        <v>92</v>
      </c>
      <c r="B47" s="41" t="s">
        <v>32</v>
      </c>
      <c r="C47" s="51" t="s">
        <v>87</v>
      </c>
      <c r="D47" s="14" t="s">
        <v>49</v>
      </c>
      <c r="E47" s="15" t="s">
        <v>46</v>
      </c>
      <c r="F47" s="37">
        <v>1</v>
      </c>
      <c r="G47" s="397" t="str">
        <f ca="1">IF('Key ค่าไฟรายวัน'!H47&lt;0,"invalid value",IF('Key ค่าไฟรายวัน'!H47=0,"0.00",IF('Key ค่าไฟรายวัน'!H47&lt;'Key ค่าไฟรายวัน'!G47,"Invalid value",('Key ค่าไฟรายวัน'!H47-'Key ค่าไฟรายวัน'!G47)*$F47)))</f>
        <v>0.00</v>
      </c>
      <c r="H47" s="397" t="str">
        <f ca="1">IF('Key ค่าไฟรายวัน'!I47&lt;0,"invalid value",IF('Key ค่าไฟรายวัน'!I47=0,"0.00",IF('Key ค่าไฟรายวัน'!I47&lt;'Key ค่าไฟรายวัน'!H47,"Invalid value",('Key ค่าไฟรายวัน'!I47-'Key ค่าไฟรายวัน'!H47)*$F47)))</f>
        <v>0.00</v>
      </c>
      <c r="I47" s="397" t="str">
        <f ca="1">IF('Key ค่าไฟรายวัน'!J47&lt;0,"invalid value",IF('Key ค่าไฟรายวัน'!J47=0,"0.00",IF('Key ค่าไฟรายวัน'!J47&lt;'Key ค่าไฟรายวัน'!I47,"Invalid value",('Key ค่าไฟรายวัน'!J47-'Key ค่าไฟรายวัน'!I47)*$F47)))</f>
        <v>0.00</v>
      </c>
      <c r="J47" s="228" t="str">
        <f ca="1">IF('Key ค่าไฟรายวัน'!K47&lt;0,"invalid value",IF('Key ค่าไฟรายวัน'!K47=0,"0.00",IF('Key ค่าไฟรายวัน'!K47&lt;'Key ค่าไฟรายวัน'!J47,"Invalid value",('Key ค่าไฟรายวัน'!K47-'Key ค่าไฟรายวัน'!J47)*$F47)))</f>
        <v>0.00</v>
      </c>
      <c r="K47" s="228" t="str">
        <f ca="1">IF('Key ค่าไฟรายวัน'!L47&lt;0,"invalid value",IF('Key ค่าไฟรายวัน'!L47=0,"0.00",IF('Key ค่าไฟรายวัน'!L47&lt;'Key ค่าไฟรายวัน'!K47,"Invalid value",('Key ค่าไฟรายวัน'!L47-'Key ค่าไฟรายวัน'!K47)*$F47)))</f>
        <v>0.00</v>
      </c>
      <c r="L47" s="395" t="str">
        <f ca="1">IF('Key ค่าไฟรายวัน'!M47&lt;0,"invalid value",IF('Key ค่าไฟรายวัน'!M47=0,"0.00",IF('Key ค่าไฟรายวัน'!M47&lt;'Key ค่าไฟรายวัน'!L47,"Invalid value",('Key ค่าไฟรายวัน'!M47-'Key ค่าไฟรายวัน'!L47)*$F47)))</f>
        <v>0.00</v>
      </c>
      <c r="M47" s="397" t="str">
        <f ca="1">IF('Key ค่าไฟรายวัน'!N47&lt;0,"invalid value",IF('Key ค่าไฟรายวัน'!N47=0,"0.00",IF('Key ค่าไฟรายวัน'!N47&lt;'Key ค่าไฟรายวัน'!M47,"Invalid value",('Key ค่าไฟรายวัน'!N47-'Key ค่าไฟรายวัน'!M47)*$F47)))</f>
        <v>0.00</v>
      </c>
      <c r="N47" s="397" t="str">
        <f ca="1">IF('Key ค่าไฟรายวัน'!O47&lt;0,"invalid value",IF('Key ค่าไฟรายวัน'!O47=0,"0.00",IF('Key ค่าไฟรายวัน'!O47&lt;'Key ค่าไฟรายวัน'!N47,"Invalid value",('Key ค่าไฟรายวัน'!O47-'Key ค่าไฟรายวัน'!N47)*$F47)))</f>
        <v>0.00</v>
      </c>
      <c r="O47" s="397" t="str">
        <f ca="1">IF('Key ค่าไฟรายวัน'!P47&lt;0,"invalid value",IF('Key ค่าไฟรายวัน'!P47=0,"0.00",IF('Key ค่าไฟรายวัน'!P47&lt;'Key ค่าไฟรายวัน'!O47,"Invalid value",('Key ค่าไฟรายวัน'!P47-'Key ค่าไฟรายวัน'!O47)*$F47)))</f>
        <v>0.00</v>
      </c>
      <c r="P47" s="397" t="str">
        <f ca="1">IF('Key ค่าไฟรายวัน'!Q47&lt;0,"invalid value",IF('Key ค่าไฟรายวัน'!Q47=0,"0.00",IF('Key ค่าไฟรายวัน'!Q47&lt;'Key ค่าไฟรายวัน'!P47,"Invalid value",('Key ค่าไฟรายวัน'!Q47-'Key ค่าไฟรายวัน'!P47)*$F47)))</f>
        <v>0.00</v>
      </c>
      <c r="Q47" s="397" t="str">
        <f ca="1">IF('Key ค่าไฟรายวัน'!R47&lt;0,"invalid value",IF('Key ค่าไฟรายวัน'!R47=0,"0.00",IF('Key ค่าไฟรายวัน'!R47&lt;'Key ค่าไฟรายวัน'!Q47,"Invalid value",('Key ค่าไฟรายวัน'!R47-'Key ค่าไฟรายวัน'!Q47)*$F47)))</f>
        <v>0.00</v>
      </c>
      <c r="R47" s="228" t="str">
        <f ca="1">IF('Key ค่าไฟรายวัน'!S47&lt;0,"invalid value",IF('Key ค่าไฟรายวัน'!S47=0,"0.00",IF('Key ค่าไฟรายวัน'!S47&lt;'Key ค่าไฟรายวัน'!R47,"Invalid value",('Key ค่าไฟรายวัน'!S47-'Key ค่าไฟรายวัน'!R47)*$F47)))</f>
        <v>0.00</v>
      </c>
      <c r="S47" s="397" t="str">
        <f ca="1">IF('Key ค่าไฟรายวัน'!T47&lt;0,"invalid value",IF('Key ค่าไฟรายวัน'!T47=0,"0.00",IF('Key ค่าไฟรายวัน'!T47&lt;'Key ค่าไฟรายวัน'!S47,"Invalid value",('Key ค่าไฟรายวัน'!T47-'Key ค่าไฟรายวัน'!S47)*$F47)))</f>
        <v>0.00</v>
      </c>
      <c r="T47" s="397" t="str">
        <f ca="1">IF('Key ค่าไฟรายวัน'!U47&lt;0,"invalid value",IF('Key ค่าไฟรายวัน'!U47=0,"0.00",IF('Key ค่าไฟรายวัน'!U47&lt;'Key ค่าไฟรายวัน'!T47,"Invalid value",('Key ค่าไฟรายวัน'!U47-'Key ค่าไฟรายวัน'!T47)*$F47)))</f>
        <v>0.00</v>
      </c>
      <c r="U47" s="397" t="str">
        <f ca="1">IF('Key ค่าไฟรายวัน'!V47&lt;0,"invalid value",IF('Key ค่าไฟรายวัน'!V47=0,"0.00",IF('Key ค่าไฟรายวัน'!V47&lt;'Key ค่าไฟรายวัน'!U47,"Invalid value",('Key ค่าไฟรายวัน'!V47-'Key ค่าไฟรายวัน'!U47)*$F47)))</f>
        <v>0.00</v>
      </c>
      <c r="V47" s="397" t="str">
        <f ca="1">IF('Key ค่าไฟรายวัน'!W47&lt;0,"invalid value",IF('Key ค่าไฟรายวัน'!W47=0,"0.00",IF('Key ค่าไฟรายวัน'!W47&lt;'Key ค่าไฟรายวัน'!V47,"Invalid value",('Key ค่าไฟรายวัน'!W47-'Key ค่าไฟรายวัน'!V47)*$F47)))</f>
        <v>0.00</v>
      </c>
      <c r="W47" s="397" t="str">
        <f ca="1">IF('Key ค่าไฟรายวัน'!X47&lt;0,"invalid value",IF('Key ค่าไฟรายวัน'!X47=0,"0.00",IF('Key ค่าไฟรายวัน'!X47&lt;'Key ค่าไฟรายวัน'!W47,"Invalid value",('Key ค่าไฟรายวัน'!X47-'Key ค่าไฟรายวัน'!W47)*$F47)))</f>
        <v>0.00</v>
      </c>
      <c r="X47" s="397" t="str">
        <f ca="1">IF('Key ค่าไฟรายวัน'!Y47&lt;0,"invalid value",IF('Key ค่าไฟรายวัน'!Y47=0,"0.00",IF('Key ค่าไฟรายวัน'!Y47&lt;'Key ค่าไฟรายวัน'!X47,"Invalid value",('Key ค่าไฟรายวัน'!Y47-'Key ค่าไฟรายวัน'!X47)*$F47)))</f>
        <v>0.00</v>
      </c>
      <c r="Y47" s="228" t="str">
        <f ca="1">IF('Key ค่าไฟรายวัน'!Z47&lt;0,"invalid value",IF('Key ค่าไฟรายวัน'!Z47=0,"0.00",IF('Key ค่าไฟรายวัน'!Z47&lt;'Key ค่าไฟรายวัน'!Y47,"Invalid value",('Key ค่าไฟรายวัน'!Z47-'Key ค่าไฟรายวัน'!Y47)*$F47)))</f>
        <v>0.00</v>
      </c>
      <c r="Z47" s="397" t="str">
        <f ca="1">IF('Key ค่าไฟรายวัน'!AA47&lt;0,"invalid value",IF('Key ค่าไฟรายวัน'!AA47=0,"0.00",IF('Key ค่าไฟรายวัน'!AA47&lt;'Key ค่าไฟรายวัน'!Z47,"Invalid value",('Key ค่าไฟรายวัน'!AA47-'Key ค่าไฟรายวัน'!Z47)*$F47)))</f>
        <v>0.00</v>
      </c>
      <c r="AA47" s="397" t="str">
        <f ca="1">IF('Key ค่าไฟรายวัน'!AB47&lt;0,"invalid value",IF('Key ค่าไฟรายวัน'!AB47=0,"0.00",IF('Key ค่าไฟรายวัน'!AB47&lt;'Key ค่าไฟรายวัน'!AA47,"Invalid value",('Key ค่าไฟรายวัน'!AB47-'Key ค่าไฟรายวัน'!AA47)*$F47)))</f>
        <v>0.00</v>
      </c>
      <c r="AB47" s="397" t="str">
        <f ca="1">IF('Key ค่าไฟรายวัน'!AC47&lt;0,"invalid value",IF('Key ค่าไฟรายวัน'!AC47=0,"0.00",IF('Key ค่าไฟรายวัน'!AC47&lt;'Key ค่าไฟรายวัน'!AB47,"Invalid value",('Key ค่าไฟรายวัน'!AC47-'Key ค่าไฟรายวัน'!AB47)*$F47)))</f>
        <v>0.00</v>
      </c>
      <c r="AC47" s="397" t="str">
        <f ca="1">IF('Key ค่าไฟรายวัน'!AD47&lt;0,"invalid value",IF('Key ค่าไฟรายวัน'!AD47=0,"0.00",IF('Key ค่าไฟรายวัน'!AD47&lt;'Key ค่าไฟรายวัน'!AC47,"Invalid value",('Key ค่าไฟรายวัน'!AD47-'Key ค่าไฟรายวัน'!AC47)*$F47)))</f>
        <v>0.00</v>
      </c>
      <c r="AD47" s="397" t="str">
        <f ca="1">IF('Key ค่าไฟรายวัน'!AE47&lt;0,"invalid value",IF('Key ค่าไฟรายวัน'!AE47=0,"0.00",IF('Key ค่าไฟรายวัน'!AE47&lt;'Key ค่าไฟรายวัน'!AD47,"Invalid value",('Key ค่าไฟรายวัน'!AE47-'Key ค่าไฟรายวัน'!AD47)*$F47)))</f>
        <v>0.00</v>
      </c>
      <c r="AE47" s="228" t="str">
        <f ca="1">IF('Key ค่าไฟรายวัน'!AF47&lt;0,"invalid value",IF('Key ค่าไฟรายวัน'!AF47=0,"0.00",IF('Key ค่าไฟรายวัน'!AF47&lt;'Key ค่าไฟรายวัน'!AE47,"Invalid value",('Key ค่าไฟรายวัน'!AF47-'Key ค่าไฟรายวัน'!AE47)*$F47)))</f>
        <v>0.00</v>
      </c>
      <c r="AF47" s="228" t="str">
        <f ca="1">IF('Key ค่าไฟรายวัน'!AG47&lt;0,"invalid value",IF('Key ค่าไฟรายวัน'!AG47=0,"0.00",IF('Key ค่าไฟรายวัน'!AG47&lt;'Key ค่าไฟรายวัน'!AF47,"Invalid value",('Key ค่าไฟรายวัน'!AG47-'Key ค่าไฟรายวัน'!AF47)*$F47)))</f>
        <v>0.00</v>
      </c>
      <c r="AG47" s="397" t="str">
        <f ca="1">IF('Key ค่าไฟรายวัน'!AH47&lt;0,"invalid value",IF('Key ค่าไฟรายวัน'!AH47=0,"0.00",IF('Key ค่าไฟรายวัน'!AH47&lt;'Key ค่าไฟรายวัน'!AG47,"Invalid value",('Key ค่าไฟรายวัน'!AH47-'Key ค่าไฟรายวัน'!AG47)*$F47)))</f>
        <v>0.00</v>
      </c>
      <c r="AH47" s="397" t="str">
        <f ca="1">IF('Key ค่าไฟรายวัน'!AI47&lt;0,"invalid value",IF('Key ค่าไฟรายวัน'!AI47=0,"0.00",IF('Key ค่าไฟรายวัน'!AI47&lt;'Key ค่าไฟรายวัน'!AH47,"Invalid value",('Key ค่าไฟรายวัน'!AI47-'Key ค่าไฟรายวัน'!AH47)*$F47)))</f>
        <v>0.00</v>
      </c>
      <c r="AI47" s="397" t="str">
        <f ca="1">IF('Key ค่าไฟรายวัน'!AJ47&lt;0,"invalid value",IF('Key ค่าไฟรายวัน'!AJ47=0,"0.00",IF('Key ค่าไฟรายวัน'!AJ47&lt;'Key ค่าไฟรายวัน'!AI47,"Invalid value",('Key ค่าไฟรายวัน'!AJ47-'Key ค่าไฟรายวัน'!AI47)*$F47)))</f>
        <v>0.00</v>
      </c>
      <c r="AJ47" s="397" t="str">
        <f ca="1">IF('Key ค่าไฟรายวัน'!AK47&lt;0,"invalid value",IF('Key ค่าไฟรายวัน'!AK47=0,"0.00",IF('Key ค่าไฟรายวัน'!AK47&lt;'Key ค่าไฟรายวัน'!AJ47,"Invalid value",('Key ค่าไฟรายวัน'!AK47-'Key ค่าไฟรายวัน'!AJ47)*$F47)))</f>
        <v>0.00</v>
      </c>
      <c r="AK47" s="397"/>
      <c r="AL47" s="258"/>
      <c r="AM47" s="258"/>
      <c r="AN47" s="258"/>
      <c r="AO47" s="258"/>
      <c r="AP47" s="124"/>
      <c r="AQ47" s="124"/>
      <c r="AR47" s="124"/>
      <c r="AS47" s="4"/>
      <c r="AT47" s="4"/>
      <c r="AU47" s="4"/>
      <c r="AV47" s="4"/>
      <c r="AW47" s="4"/>
      <c r="AX47" s="4"/>
      <c r="AY47" s="4"/>
    </row>
    <row r="48" spans="1:51" s="7" customFormat="1" ht="15" customHeight="1">
      <c r="A48" s="5" t="s">
        <v>92</v>
      </c>
      <c r="B48" s="180" t="s">
        <v>37</v>
      </c>
      <c r="C48" s="180" t="s">
        <v>37</v>
      </c>
      <c r="D48" s="26" t="s">
        <v>49</v>
      </c>
      <c r="E48" s="26" t="s">
        <v>49</v>
      </c>
      <c r="F48" s="36">
        <v>1</v>
      </c>
      <c r="G48" s="396" t="str">
        <f ca="1">IF('Key ค่าไฟรายวัน'!H48&lt;0,"invalid value",IF('Key ค่าไฟรายวัน'!H48=0,"0.00",IF('Key ค่าไฟรายวัน'!H48&lt;'Key ค่าไฟรายวัน'!G48,"Invalid value",('Key ค่าไฟรายวัน'!H48-'Key ค่าไฟรายวัน'!G48)*$F48)))</f>
        <v>0.00</v>
      </c>
      <c r="H48" s="396" t="str">
        <f ca="1">IF('Key ค่าไฟรายวัน'!I48&lt;0,"invalid value",IF('Key ค่าไฟรายวัน'!I48=0,"0.00",IF('Key ค่าไฟรายวัน'!I48&lt;'Key ค่าไฟรายวัน'!H48,"Invalid value",('Key ค่าไฟรายวัน'!I48-'Key ค่าไฟรายวัน'!H48)*$F48)))</f>
        <v>0.00</v>
      </c>
      <c r="I48" s="396" t="str">
        <f ca="1">IF('Key ค่าไฟรายวัน'!J48&lt;0,"invalid value",IF('Key ค่าไฟรายวัน'!J48=0,"0.00",IF('Key ค่าไฟรายวัน'!J48&lt;'Key ค่าไฟรายวัน'!I48,"Invalid value",('Key ค่าไฟรายวัน'!J48-'Key ค่าไฟรายวัน'!I48)*$F48)))</f>
        <v>0.00</v>
      </c>
      <c r="J48" s="227" t="str">
        <f ca="1">IF('Key ค่าไฟรายวัน'!K48&lt;0,"invalid value",IF('Key ค่าไฟรายวัน'!K48=0,"0.00",IF('Key ค่าไฟรายวัน'!K48&lt;'Key ค่าไฟรายวัน'!J48,"Invalid value",('Key ค่าไฟรายวัน'!K48-'Key ค่าไฟรายวัน'!J48)*$F48)))</f>
        <v>0.00</v>
      </c>
      <c r="K48" s="227" t="str">
        <f ca="1">IF('Key ค่าไฟรายวัน'!L48&lt;0,"invalid value",IF('Key ค่าไฟรายวัน'!L48=0,"0.00",IF('Key ค่าไฟรายวัน'!L48&lt;'Key ค่าไฟรายวัน'!K48,"Invalid value",('Key ค่าไฟรายวัน'!L48-'Key ค่าไฟรายวัน'!K48)*$F48)))</f>
        <v>0.00</v>
      </c>
      <c r="L48" s="396" t="str">
        <f ca="1">IF('Key ค่าไฟรายวัน'!M48&lt;0,"invalid value",IF('Key ค่าไฟรายวัน'!M48=0,"0.00",IF('Key ค่าไฟรายวัน'!M48&lt;'Key ค่าไฟรายวัน'!L48,"Invalid value",('Key ค่าไฟรายวัน'!M48-'Key ค่าไฟรายวัน'!L48)*$F48)))</f>
        <v>0.00</v>
      </c>
      <c r="M48" s="396" t="str">
        <f ca="1">IF('Key ค่าไฟรายวัน'!N48&lt;0,"invalid value",IF('Key ค่าไฟรายวัน'!N48=0,"0.00",IF('Key ค่าไฟรายวัน'!N48&lt;'Key ค่าไฟรายวัน'!M48,"Invalid value",('Key ค่าไฟรายวัน'!N48-'Key ค่าไฟรายวัน'!M48)*$F48)))</f>
        <v>0.00</v>
      </c>
      <c r="N48" s="396" t="str">
        <f ca="1">IF('Key ค่าไฟรายวัน'!O48&lt;0,"invalid value",IF('Key ค่าไฟรายวัน'!O48=0,"0.00",IF('Key ค่าไฟรายวัน'!O48&lt;'Key ค่าไฟรายวัน'!N48,"Invalid value",('Key ค่าไฟรายวัน'!O48-'Key ค่าไฟรายวัน'!N48)*$F48)))</f>
        <v>0.00</v>
      </c>
      <c r="O48" s="396" t="str">
        <f ca="1">IF('Key ค่าไฟรายวัน'!P48&lt;0,"invalid value",IF('Key ค่าไฟรายวัน'!P48=0,"0.00",IF('Key ค่าไฟรายวัน'!P48&lt;'Key ค่าไฟรายวัน'!O48,"Invalid value",('Key ค่าไฟรายวัน'!P48-'Key ค่าไฟรายวัน'!O48)*$F48)))</f>
        <v>0.00</v>
      </c>
      <c r="P48" s="396" t="str">
        <f ca="1">IF('Key ค่าไฟรายวัน'!Q48&lt;0,"invalid value",IF('Key ค่าไฟรายวัน'!Q48=0,"0.00",IF('Key ค่าไฟรายวัน'!Q48&lt;'Key ค่าไฟรายวัน'!P48,"Invalid value",('Key ค่าไฟรายวัน'!Q48-'Key ค่าไฟรายวัน'!P48)*$F48)))</f>
        <v>0.00</v>
      </c>
      <c r="Q48" s="396" t="str">
        <f ca="1">IF('Key ค่าไฟรายวัน'!R48&lt;0,"invalid value",IF('Key ค่าไฟรายวัน'!R48=0,"0.00",IF('Key ค่าไฟรายวัน'!R48&lt;'Key ค่าไฟรายวัน'!Q48,"Invalid value",('Key ค่าไฟรายวัน'!R48-'Key ค่าไฟรายวัน'!Q48)*$F48)))</f>
        <v>0.00</v>
      </c>
      <c r="R48" s="227" t="str">
        <f ca="1">IF('Key ค่าไฟรายวัน'!S48&lt;0,"invalid value",IF('Key ค่าไฟรายวัน'!S48=0,"0.00",IF('Key ค่าไฟรายวัน'!S48&lt;'Key ค่าไฟรายวัน'!R48,"Invalid value",('Key ค่าไฟรายวัน'!S48-'Key ค่าไฟรายวัน'!R48)*$F48)))</f>
        <v>0.00</v>
      </c>
      <c r="S48" s="396" t="str">
        <f ca="1">IF('Key ค่าไฟรายวัน'!T48&lt;0,"invalid value",IF('Key ค่าไฟรายวัน'!T48=0,"0.00",IF('Key ค่าไฟรายวัน'!T48&lt;'Key ค่าไฟรายวัน'!S48,"Invalid value",('Key ค่าไฟรายวัน'!T48-'Key ค่าไฟรายวัน'!S48)*$F48)))</f>
        <v>0.00</v>
      </c>
      <c r="T48" s="396" t="str">
        <f ca="1">IF('Key ค่าไฟรายวัน'!U48&lt;0,"invalid value",IF('Key ค่าไฟรายวัน'!U48=0,"0.00",IF('Key ค่าไฟรายวัน'!U48&lt;'Key ค่าไฟรายวัน'!T48,"Invalid value",('Key ค่าไฟรายวัน'!U48-'Key ค่าไฟรายวัน'!T48)*$F48)))</f>
        <v>0.00</v>
      </c>
      <c r="U48" s="396" t="str">
        <f ca="1">IF('Key ค่าไฟรายวัน'!V48&lt;0,"invalid value",IF('Key ค่าไฟรายวัน'!V48=0,"0.00",IF('Key ค่าไฟรายวัน'!V48&lt;'Key ค่าไฟรายวัน'!U48,"Invalid value",('Key ค่าไฟรายวัน'!V48-'Key ค่าไฟรายวัน'!U48)*$F48)))</f>
        <v>0.00</v>
      </c>
      <c r="V48" s="396" t="str">
        <f ca="1">IF('Key ค่าไฟรายวัน'!W48&lt;0,"invalid value",IF('Key ค่าไฟรายวัน'!W48=0,"0.00",IF('Key ค่าไฟรายวัน'!W48&lt;'Key ค่าไฟรายวัน'!V48,"Invalid value",('Key ค่าไฟรายวัน'!W48-'Key ค่าไฟรายวัน'!V48)*$F48)))</f>
        <v>0.00</v>
      </c>
      <c r="W48" s="396" t="str">
        <f ca="1">IF('Key ค่าไฟรายวัน'!X48&lt;0,"invalid value",IF('Key ค่าไฟรายวัน'!X48=0,"0.00",IF('Key ค่าไฟรายวัน'!X48&lt;'Key ค่าไฟรายวัน'!W48,"Invalid value",('Key ค่าไฟรายวัน'!X48-'Key ค่าไฟรายวัน'!W48)*$F48)))</f>
        <v>0.00</v>
      </c>
      <c r="X48" s="396" t="str">
        <f ca="1">IF('Key ค่าไฟรายวัน'!Y48&lt;0,"invalid value",IF('Key ค่าไฟรายวัน'!Y48=0,"0.00",IF('Key ค่าไฟรายวัน'!Y48&lt;'Key ค่าไฟรายวัน'!X48,"Invalid value",('Key ค่าไฟรายวัน'!Y48-'Key ค่าไฟรายวัน'!X48)*$F48)))</f>
        <v>0.00</v>
      </c>
      <c r="Y48" s="227" t="str">
        <f ca="1">IF('Key ค่าไฟรายวัน'!Z48&lt;0,"invalid value",IF('Key ค่าไฟรายวัน'!Z48=0,"0.00",IF('Key ค่าไฟรายวัน'!Z48&lt;'Key ค่าไฟรายวัน'!Y48,"Invalid value",('Key ค่าไฟรายวัน'!Z48-'Key ค่าไฟรายวัน'!Y48)*$F48)))</f>
        <v>0.00</v>
      </c>
      <c r="Z48" s="396" t="str">
        <f ca="1">IF('Key ค่าไฟรายวัน'!AA48&lt;0,"invalid value",IF('Key ค่าไฟรายวัน'!AA48=0,"0.00",IF('Key ค่าไฟรายวัน'!AA48&lt;'Key ค่าไฟรายวัน'!Z48,"Invalid value",('Key ค่าไฟรายวัน'!AA48-'Key ค่าไฟรายวัน'!Z48)*$F48)))</f>
        <v>0.00</v>
      </c>
      <c r="AA48" s="396" t="str">
        <f ca="1">IF('Key ค่าไฟรายวัน'!AB48&lt;0,"invalid value",IF('Key ค่าไฟรายวัน'!AB48=0,"0.00",IF('Key ค่าไฟรายวัน'!AB48&lt;'Key ค่าไฟรายวัน'!AA48,"Invalid value",('Key ค่าไฟรายวัน'!AB48-'Key ค่าไฟรายวัน'!AA48)*$F48)))</f>
        <v>0.00</v>
      </c>
      <c r="AB48" s="396" t="str">
        <f ca="1">IF('Key ค่าไฟรายวัน'!AC48&lt;0,"invalid value",IF('Key ค่าไฟรายวัน'!AC48=0,"0.00",IF('Key ค่าไฟรายวัน'!AC48&lt;'Key ค่าไฟรายวัน'!AB48,"Invalid value",('Key ค่าไฟรายวัน'!AC48-'Key ค่าไฟรายวัน'!AB48)*$F48)))</f>
        <v>0.00</v>
      </c>
      <c r="AC48" s="396" t="str">
        <f ca="1">IF('Key ค่าไฟรายวัน'!AD48&lt;0,"invalid value",IF('Key ค่าไฟรายวัน'!AD48=0,"0.00",IF('Key ค่าไฟรายวัน'!AD48&lt;'Key ค่าไฟรายวัน'!AC48,"Invalid value",('Key ค่าไฟรายวัน'!AD48-'Key ค่าไฟรายวัน'!AC48)*$F48)))</f>
        <v>0.00</v>
      </c>
      <c r="AD48" s="396" t="str">
        <f ca="1">IF('Key ค่าไฟรายวัน'!AE48&lt;0,"invalid value",IF('Key ค่าไฟรายวัน'!AE48=0,"0.00",IF('Key ค่าไฟรายวัน'!AE48&lt;'Key ค่าไฟรายวัน'!AD48,"Invalid value",('Key ค่าไฟรายวัน'!AE48-'Key ค่าไฟรายวัน'!AD48)*$F48)))</f>
        <v>0.00</v>
      </c>
      <c r="AE48" s="227" t="str">
        <f ca="1">IF('Key ค่าไฟรายวัน'!AF48&lt;0,"invalid value",IF('Key ค่าไฟรายวัน'!AF48=0,"0.00",IF('Key ค่าไฟรายวัน'!AF48&lt;'Key ค่าไฟรายวัน'!AE48,"Invalid value",('Key ค่าไฟรายวัน'!AF48-'Key ค่าไฟรายวัน'!AE48)*$F48)))</f>
        <v>0.00</v>
      </c>
      <c r="AF48" s="227" t="str">
        <f ca="1">IF('Key ค่าไฟรายวัน'!AG48&lt;0,"invalid value",IF('Key ค่าไฟรายวัน'!AG48=0,"0.00",IF('Key ค่าไฟรายวัน'!AG48&lt;'Key ค่าไฟรายวัน'!AF48,"Invalid value",('Key ค่าไฟรายวัน'!AG48-'Key ค่าไฟรายวัน'!AF48)*$F48)))</f>
        <v>0.00</v>
      </c>
      <c r="AG48" s="396" t="str">
        <f ca="1">IF('Key ค่าไฟรายวัน'!AH48&lt;0,"invalid value",IF('Key ค่าไฟรายวัน'!AH48=0,"0.00",IF('Key ค่าไฟรายวัน'!AH48&lt;'Key ค่าไฟรายวัน'!AG48,"Invalid value",('Key ค่าไฟรายวัน'!AH48-'Key ค่าไฟรายวัน'!AG48)*$F48)))</f>
        <v>0.00</v>
      </c>
      <c r="AH48" s="396" t="str">
        <f ca="1">IF('Key ค่าไฟรายวัน'!AI48&lt;0,"invalid value",IF('Key ค่าไฟรายวัน'!AI48=0,"0.00",IF('Key ค่าไฟรายวัน'!AI48&lt;'Key ค่าไฟรายวัน'!AH48,"Invalid value",('Key ค่าไฟรายวัน'!AI48-'Key ค่าไฟรายวัน'!AH48)*$F48)))</f>
        <v>0.00</v>
      </c>
      <c r="AI48" s="396" t="str">
        <f ca="1">IF('Key ค่าไฟรายวัน'!AJ48&lt;0,"invalid value",IF('Key ค่าไฟรายวัน'!AJ48=0,"0.00",IF('Key ค่าไฟรายวัน'!AJ48&lt;'Key ค่าไฟรายวัน'!AI48,"Invalid value",('Key ค่าไฟรายวัน'!AJ48-'Key ค่าไฟรายวัน'!AI48)*$F48)))</f>
        <v>0.00</v>
      </c>
      <c r="AJ48" s="396" t="str">
        <f ca="1">IF('Key ค่าไฟรายวัน'!AK48&lt;0,"invalid value",IF('Key ค่าไฟรายวัน'!AK48=0,"0.00",IF('Key ค่าไฟรายวัน'!AK48&lt;'Key ค่าไฟรายวัน'!AJ48,"Invalid value",('Key ค่าไฟรายวัน'!AK48-'Key ค่าไฟรายวัน'!AJ48)*$F48)))</f>
        <v>0.00</v>
      </c>
      <c r="AK48" s="396"/>
      <c r="AL48" s="258"/>
      <c r="AM48" s="258"/>
      <c r="AN48" s="258"/>
      <c r="AO48" s="258"/>
      <c r="AP48" s="124"/>
      <c r="AQ48" s="124"/>
      <c r="AR48" s="124"/>
      <c r="AS48" s="6"/>
      <c r="AT48" s="6"/>
      <c r="AU48" s="6"/>
      <c r="AV48" s="6"/>
      <c r="AW48" s="6"/>
      <c r="AX48" s="6"/>
      <c r="AY48" s="6"/>
    </row>
    <row r="49" spans="1:51" s="266" customFormat="1" ht="15" customHeight="1">
      <c r="B49" s="356" t="s">
        <v>7</v>
      </c>
      <c r="C49" s="261">
        <v>1307</v>
      </c>
      <c r="D49" s="261" t="s">
        <v>52</v>
      </c>
      <c r="E49" s="261" t="s">
        <v>45</v>
      </c>
      <c r="F49" s="262">
        <v>1</v>
      </c>
      <c r="G49" s="398" t="str">
        <f>IF('Key ค่าไฟรายวัน'!H49&lt;0,"invalid value",IF('Key ค่าไฟรายวัน'!H49=0,"0.00",IF('Key ค่าไฟรายวัน'!H49&lt;'Key ค่าไฟรายวัน'!G49,"Invalid value",('Key ค่าไฟรายวัน'!H49-'Key ค่าไฟรายวัน'!G49)*$F49)))</f>
        <v>0.00</v>
      </c>
      <c r="H49" s="398" t="str">
        <f>IF('Key ค่าไฟรายวัน'!I49&lt;0,"invalid value",IF('Key ค่าไฟรายวัน'!I49=0,"0.00",IF('Key ค่าไฟรายวัน'!I49&lt;'Key ค่าไฟรายวัน'!H49,"Invalid value",('Key ค่าไฟรายวัน'!I49-'Key ค่าไฟรายวัน'!H49)*$F49)))</f>
        <v>0.00</v>
      </c>
      <c r="I49" s="398" t="str">
        <f>IF('Key ค่าไฟรายวัน'!J49&lt;0,"invalid value",IF('Key ค่าไฟรายวัน'!J49=0,"0.00",IF('Key ค่าไฟรายวัน'!J49&lt;'Key ค่าไฟรายวัน'!I49,"Invalid value",('Key ค่าไฟรายวัน'!J49-'Key ค่าไฟรายวัน'!I49)*$F49)))</f>
        <v>0.00</v>
      </c>
      <c r="J49" s="267" t="str">
        <f>IF('Key ค่าไฟรายวัน'!K49&lt;0,"invalid value",IF('Key ค่าไฟรายวัน'!K49=0,"0.00",IF('Key ค่าไฟรายวัน'!K49&lt;'Key ค่าไฟรายวัน'!J49,"Invalid value",('Key ค่าไฟรายวัน'!K49-'Key ค่าไฟรายวัน'!J49)*$F49)))</f>
        <v>0.00</v>
      </c>
      <c r="K49" s="267" t="str">
        <f>IF('Key ค่าไฟรายวัน'!L49&lt;0,"invalid value",IF('Key ค่าไฟรายวัน'!L49=0,"0.00",IF('Key ค่าไฟรายวัน'!L49&lt;'Key ค่าไฟรายวัน'!K49,"Invalid value",('Key ค่าไฟรายวัน'!L49-'Key ค่าไฟรายวัน'!K49)*$F49)))</f>
        <v>0.00</v>
      </c>
      <c r="L49" s="398" t="str">
        <f>IF('Key ค่าไฟรายวัน'!M49&lt;0,"invalid value",IF('Key ค่าไฟรายวัน'!M49=0,"0.00",IF('Key ค่าไฟรายวัน'!M49&lt;'Key ค่าไฟรายวัน'!L49,"Invalid value",('Key ค่าไฟรายวัน'!M49-'Key ค่าไฟรายวัน'!L49)*$F49)))</f>
        <v>0.00</v>
      </c>
      <c r="M49" s="398" t="str">
        <f>IF('Key ค่าไฟรายวัน'!N49&lt;0,"invalid value",IF('Key ค่าไฟรายวัน'!N49=0,"0.00",IF('Key ค่าไฟรายวัน'!N49&lt;'Key ค่าไฟรายวัน'!M49,"Invalid value",('Key ค่าไฟรายวัน'!N49-'Key ค่าไฟรายวัน'!M49)*$F49)))</f>
        <v>0.00</v>
      </c>
      <c r="N49" s="398" t="str">
        <f>IF('Key ค่าไฟรายวัน'!O49&lt;0,"invalid value",IF('Key ค่าไฟรายวัน'!O49=0,"0.00",IF('Key ค่าไฟรายวัน'!O49&lt;'Key ค่าไฟรายวัน'!N49,"Invalid value",('Key ค่าไฟรายวัน'!O49-'Key ค่าไฟรายวัน'!N49)*$F49)))</f>
        <v>0.00</v>
      </c>
      <c r="O49" s="398" t="str">
        <f>IF('Key ค่าไฟรายวัน'!P49&lt;0,"invalid value",IF('Key ค่าไฟรายวัน'!P49=0,"0.00",IF('Key ค่าไฟรายวัน'!P49&lt;'Key ค่าไฟรายวัน'!O49,"Invalid value",('Key ค่าไฟรายวัน'!P49-'Key ค่าไฟรายวัน'!O49)*$F49)))</f>
        <v>0.00</v>
      </c>
      <c r="P49" s="398" t="str">
        <f>IF('Key ค่าไฟรายวัน'!Q49&lt;0,"invalid value",IF('Key ค่าไฟรายวัน'!Q49=0,"0.00",IF('Key ค่าไฟรายวัน'!Q49&lt;'Key ค่าไฟรายวัน'!P49,"Invalid value",('Key ค่าไฟรายวัน'!Q49-'Key ค่าไฟรายวัน'!P49)*$F49)))</f>
        <v>0.00</v>
      </c>
      <c r="Q49" s="398" t="str">
        <f>IF('Key ค่าไฟรายวัน'!R49&lt;0,"invalid value",IF('Key ค่าไฟรายวัน'!R49=0,"0.00",IF('Key ค่าไฟรายวัน'!R49&lt;'Key ค่าไฟรายวัน'!Q49,"Invalid value",('Key ค่าไฟรายวัน'!R49-'Key ค่าไฟรายวัน'!Q49)*$F49)))</f>
        <v>0.00</v>
      </c>
      <c r="R49" s="267" t="str">
        <f>IF('Key ค่าไฟรายวัน'!S49&lt;0,"invalid value",IF('Key ค่าไฟรายวัน'!S49=0,"0.00",IF('Key ค่าไฟรายวัน'!S49&lt;'Key ค่าไฟรายวัน'!R49,"Invalid value",('Key ค่าไฟรายวัน'!S49-'Key ค่าไฟรายวัน'!R49)*$F49)))</f>
        <v>0.00</v>
      </c>
      <c r="S49" s="398" t="str">
        <f>IF('Key ค่าไฟรายวัน'!T49&lt;0,"invalid value",IF('Key ค่าไฟรายวัน'!T49=0,"0.00",IF('Key ค่าไฟรายวัน'!T49&lt;'Key ค่าไฟรายวัน'!S49,"Invalid value",('Key ค่าไฟรายวัน'!T49-'Key ค่าไฟรายวัน'!S49)*$F49)))</f>
        <v>0.00</v>
      </c>
      <c r="T49" s="398" t="str">
        <f>IF('Key ค่าไฟรายวัน'!U49&lt;0,"invalid value",IF('Key ค่าไฟรายวัน'!U49=0,"0.00",IF('Key ค่าไฟรายวัน'!U49&lt;'Key ค่าไฟรายวัน'!T49,"Invalid value",('Key ค่าไฟรายวัน'!U49-'Key ค่าไฟรายวัน'!T49)*$F49)))</f>
        <v>0.00</v>
      </c>
      <c r="U49" s="398" t="str">
        <f>IF('Key ค่าไฟรายวัน'!V49&lt;0,"invalid value",IF('Key ค่าไฟรายวัน'!V49=0,"0.00",IF('Key ค่าไฟรายวัน'!V49&lt;'Key ค่าไฟรายวัน'!U49,"Invalid value",('Key ค่าไฟรายวัน'!V49-'Key ค่าไฟรายวัน'!U49)*$F49)))</f>
        <v>0.00</v>
      </c>
      <c r="V49" s="398" t="str">
        <f>IF('Key ค่าไฟรายวัน'!W49&lt;0,"invalid value",IF('Key ค่าไฟรายวัน'!W49=0,"0.00",IF('Key ค่าไฟรายวัน'!W49&lt;'Key ค่าไฟรายวัน'!V49,"Invalid value",('Key ค่าไฟรายวัน'!W49-'Key ค่าไฟรายวัน'!V49)*$F49)))</f>
        <v>0.00</v>
      </c>
      <c r="W49" s="398" t="str">
        <f>IF('Key ค่าไฟรายวัน'!X49&lt;0,"invalid value",IF('Key ค่าไฟรายวัน'!X49=0,"0.00",IF('Key ค่าไฟรายวัน'!X49&lt;'Key ค่าไฟรายวัน'!W49,"Invalid value",('Key ค่าไฟรายวัน'!X49-'Key ค่าไฟรายวัน'!W49)*$F49)))</f>
        <v>0.00</v>
      </c>
      <c r="X49" s="398" t="str">
        <f>IF('Key ค่าไฟรายวัน'!Y49&lt;0,"invalid value",IF('Key ค่าไฟรายวัน'!Y49=0,"0.00",IF('Key ค่าไฟรายวัน'!Y49&lt;'Key ค่าไฟรายวัน'!X49,"Invalid value",('Key ค่าไฟรายวัน'!Y49-'Key ค่าไฟรายวัน'!X49)*$F49)))</f>
        <v>0.00</v>
      </c>
      <c r="Y49" s="267" t="str">
        <f>IF('Key ค่าไฟรายวัน'!Z49&lt;0,"invalid value",IF('Key ค่าไฟรายวัน'!Z49=0,"0.00",IF('Key ค่าไฟรายวัน'!Z49&lt;'Key ค่าไฟรายวัน'!Y49,"Invalid value",('Key ค่าไฟรายวัน'!Z49-'Key ค่าไฟรายวัน'!Y49)*$F49)))</f>
        <v>0.00</v>
      </c>
      <c r="Z49" s="398" t="str">
        <f>IF('Key ค่าไฟรายวัน'!AA49&lt;0,"invalid value",IF('Key ค่าไฟรายวัน'!AA49=0,"0.00",IF('Key ค่าไฟรายวัน'!AA49&lt;'Key ค่าไฟรายวัน'!Z49,"Invalid value",('Key ค่าไฟรายวัน'!AA49-'Key ค่าไฟรายวัน'!Z49)*$F49)))</f>
        <v>0.00</v>
      </c>
      <c r="AA49" s="398" t="str">
        <f>IF('Key ค่าไฟรายวัน'!AB49&lt;0,"invalid value",IF('Key ค่าไฟรายวัน'!AB49=0,"0.00",IF('Key ค่าไฟรายวัน'!AB49&lt;'Key ค่าไฟรายวัน'!AA49,"Invalid value",('Key ค่าไฟรายวัน'!AB49-'Key ค่าไฟรายวัน'!AA49)*$F49)))</f>
        <v>0.00</v>
      </c>
      <c r="AB49" s="398" t="str">
        <f>IF('Key ค่าไฟรายวัน'!AC49&lt;0,"invalid value",IF('Key ค่าไฟรายวัน'!AC49=0,"0.00",IF('Key ค่าไฟรายวัน'!AC49&lt;'Key ค่าไฟรายวัน'!AB49,"Invalid value",('Key ค่าไฟรายวัน'!AC49-'Key ค่าไฟรายวัน'!AB49)*$F49)))</f>
        <v>0.00</v>
      </c>
      <c r="AC49" s="398" t="str">
        <f>IF('Key ค่าไฟรายวัน'!AD49&lt;0,"invalid value",IF('Key ค่าไฟรายวัน'!AD49=0,"0.00",IF('Key ค่าไฟรายวัน'!AD49&lt;'Key ค่าไฟรายวัน'!AC49,"Invalid value",('Key ค่าไฟรายวัน'!AD49-'Key ค่าไฟรายวัน'!AC49)*$F49)))</f>
        <v>0.00</v>
      </c>
      <c r="AD49" s="398" t="str">
        <f>IF('Key ค่าไฟรายวัน'!AE49&lt;0,"invalid value",IF('Key ค่าไฟรายวัน'!AE49=0,"0.00",IF('Key ค่าไฟรายวัน'!AE49&lt;'Key ค่าไฟรายวัน'!AD49,"Invalid value",('Key ค่าไฟรายวัน'!AE49-'Key ค่าไฟรายวัน'!AD49)*$F49)))</f>
        <v>0.00</v>
      </c>
      <c r="AE49" s="267" t="str">
        <f>IF('Key ค่าไฟรายวัน'!AF49&lt;0,"invalid value",IF('Key ค่าไฟรายวัน'!AF49=0,"0.00",IF('Key ค่าไฟรายวัน'!AF49&lt;'Key ค่าไฟรายวัน'!AE49,"Invalid value",('Key ค่าไฟรายวัน'!AF49-'Key ค่าไฟรายวัน'!AE49)*$F49)))</f>
        <v>0.00</v>
      </c>
      <c r="AF49" s="267" t="str">
        <f>IF('Key ค่าไฟรายวัน'!AG49&lt;0,"invalid value",IF('Key ค่าไฟรายวัน'!AG49=0,"0.00",IF('Key ค่าไฟรายวัน'!AG49&lt;'Key ค่าไฟรายวัน'!AF49,"Invalid value",('Key ค่าไฟรายวัน'!AG49-'Key ค่าไฟรายวัน'!AF49)*$F49)))</f>
        <v>0.00</v>
      </c>
      <c r="AG49" s="398" t="str">
        <f>IF('Key ค่าไฟรายวัน'!AH49&lt;0,"invalid value",IF('Key ค่าไฟรายวัน'!AH49=0,"0.00",IF('Key ค่าไฟรายวัน'!AH49&lt;'Key ค่าไฟรายวัน'!AG49,"Invalid value",('Key ค่าไฟรายวัน'!AH49-'Key ค่าไฟรายวัน'!AG49)*$F49)))</f>
        <v>0.00</v>
      </c>
      <c r="AH49" s="398" t="str">
        <f>IF('Key ค่าไฟรายวัน'!AI49&lt;0,"invalid value",IF('Key ค่าไฟรายวัน'!AI49=0,"0.00",IF('Key ค่าไฟรายวัน'!AI49&lt;'Key ค่าไฟรายวัน'!AH49,"Invalid value",('Key ค่าไฟรายวัน'!AI49-'Key ค่าไฟรายวัน'!AH49)*$F49)))</f>
        <v>0.00</v>
      </c>
      <c r="AI49" s="398" t="str">
        <f>IF('Key ค่าไฟรายวัน'!AJ49&lt;0,"invalid value",IF('Key ค่าไฟรายวัน'!AJ49=0,"0.00",IF('Key ค่าไฟรายวัน'!AJ49&lt;'Key ค่าไฟรายวัน'!AI49,"Invalid value",('Key ค่าไฟรายวัน'!AJ49-'Key ค่าไฟรายวัน'!AI49)*$F49)))</f>
        <v>0.00</v>
      </c>
      <c r="AJ49" s="398" t="str">
        <f>IF('Key ค่าไฟรายวัน'!AK49&lt;0,"invalid value",IF('Key ค่าไฟรายวัน'!AK49=0,"0.00",IF('Key ค่าไฟรายวัน'!AK49&lt;'Key ค่าไฟรายวัน'!AJ49,"Invalid value",('Key ค่าไฟรายวัน'!AK49-'Key ค่าไฟรายวัน'!AJ49)*$F49)))</f>
        <v>0.00</v>
      </c>
      <c r="AK49" s="398"/>
      <c r="AL49" s="268"/>
      <c r="AM49" s="268"/>
      <c r="AN49" s="268"/>
      <c r="AO49" s="268"/>
      <c r="AP49" s="269"/>
      <c r="AQ49" s="269"/>
      <c r="AR49" s="269"/>
      <c r="AS49" s="270"/>
      <c r="AT49" s="270"/>
      <c r="AU49" s="270"/>
      <c r="AV49" s="270"/>
      <c r="AW49" s="270"/>
      <c r="AX49" s="270"/>
      <c r="AY49" s="270"/>
    </row>
    <row r="50" spans="1:51" s="7" customFormat="1" ht="15" customHeight="1">
      <c r="A50" s="5" t="s">
        <v>92</v>
      </c>
      <c r="B50" s="519" t="s">
        <v>36</v>
      </c>
      <c r="C50" s="42" t="s">
        <v>80</v>
      </c>
      <c r="D50" s="42" t="s">
        <v>80</v>
      </c>
      <c r="E50" s="42" t="s">
        <v>45</v>
      </c>
      <c r="F50" s="37">
        <v>1</v>
      </c>
      <c r="G50" s="397" t="str">
        <f>IF('Key ค่าไฟรายวัน'!H50&lt;0,"invalid value",IF('Key ค่าไฟรายวัน'!H50=0,"0.00",IF('Key ค่าไฟรายวัน'!H50&lt;'Key ค่าไฟรายวัน'!G50,"Invalid value",('Key ค่าไฟรายวัน'!H50-'Key ค่าไฟรายวัน'!G50)*$F50)))</f>
        <v>0.00</v>
      </c>
      <c r="H50" s="397" t="str">
        <f>IF('Key ค่าไฟรายวัน'!I50&lt;0,"invalid value",IF('Key ค่าไฟรายวัน'!I50=0,"0.00",IF('Key ค่าไฟรายวัน'!I50&lt;'Key ค่าไฟรายวัน'!H50,"Invalid value",('Key ค่าไฟรายวัน'!I50-'Key ค่าไฟรายวัน'!H50)*$F50)))</f>
        <v>0.00</v>
      </c>
      <c r="I50" s="397" t="str">
        <f>IF('Key ค่าไฟรายวัน'!J50&lt;0,"invalid value",IF('Key ค่าไฟรายวัน'!J50=0,"0.00",IF('Key ค่าไฟรายวัน'!J50&lt;'Key ค่าไฟรายวัน'!I50,"Invalid value",('Key ค่าไฟรายวัน'!J50-'Key ค่าไฟรายวัน'!I50)*$F50)))</f>
        <v>0.00</v>
      </c>
      <c r="J50" s="228" t="str">
        <f>IF('Key ค่าไฟรายวัน'!K50&lt;0,"invalid value",IF('Key ค่าไฟรายวัน'!K50=0,"0.00",IF('Key ค่าไฟรายวัน'!K50&lt;'Key ค่าไฟรายวัน'!J50,"Invalid value",('Key ค่าไฟรายวัน'!K50-'Key ค่าไฟรายวัน'!J50)*$F50)))</f>
        <v>0.00</v>
      </c>
      <c r="K50" s="228" t="str">
        <f>IF('Key ค่าไฟรายวัน'!L50&lt;0,"invalid value",IF('Key ค่าไฟรายวัน'!L50=0,"0.00",IF('Key ค่าไฟรายวัน'!L50&lt;'Key ค่าไฟรายวัน'!K50,"Invalid value",('Key ค่าไฟรายวัน'!L50-'Key ค่าไฟรายวัน'!K50)*$F50)))</f>
        <v>0.00</v>
      </c>
      <c r="L50" s="395" t="str">
        <f>IF('Key ค่าไฟรายวัน'!M50&lt;0,"invalid value",IF('Key ค่าไฟรายวัน'!M50=0,"0.00",IF('Key ค่าไฟรายวัน'!M50&lt;'Key ค่าไฟรายวัน'!L50,"Invalid value",('Key ค่าไฟรายวัน'!M50-'Key ค่าไฟรายวัน'!L50)*$F50)))</f>
        <v>0.00</v>
      </c>
      <c r="M50" s="397" t="str">
        <f>IF('Key ค่าไฟรายวัน'!N50&lt;0,"invalid value",IF('Key ค่าไฟรายวัน'!N50=0,"0.00",IF('Key ค่าไฟรายวัน'!N50&lt;'Key ค่าไฟรายวัน'!M50,"Invalid value",('Key ค่าไฟรายวัน'!N50-'Key ค่าไฟรายวัน'!M50)*$F50)))</f>
        <v>0.00</v>
      </c>
      <c r="N50" s="397" t="str">
        <f>IF('Key ค่าไฟรายวัน'!O50&lt;0,"invalid value",IF('Key ค่าไฟรายวัน'!O50=0,"0.00",IF('Key ค่าไฟรายวัน'!O50&lt;'Key ค่าไฟรายวัน'!N50,"Invalid value",('Key ค่าไฟรายวัน'!O50-'Key ค่าไฟรายวัน'!N50)*$F50)))</f>
        <v>0.00</v>
      </c>
      <c r="O50" s="397" t="str">
        <f>IF('Key ค่าไฟรายวัน'!P50&lt;0,"invalid value",IF('Key ค่าไฟรายวัน'!P50=0,"0.00",IF('Key ค่าไฟรายวัน'!P50&lt;'Key ค่าไฟรายวัน'!O50,"Invalid value",('Key ค่าไฟรายวัน'!P50-'Key ค่าไฟรายวัน'!O50)*$F50)))</f>
        <v>0.00</v>
      </c>
      <c r="P50" s="397" t="str">
        <f>IF('Key ค่าไฟรายวัน'!Q50&lt;0,"invalid value",IF('Key ค่าไฟรายวัน'!Q50=0,"0.00",IF('Key ค่าไฟรายวัน'!Q50&lt;'Key ค่าไฟรายวัน'!P50,"Invalid value",('Key ค่าไฟรายวัน'!Q50-'Key ค่าไฟรายวัน'!P50)*$F50)))</f>
        <v>0.00</v>
      </c>
      <c r="Q50" s="397" t="str">
        <f>IF('Key ค่าไฟรายวัน'!R50&lt;0,"invalid value",IF('Key ค่าไฟรายวัน'!R50=0,"0.00",IF('Key ค่าไฟรายวัน'!R50&lt;'Key ค่าไฟรายวัน'!Q50,"Invalid value",('Key ค่าไฟรายวัน'!R50-'Key ค่าไฟรายวัน'!Q50)*$F50)))</f>
        <v>0.00</v>
      </c>
      <c r="R50" s="228" t="str">
        <f>IF('Key ค่าไฟรายวัน'!S50&lt;0,"invalid value",IF('Key ค่าไฟรายวัน'!S50=0,"0.00",IF('Key ค่าไฟรายวัน'!S50&lt;'Key ค่าไฟรายวัน'!R50,"Invalid value",('Key ค่าไฟรายวัน'!S50-'Key ค่าไฟรายวัน'!R50)*$F50)))</f>
        <v>0.00</v>
      </c>
      <c r="S50" s="397" t="str">
        <f>IF('Key ค่าไฟรายวัน'!T50&lt;0,"invalid value",IF('Key ค่าไฟรายวัน'!T50=0,"0.00",IF('Key ค่าไฟรายวัน'!T50&lt;'Key ค่าไฟรายวัน'!S50,"Invalid value",('Key ค่าไฟรายวัน'!T50-'Key ค่าไฟรายวัน'!S50)*$F50)))</f>
        <v>0.00</v>
      </c>
      <c r="T50" s="397" t="str">
        <f>IF('Key ค่าไฟรายวัน'!U50&lt;0,"invalid value",IF('Key ค่าไฟรายวัน'!U50=0,"0.00",IF('Key ค่าไฟรายวัน'!U50&lt;'Key ค่าไฟรายวัน'!T50,"Invalid value",('Key ค่าไฟรายวัน'!U50-'Key ค่าไฟรายวัน'!T50)*$F50)))</f>
        <v>0.00</v>
      </c>
      <c r="U50" s="397" t="str">
        <f>IF('Key ค่าไฟรายวัน'!V50&lt;0,"invalid value",IF('Key ค่าไฟรายวัน'!V50=0,"0.00",IF('Key ค่าไฟรายวัน'!V50&lt;'Key ค่าไฟรายวัน'!U50,"Invalid value",('Key ค่าไฟรายวัน'!V50-'Key ค่าไฟรายวัน'!U50)*$F50)))</f>
        <v>0.00</v>
      </c>
      <c r="V50" s="397" t="str">
        <f>IF('Key ค่าไฟรายวัน'!W50&lt;0,"invalid value",IF('Key ค่าไฟรายวัน'!W50=0,"0.00",IF('Key ค่าไฟรายวัน'!W50&lt;'Key ค่าไฟรายวัน'!V50,"Invalid value",('Key ค่าไฟรายวัน'!W50-'Key ค่าไฟรายวัน'!V50)*$F50)))</f>
        <v>0.00</v>
      </c>
      <c r="W50" s="397" t="str">
        <f>IF('Key ค่าไฟรายวัน'!X50&lt;0,"invalid value",IF('Key ค่าไฟรายวัน'!X50=0,"0.00",IF('Key ค่าไฟรายวัน'!X50&lt;'Key ค่าไฟรายวัน'!W50,"Invalid value",('Key ค่าไฟรายวัน'!X50-'Key ค่าไฟรายวัน'!W50)*$F50)))</f>
        <v>0.00</v>
      </c>
      <c r="X50" s="397" t="str">
        <f>IF('Key ค่าไฟรายวัน'!Y50&lt;0,"invalid value",IF('Key ค่าไฟรายวัน'!Y50=0,"0.00",IF('Key ค่าไฟรายวัน'!Y50&lt;'Key ค่าไฟรายวัน'!X50,"Invalid value",('Key ค่าไฟรายวัน'!Y50-'Key ค่าไฟรายวัน'!X50)*$F50)))</f>
        <v>0.00</v>
      </c>
      <c r="Y50" s="228" t="str">
        <f>IF('Key ค่าไฟรายวัน'!Z50&lt;0,"invalid value",IF('Key ค่าไฟรายวัน'!Z50=0,"0.00",IF('Key ค่าไฟรายวัน'!Z50&lt;'Key ค่าไฟรายวัน'!Y50,"Invalid value",('Key ค่าไฟรายวัน'!Z50-'Key ค่าไฟรายวัน'!Y50)*$F50)))</f>
        <v>0.00</v>
      </c>
      <c r="Z50" s="397" t="str">
        <f>IF('Key ค่าไฟรายวัน'!AA50&lt;0,"invalid value",IF('Key ค่าไฟรายวัน'!AA50=0,"0.00",IF('Key ค่าไฟรายวัน'!AA50&lt;'Key ค่าไฟรายวัน'!Z50,"Invalid value",('Key ค่าไฟรายวัน'!AA50-'Key ค่าไฟรายวัน'!Z50)*$F50)))</f>
        <v>0.00</v>
      </c>
      <c r="AA50" s="397" t="str">
        <f>IF('Key ค่าไฟรายวัน'!AB50&lt;0,"invalid value",IF('Key ค่าไฟรายวัน'!AB50=0,"0.00",IF('Key ค่าไฟรายวัน'!AB50&lt;'Key ค่าไฟรายวัน'!AA50,"Invalid value",('Key ค่าไฟรายวัน'!AB50-'Key ค่าไฟรายวัน'!AA50)*$F50)))</f>
        <v>0.00</v>
      </c>
      <c r="AB50" s="397" t="str">
        <f>IF('Key ค่าไฟรายวัน'!AC50&lt;0,"invalid value",IF('Key ค่าไฟรายวัน'!AC50=0,"0.00",IF('Key ค่าไฟรายวัน'!AC50&lt;'Key ค่าไฟรายวัน'!AB50,"Invalid value",('Key ค่าไฟรายวัน'!AC50-'Key ค่าไฟรายวัน'!AB50)*$F50)))</f>
        <v>0.00</v>
      </c>
      <c r="AC50" s="397" t="str">
        <f>IF('Key ค่าไฟรายวัน'!AD50&lt;0,"invalid value",IF('Key ค่าไฟรายวัน'!AD50=0,"0.00",IF('Key ค่าไฟรายวัน'!AD50&lt;'Key ค่าไฟรายวัน'!AC50,"Invalid value",('Key ค่าไฟรายวัน'!AD50-'Key ค่าไฟรายวัน'!AC50)*$F50)))</f>
        <v>0.00</v>
      </c>
      <c r="AD50" s="397" t="str">
        <f>IF('Key ค่าไฟรายวัน'!AE50&lt;0,"invalid value",IF('Key ค่าไฟรายวัน'!AE50=0,"0.00",IF('Key ค่าไฟรายวัน'!AE50&lt;'Key ค่าไฟรายวัน'!AD50,"Invalid value",('Key ค่าไฟรายวัน'!AE50-'Key ค่าไฟรายวัน'!AD50)*$F50)))</f>
        <v>0.00</v>
      </c>
      <c r="AE50" s="228" t="str">
        <f>IF('Key ค่าไฟรายวัน'!AF50&lt;0,"invalid value",IF('Key ค่าไฟรายวัน'!AF50=0,"0.00",IF('Key ค่าไฟรายวัน'!AF50&lt;'Key ค่าไฟรายวัน'!AE50,"Invalid value",('Key ค่าไฟรายวัน'!AF50-'Key ค่าไฟรายวัน'!AE50)*$F50)))</f>
        <v>0.00</v>
      </c>
      <c r="AF50" s="228" t="str">
        <f>IF('Key ค่าไฟรายวัน'!AG50&lt;0,"invalid value",IF('Key ค่าไฟรายวัน'!AG50=0,"0.00",IF('Key ค่าไฟรายวัน'!AG50&lt;'Key ค่าไฟรายวัน'!AF50,"Invalid value",('Key ค่าไฟรายวัน'!AG50-'Key ค่าไฟรายวัน'!AF50)*$F50)))</f>
        <v>0.00</v>
      </c>
      <c r="AG50" s="397" t="str">
        <f>IF('Key ค่าไฟรายวัน'!AH50&lt;0,"invalid value",IF('Key ค่าไฟรายวัน'!AH50=0,"0.00",IF('Key ค่าไฟรายวัน'!AH50&lt;'Key ค่าไฟรายวัน'!AG50,"Invalid value",('Key ค่าไฟรายวัน'!AH50-'Key ค่าไฟรายวัน'!AG50)*$F50)))</f>
        <v>0.00</v>
      </c>
      <c r="AH50" s="397" t="str">
        <f>IF('Key ค่าไฟรายวัน'!AI50&lt;0,"invalid value",IF('Key ค่าไฟรายวัน'!AI50=0,"0.00",IF('Key ค่าไฟรายวัน'!AI50&lt;'Key ค่าไฟรายวัน'!AH50,"Invalid value",('Key ค่าไฟรายวัน'!AI50-'Key ค่าไฟรายวัน'!AH50)*$F50)))</f>
        <v>0.00</v>
      </c>
      <c r="AI50" s="397" t="str">
        <f>IF('Key ค่าไฟรายวัน'!AJ50&lt;0,"invalid value",IF('Key ค่าไฟรายวัน'!AJ50=0,"0.00",IF('Key ค่าไฟรายวัน'!AJ50&lt;'Key ค่าไฟรายวัน'!AI50,"Invalid value",('Key ค่าไฟรายวัน'!AJ50-'Key ค่าไฟรายวัน'!AI50)*$F50)))</f>
        <v>0.00</v>
      </c>
      <c r="AJ50" s="397" t="str">
        <f>IF('Key ค่าไฟรายวัน'!AK50&lt;0,"invalid value",IF('Key ค่าไฟรายวัน'!AK50=0,"0.00",IF('Key ค่าไฟรายวัน'!AK50&lt;'Key ค่าไฟรายวัน'!AJ50,"Invalid value",('Key ค่าไฟรายวัน'!AK50-'Key ค่าไฟรายวัน'!AJ50)*$F50)))</f>
        <v>0.00</v>
      </c>
      <c r="AK50" s="397"/>
      <c r="AL50" s="258"/>
      <c r="AM50" s="258"/>
      <c r="AN50" s="258"/>
      <c r="AO50" s="258"/>
      <c r="AP50" s="124"/>
      <c r="AQ50" s="124"/>
      <c r="AR50" s="124"/>
      <c r="AS50" s="6"/>
      <c r="AT50" s="6"/>
      <c r="AU50" s="6"/>
      <c r="AV50" s="6"/>
      <c r="AW50" s="6"/>
      <c r="AX50" s="6"/>
      <c r="AY50" s="6"/>
    </row>
    <row r="51" spans="1:51" s="7" customFormat="1" ht="15" customHeight="1">
      <c r="A51" s="5" t="s">
        <v>92</v>
      </c>
      <c r="B51" s="519"/>
      <c r="C51" s="42" t="s">
        <v>77</v>
      </c>
      <c r="D51" s="42" t="s">
        <v>77</v>
      </c>
      <c r="E51" s="42" t="s">
        <v>45</v>
      </c>
      <c r="F51" s="37">
        <v>1</v>
      </c>
      <c r="G51" s="397" t="str">
        <f>IF('Key ค่าไฟรายวัน'!H51&lt;0,"invalid value",IF('Key ค่าไฟรายวัน'!H51=0,"0.00",IF('Key ค่าไฟรายวัน'!H51&lt;'Key ค่าไฟรายวัน'!G51,"Invalid value",('Key ค่าไฟรายวัน'!H51-'Key ค่าไฟรายวัน'!G51)*$F51)))</f>
        <v>0.00</v>
      </c>
      <c r="H51" s="397" t="str">
        <f>IF('Key ค่าไฟรายวัน'!I51&lt;0,"invalid value",IF('Key ค่าไฟรายวัน'!I51=0,"0.00",IF('Key ค่าไฟรายวัน'!I51&lt;'Key ค่าไฟรายวัน'!H51,"Invalid value",('Key ค่าไฟรายวัน'!I51-'Key ค่าไฟรายวัน'!H51)*$F51)))</f>
        <v>0.00</v>
      </c>
      <c r="I51" s="397" t="str">
        <f>IF('Key ค่าไฟรายวัน'!J51&lt;0,"invalid value",IF('Key ค่าไฟรายวัน'!J51=0,"0.00",IF('Key ค่าไฟรายวัน'!J51&lt;'Key ค่าไฟรายวัน'!I51,"Invalid value",('Key ค่าไฟรายวัน'!J51-'Key ค่าไฟรายวัน'!I51)*$F51)))</f>
        <v>0.00</v>
      </c>
      <c r="J51" s="228" t="str">
        <f>IF('Key ค่าไฟรายวัน'!K51&lt;0,"invalid value",IF('Key ค่าไฟรายวัน'!K51=0,"0.00",IF('Key ค่าไฟรายวัน'!K51&lt;'Key ค่าไฟรายวัน'!J51,"Invalid value",('Key ค่าไฟรายวัน'!K51-'Key ค่าไฟรายวัน'!J51)*$F51)))</f>
        <v>0.00</v>
      </c>
      <c r="K51" s="228" t="str">
        <f>IF('Key ค่าไฟรายวัน'!L51&lt;0,"invalid value",IF('Key ค่าไฟรายวัน'!L51=0,"0.00",IF('Key ค่าไฟรายวัน'!L51&lt;'Key ค่าไฟรายวัน'!K51,"Invalid value",('Key ค่าไฟรายวัน'!L51-'Key ค่าไฟรายวัน'!K51)*$F51)))</f>
        <v>0.00</v>
      </c>
      <c r="L51" s="395" t="str">
        <f>IF('Key ค่าไฟรายวัน'!M51&lt;0,"invalid value",IF('Key ค่าไฟรายวัน'!M51=0,"0.00",IF('Key ค่าไฟรายวัน'!M51&lt;'Key ค่าไฟรายวัน'!L51,"Invalid value",('Key ค่าไฟรายวัน'!M51-'Key ค่าไฟรายวัน'!L51)*$F51)))</f>
        <v>0.00</v>
      </c>
      <c r="M51" s="397" t="str">
        <f>IF('Key ค่าไฟรายวัน'!N51&lt;0,"invalid value",IF('Key ค่าไฟรายวัน'!N51=0,"0.00",IF('Key ค่าไฟรายวัน'!N51&lt;'Key ค่าไฟรายวัน'!M51,"Invalid value",('Key ค่าไฟรายวัน'!N51-'Key ค่าไฟรายวัน'!M51)*$F51)))</f>
        <v>0.00</v>
      </c>
      <c r="N51" s="397" t="str">
        <f>IF('Key ค่าไฟรายวัน'!O51&lt;0,"invalid value",IF('Key ค่าไฟรายวัน'!O51=0,"0.00",IF('Key ค่าไฟรายวัน'!O51&lt;'Key ค่าไฟรายวัน'!N51,"Invalid value",('Key ค่าไฟรายวัน'!O51-'Key ค่าไฟรายวัน'!N51)*$F51)))</f>
        <v>0.00</v>
      </c>
      <c r="O51" s="397" t="str">
        <f>IF('Key ค่าไฟรายวัน'!P51&lt;0,"invalid value",IF('Key ค่าไฟรายวัน'!P51=0,"0.00",IF('Key ค่าไฟรายวัน'!P51&lt;'Key ค่าไฟรายวัน'!O51,"Invalid value",('Key ค่าไฟรายวัน'!P51-'Key ค่าไฟรายวัน'!O51)*$F51)))</f>
        <v>0.00</v>
      </c>
      <c r="P51" s="397" t="str">
        <f>IF('Key ค่าไฟรายวัน'!Q51&lt;0,"invalid value",IF('Key ค่าไฟรายวัน'!Q51=0,"0.00",IF('Key ค่าไฟรายวัน'!Q51&lt;'Key ค่าไฟรายวัน'!P51,"Invalid value",('Key ค่าไฟรายวัน'!Q51-'Key ค่าไฟรายวัน'!P51)*$F51)))</f>
        <v>0.00</v>
      </c>
      <c r="Q51" s="397" t="str">
        <f>IF('Key ค่าไฟรายวัน'!R51&lt;0,"invalid value",IF('Key ค่าไฟรายวัน'!R51=0,"0.00",IF('Key ค่าไฟรายวัน'!R51&lt;'Key ค่าไฟรายวัน'!Q51,"Invalid value",('Key ค่าไฟรายวัน'!R51-'Key ค่าไฟรายวัน'!Q51)*$F51)))</f>
        <v>0.00</v>
      </c>
      <c r="R51" s="397" t="str">
        <f>IF('Key ค่าไฟรายวัน'!S51&lt;0,"invalid value",IF('Key ค่าไฟรายวัน'!S51=0,"0.00",IF('Key ค่าไฟรายวัน'!S51&lt;'Key ค่าไฟรายวัน'!R51,"Invalid value",('Key ค่าไฟรายวัน'!S51-'Key ค่าไฟรายวัน'!R51)*$F51)))</f>
        <v>0.00</v>
      </c>
      <c r="S51" s="397" t="str">
        <f>IF('Key ค่าไฟรายวัน'!T51&lt;0,"invalid value",IF('Key ค่าไฟรายวัน'!T51=0,"0.00",IF('Key ค่าไฟรายวัน'!T51&lt;'Key ค่าไฟรายวัน'!S51,"Invalid value",('Key ค่าไฟรายวัน'!T51-'Key ค่าไฟรายวัน'!S51)*$F51)))</f>
        <v>0.00</v>
      </c>
      <c r="T51" s="397" t="str">
        <f>IF('Key ค่าไฟรายวัน'!U51&lt;0,"invalid value",IF('Key ค่าไฟรายวัน'!U51=0,"0.00",IF('Key ค่าไฟรายวัน'!U51&lt;'Key ค่าไฟรายวัน'!T51,"Invalid value",('Key ค่าไฟรายวัน'!U51-'Key ค่าไฟรายวัน'!T51)*$F51)))</f>
        <v>0.00</v>
      </c>
      <c r="U51" s="397" t="str">
        <f>IF('Key ค่าไฟรายวัน'!V51&lt;0,"invalid value",IF('Key ค่าไฟรายวัน'!V51=0,"0.00",IF('Key ค่าไฟรายวัน'!V51&lt;'Key ค่าไฟรายวัน'!U51,"Invalid value",('Key ค่าไฟรายวัน'!V51-'Key ค่าไฟรายวัน'!U51)*$F51)))</f>
        <v>0.00</v>
      </c>
      <c r="V51" s="397" t="str">
        <f>IF('Key ค่าไฟรายวัน'!W51&lt;0,"invalid value",IF('Key ค่าไฟรายวัน'!W51=0,"0.00",IF('Key ค่าไฟรายวัน'!W51&lt;'Key ค่าไฟรายวัน'!V51,"Invalid value",('Key ค่าไฟรายวัน'!W51-'Key ค่าไฟรายวัน'!V51)*$F51)))</f>
        <v>0.00</v>
      </c>
      <c r="W51" s="397" t="str">
        <f>IF('Key ค่าไฟรายวัน'!X51&lt;0,"invalid value",IF('Key ค่าไฟรายวัน'!X51=0,"0.00",IF('Key ค่าไฟรายวัน'!X51&lt;'Key ค่าไฟรายวัน'!W51,"Invalid value",('Key ค่าไฟรายวัน'!X51-'Key ค่าไฟรายวัน'!W51)*$F51)))</f>
        <v>0.00</v>
      </c>
      <c r="X51" s="397" t="str">
        <f>IF('Key ค่าไฟรายวัน'!Y51&lt;0,"invalid value",IF('Key ค่าไฟรายวัน'!Y51=0,"0.00",IF('Key ค่าไฟรายวัน'!Y51&lt;'Key ค่าไฟรายวัน'!X51,"Invalid value",('Key ค่าไฟรายวัน'!Y51-'Key ค่าไฟรายวัน'!X51)*$F51)))</f>
        <v>0.00</v>
      </c>
      <c r="Y51" s="228" t="str">
        <f>IF('Key ค่าไฟรายวัน'!Z51&lt;0,"invalid value",IF('Key ค่าไฟรายวัน'!Z51=0,"0.00",IF('Key ค่าไฟรายวัน'!Z51&lt;'Key ค่าไฟรายวัน'!Y51,"Invalid value",('Key ค่าไฟรายวัน'!Z51-'Key ค่าไฟรายวัน'!Y51)*$F51)))</f>
        <v>0.00</v>
      </c>
      <c r="Z51" s="397" t="str">
        <f>IF('Key ค่าไฟรายวัน'!AA51&lt;0,"invalid value",IF('Key ค่าไฟรายวัน'!AA51=0,"0.00",IF('Key ค่าไฟรายวัน'!AA51&lt;'Key ค่าไฟรายวัน'!Z51,"Invalid value",('Key ค่าไฟรายวัน'!AA51-'Key ค่าไฟรายวัน'!Z51)*$F51)))</f>
        <v>0.00</v>
      </c>
      <c r="AA51" s="397" t="str">
        <f>IF('Key ค่าไฟรายวัน'!AB51&lt;0,"invalid value",IF('Key ค่าไฟรายวัน'!AB51=0,"0.00",IF('Key ค่าไฟรายวัน'!AB51&lt;'Key ค่าไฟรายวัน'!AA51,"Invalid value",('Key ค่าไฟรายวัน'!AB51-'Key ค่าไฟรายวัน'!AA51)*$F51)))</f>
        <v>0.00</v>
      </c>
      <c r="AB51" s="397" t="str">
        <f>IF('Key ค่าไฟรายวัน'!AC51&lt;0,"invalid value",IF('Key ค่าไฟรายวัน'!AC51=0,"0.00",IF('Key ค่าไฟรายวัน'!AC51&lt;'Key ค่าไฟรายวัน'!AB51,"Invalid value",('Key ค่าไฟรายวัน'!AC51-'Key ค่าไฟรายวัน'!AB51)*$F51)))</f>
        <v>0.00</v>
      </c>
      <c r="AC51" s="397" t="str">
        <f>IF('Key ค่าไฟรายวัน'!AD51&lt;0,"invalid value",IF('Key ค่าไฟรายวัน'!AD51=0,"0.00",IF('Key ค่าไฟรายวัน'!AD51&lt;'Key ค่าไฟรายวัน'!AC51,"Invalid value",('Key ค่าไฟรายวัน'!AD51-'Key ค่าไฟรายวัน'!AC51)*$F51)))</f>
        <v>0.00</v>
      </c>
      <c r="AD51" s="397" t="str">
        <f>IF('Key ค่าไฟรายวัน'!AE51&lt;0,"invalid value",IF('Key ค่าไฟรายวัน'!AE51=0,"0.00",IF('Key ค่าไฟรายวัน'!AE51&lt;'Key ค่าไฟรายวัน'!AD51,"Invalid value",('Key ค่าไฟรายวัน'!AE51-'Key ค่าไฟรายวัน'!AD51)*$F51)))</f>
        <v>0.00</v>
      </c>
      <c r="AE51" s="228" t="str">
        <f>IF('Key ค่าไฟรายวัน'!AF51&lt;0,"invalid value",IF('Key ค่าไฟรายวัน'!AF51=0,"0.00",IF('Key ค่าไฟรายวัน'!AF51&lt;'Key ค่าไฟรายวัน'!AE51,"Invalid value",('Key ค่าไฟรายวัน'!AF51-'Key ค่าไฟรายวัน'!AE51)*$F51)))</f>
        <v>0.00</v>
      </c>
      <c r="AF51" s="228" t="str">
        <f>IF('Key ค่าไฟรายวัน'!AG51&lt;0,"invalid value",IF('Key ค่าไฟรายวัน'!AG51=0,"0.00",IF('Key ค่าไฟรายวัน'!AG51&lt;'Key ค่าไฟรายวัน'!AF51,"Invalid value",('Key ค่าไฟรายวัน'!AG51-'Key ค่าไฟรายวัน'!AF51)*$F51)))</f>
        <v>0.00</v>
      </c>
      <c r="AG51" s="397" t="str">
        <f>IF('Key ค่าไฟรายวัน'!AH51&lt;0,"invalid value",IF('Key ค่าไฟรายวัน'!AH51=0,"0.00",IF('Key ค่าไฟรายวัน'!AH51&lt;'Key ค่าไฟรายวัน'!AG51,"Invalid value",('Key ค่าไฟรายวัน'!AH51-'Key ค่าไฟรายวัน'!AG51)*$F51)))</f>
        <v>0.00</v>
      </c>
      <c r="AH51" s="397" t="str">
        <f>IF('Key ค่าไฟรายวัน'!AI51&lt;0,"invalid value",IF('Key ค่าไฟรายวัน'!AI51=0,"0.00",IF('Key ค่าไฟรายวัน'!AI51&lt;'Key ค่าไฟรายวัน'!AH51,"Invalid value",('Key ค่าไฟรายวัน'!AI51-'Key ค่าไฟรายวัน'!AH51)*$F51)))</f>
        <v>0.00</v>
      </c>
      <c r="AI51" s="397" t="str">
        <f>IF('Key ค่าไฟรายวัน'!AJ51&lt;0,"invalid value",IF('Key ค่าไฟรายวัน'!AJ51=0,"0.00",IF('Key ค่าไฟรายวัน'!AJ51&lt;'Key ค่าไฟรายวัน'!AI51,"Invalid value",('Key ค่าไฟรายวัน'!AJ51-'Key ค่าไฟรายวัน'!AI51)*$F51)))</f>
        <v>0.00</v>
      </c>
      <c r="AJ51" s="397" t="str">
        <f>IF('Key ค่าไฟรายวัน'!AK51&lt;0,"invalid value",IF('Key ค่าไฟรายวัน'!AK51=0,"0.00",IF('Key ค่าไฟรายวัน'!AK51&lt;'Key ค่าไฟรายวัน'!AJ51,"Invalid value",('Key ค่าไฟรายวัน'!AK51-'Key ค่าไฟรายวัน'!AJ51)*$F51)))</f>
        <v>0.00</v>
      </c>
      <c r="AK51" s="397"/>
      <c r="AL51" s="258"/>
      <c r="AM51" s="258"/>
      <c r="AN51" s="258"/>
      <c r="AO51" s="258"/>
      <c r="AP51" s="124"/>
      <c r="AQ51" s="124"/>
      <c r="AR51" s="124"/>
      <c r="AS51" s="6"/>
      <c r="AT51" s="6"/>
      <c r="AU51" s="6"/>
      <c r="AV51" s="6"/>
      <c r="AW51" s="6"/>
      <c r="AX51" s="6"/>
      <c r="AY51" s="6"/>
    </row>
    <row r="52" spans="1:51" s="5" customFormat="1" ht="15" customHeight="1">
      <c r="A52" s="5" t="s">
        <v>121</v>
      </c>
      <c r="B52" s="181" t="s">
        <v>95</v>
      </c>
      <c r="C52" s="23">
        <v>1308</v>
      </c>
      <c r="D52" s="23" t="s">
        <v>109</v>
      </c>
      <c r="E52" s="24" t="s">
        <v>45</v>
      </c>
      <c r="F52" s="36">
        <v>1</v>
      </c>
      <c r="G52" s="396" t="str">
        <f>IF('Key ค่าไฟรายวัน'!H52&lt;0,"invalid value",IF('Key ค่าไฟรายวัน'!H52=0,"0.00",IF('Key ค่าไฟรายวัน'!H52&lt;'Key ค่าไฟรายวัน'!G52,"Invalid value",('Key ค่าไฟรายวัน'!H52-'Key ค่าไฟรายวัน'!G52)*$F52)))</f>
        <v>0.00</v>
      </c>
      <c r="H52" s="396" t="str">
        <f>IF('Key ค่าไฟรายวัน'!I52&lt;0,"invalid value",IF('Key ค่าไฟรายวัน'!I52=0,"0.00",IF('Key ค่าไฟรายวัน'!I52&lt;'Key ค่าไฟรายวัน'!H52,"Invalid value",('Key ค่าไฟรายวัน'!I52-'Key ค่าไฟรายวัน'!H52)*$F52)))</f>
        <v>0.00</v>
      </c>
      <c r="I52" s="396" t="str">
        <f>IF('Key ค่าไฟรายวัน'!J52&lt;0,"invalid value",IF('Key ค่าไฟรายวัน'!J52=0,"0.00",IF('Key ค่าไฟรายวัน'!J52&lt;'Key ค่าไฟรายวัน'!I52,"Invalid value",('Key ค่าไฟรายวัน'!J52-'Key ค่าไฟรายวัน'!I52)*$F52)))</f>
        <v>0.00</v>
      </c>
      <c r="J52" s="227" t="str">
        <f>IF('Key ค่าไฟรายวัน'!K52&lt;0,"invalid value",IF('Key ค่าไฟรายวัน'!K52=0,"0.00",IF('Key ค่าไฟรายวัน'!K52&lt;'Key ค่าไฟรายวัน'!J52,"Invalid value",('Key ค่าไฟรายวัน'!K52-'Key ค่าไฟรายวัน'!J52)*$F52)))</f>
        <v>0.00</v>
      </c>
      <c r="K52" s="227" t="str">
        <f>IF('Key ค่าไฟรายวัน'!L52&lt;0,"invalid value",IF('Key ค่าไฟรายวัน'!L52=0,"0.00",IF('Key ค่าไฟรายวัน'!L52&lt;'Key ค่าไฟรายวัน'!K52,"Invalid value",('Key ค่าไฟรายวัน'!L52-'Key ค่าไฟรายวัน'!K52)*$F52)))</f>
        <v>0.00</v>
      </c>
      <c r="L52" s="396" t="str">
        <f>IF('Key ค่าไฟรายวัน'!M52&lt;0,"invalid value",IF('Key ค่าไฟรายวัน'!M52=0,"0.00",IF('Key ค่าไฟรายวัน'!M52&lt;'Key ค่าไฟรายวัน'!L52,"Invalid value",('Key ค่าไฟรายวัน'!M52-'Key ค่าไฟรายวัน'!L52)*$F52)))</f>
        <v>0.00</v>
      </c>
      <c r="M52" s="396" t="str">
        <f>IF('Key ค่าไฟรายวัน'!N52&lt;0,"invalid value",IF('Key ค่าไฟรายวัน'!N52=0,"0.00",IF('Key ค่าไฟรายวัน'!N52&lt;'Key ค่าไฟรายวัน'!M52,"Invalid value",('Key ค่าไฟรายวัน'!N52-'Key ค่าไฟรายวัน'!M52)*$F52)))</f>
        <v>0.00</v>
      </c>
      <c r="N52" s="396" t="str">
        <f>IF('Key ค่าไฟรายวัน'!O52&lt;0,"invalid value",IF('Key ค่าไฟรายวัน'!O52=0,"0.00",IF('Key ค่าไฟรายวัน'!O52&lt;'Key ค่าไฟรายวัน'!N52,"Invalid value",('Key ค่าไฟรายวัน'!O52-'Key ค่าไฟรายวัน'!N52)*$F52)))</f>
        <v>0.00</v>
      </c>
      <c r="O52" s="396" t="str">
        <f>IF('Key ค่าไฟรายวัน'!P52&lt;0,"invalid value",IF('Key ค่าไฟรายวัน'!P52=0,"0.00",IF('Key ค่าไฟรายวัน'!P52&lt;'Key ค่าไฟรายวัน'!O52,"Invalid value",('Key ค่าไฟรายวัน'!P52-'Key ค่าไฟรายวัน'!O52)*$F52)))</f>
        <v>0.00</v>
      </c>
      <c r="P52" s="396" t="str">
        <f>IF('Key ค่าไฟรายวัน'!Q52&lt;0,"invalid value",IF('Key ค่าไฟรายวัน'!Q52=0,"0.00",IF('Key ค่าไฟรายวัน'!Q52&lt;'Key ค่าไฟรายวัน'!P52,"Invalid value",('Key ค่าไฟรายวัน'!Q52-'Key ค่าไฟรายวัน'!P52)*$F52)))</f>
        <v>0.00</v>
      </c>
      <c r="Q52" s="396" t="str">
        <f>IF('Key ค่าไฟรายวัน'!R52&lt;0,"invalid value",IF('Key ค่าไฟรายวัน'!R52=0,"0.00",IF('Key ค่าไฟรายวัน'!R52&lt;'Key ค่าไฟรายวัน'!Q52,"Invalid value",('Key ค่าไฟรายวัน'!R52-'Key ค่าไฟรายวัน'!Q52)*$F52)))</f>
        <v>0.00</v>
      </c>
      <c r="R52" s="227" t="str">
        <f>IF('Key ค่าไฟรายวัน'!S52&lt;0,"invalid value",IF('Key ค่าไฟรายวัน'!S52=0,"0.00",IF('Key ค่าไฟรายวัน'!S52&lt;'Key ค่าไฟรายวัน'!R52,"Invalid value",('Key ค่าไฟรายวัน'!S52-'Key ค่าไฟรายวัน'!R52)*$F52)))</f>
        <v>0.00</v>
      </c>
      <c r="S52" s="396" t="str">
        <f>IF('Key ค่าไฟรายวัน'!T52&lt;0,"invalid value",IF('Key ค่าไฟรายวัน'!T52=0,"0.00",IF('Key ค่าไฟรายวัน'!T52&lt;'Key ค่าไฟรายวัน'!S52,"Invalid value",('Key ค่าไฟรายวัน'!T52-'Key ค่าไฟรายวัน'!S52)*$F52)))</f>
        <v>0.00</v>
      </c>
      <c r="T52" s="396" t="str">
        <f>IF('Key ค่าไฟรายวัน'!U52&lt;0,"invalid value",IF('Key ค่าไฟรายวัน'!U52=0,"0.00",IF('Key ค่าไฟรายวัน'!U52&lt;'Key ค่าไฟรายวัน'!T52,"Invalid value",('Key ค่าไฟรายวัน'!U52-'Key ค่าไฟรายวัน'!T52)*$F52)))</f>
        <v>0.00</v>
      </c>
      <c r="U52" s="396" t="str">
        <f>IF('Key ค่าไฟรายวัน'!V52&lt;0,"invalid value",IF('Key ค่าไฟรายวัน'!V52=0,"0.00",IF('Key ค่าไฟรายวัน'!V52&lt;'Key ค่าไฟรายวัน'!U52,"Invalid value",('Key ค่าไฟรายวัน'!V52-'Key ค่าไฟรายวัน'!U52)*$F52)))</f>
        <v>0.00</v>
      </c>
      <c r="V52" s="396" t="str">
        <f>IF('Key ค่าไฟรายวัน'!W52&lt;0,"invalid value",IF('Key ค่าไฟรายวัน'!W52=0,"0.00",IF('Key ค่าไฟรายวัน'!W52&lt;'Key ค่าไฟรายวัน'!V52,"Invalid value",('Key ค่าไฟรายวัน'!W52-'Key ค่าไฟรายวัน'!V52)*$F52)))</f>
        <v>0.00</v>
      </c>
      <c r="W52" s="396" t="str">
        <f>IF('Key ค่าไฟรายวัน'!X52&lt;0,"invalid value",IF('Key ค่าไฟรายวัน'!X52=0,"0.00",IF('Key ค่าไฟรายวัน'!X52&lt;'Key ค่าไฟรายวัน'!W52,"Invalid value",('Key ค่าไฟรายวัน'!X52-'Key ค่าไฟรายวัน'!W52)*$F52)))</f>
        <v>0.00</v>
      </c>
      <c r="X52" s="396" t="str">
        <f>IF('Key ค่าไฟรายวัน'!Y52&lt;0,"invalid value",IF('Key ค่าไฟรายวัน'!Y52=0,"0.00",IF('Key ค่าไฟรายวัน'!Y52&lt;'Key ค่าไฟรายวัน'!X52,"Invalid value",('Key ค่าไฟรายวัน'!Y52-'Key ค่าไฟรายวัน'!X52)*$F52)))</f>
        <v>0.00</v>
      </c>
      <c r="Y52" s="227" t="str">
        <f>IF('Key ค่าไฟรายวัน'!Z52&lt;0,"invalid value",IF('Key ค่าไฟรายวัน'!Z52=0,"0.00",IF('Key ค่าไฟรายวัน'!Z52&lt;'Key ค่าไฟรายวัน'!Y52,"Invalid value",('Key ค่าไฟรายวัน'!Z52-'Key ค่าไฟรายวัน'!Y52)*$F52)))</f>
        <v>0.00</v>
      </c>
      <c r="Z52" s="396" t="str">
        <f>IF('Key ค่าไฟรายวัน'!AA52&lt;0,"invalid value",IF('Key ค่าไฟรายวัน'!AA52=0,"0.00",IF('Key ค่าไฟรายวัน'!AA52&lt;'Key ค่าไฟรายวัน'!Z52,"Invalid value",('Key ค่าไฟรายวัน'!AA52-'Key ค่าไฟรายวัน'!Z52)*$F52)))</f>
        <v>0.00</v>
      </c>
      <c r="AA52" s="396" t="str">
        <f>IF('Key ค่าไฟรายวัน'!AB52&lt;0,"invalid value",IF('Key ค่าไฟรายวัน'!AB52=0,"0.00",IF('Key ค่าไฟรายวัน'!AB52&lt;'Key ค่าไฟรายวัน'!AA52,"Invalid value",('Key ค่าไฟรายวัน'!AB52-'Key ค่าไฟรายวัน'!AA52)*$F52)))</f>
        <v>0.00</v>
      </c>
      <c r="AB52" s="396" t="str">
        <f>IF('Key ค่าไฟรายวัน'!AC52&lt;0,"invalid value",IF('Key ค่าไฟรายวัน'!AC52=0,"0.00",IF('Key ค่าไฟรายวัน'!AC52&lt;'Key ค่าไฟรายวัน'!AB52,"Invalid value",('Key ค่าไฟรายวัน'!AC52-'Key ค่าไฟรายวัน'!AB52)*$F52)))</f>
        <v>0.00</v>
      </c>
      <c r="AC52" s="396" t="str">
        <f>IF('Key ค่าไฟรายวัน'!AD52&lt;0,"invalid value",IF('Key ค่าไฟรายวัน'!AD52=0,"0.00",IF('Key ค่าไฟรายวัน'!AD52&lt;'Key ค่าไฟรายวัน'!AC52,"Invalid value",('Key ค่าไฟรายวัน'!AD52-'Key ค่าไฟรายวัน'!AC52)*$F52)))</f>
        <v>0.00</v>
      </c>
      <c r="AD52" s="396" t="str">
        <f>IF('Key ค่าไฟรายวัน'!AE52&lt;0,"invalid value",IF('Key ค่าไฟรายวัน'!AE52=0,"0.00",IF('Key ค่าไฟรายวัน'!AE52&lt;'Key ค่าไฟรายวัน'!AD52,"Invalid value",('Key ค่าไฟรายวัน'!AE52-'Key ค่าไฟรายวัน'!AD52)*$F52)))</f>
        <v>0.00</v>
      </c>
      <c r="AE52" s="227" t="str">
        <f>IF('Key ค่าไฟรายวัน'!AF52&lt;0,"invalid value",IF('Key ค่าไฟรายวัน'!AF52=0,"0.00",IF('Key ค่าไฟรายวัน'!AF52&lt;'Key ค่าไฟรายวัน'!AE52,"Invalid value",('Key ค่าไฟรายวัน'!AF52-'Key ค่าไฟรายวัน'!AE52)*$F52)))</f>
        <v>0.00</v>
      </c>
      <c r="AF52" s="227" t="str">
        <f>IF('Key ค่าไฟรายวัน'!AG52&lt;0,"invalid value",IF('Key ค่าไฟรายวัน'!AG52=0,"0.00",IF('Key ค่าไฟรายวัน'!AG52&lt;'Key ค่าไฟรายวัน'!AF52,"Invalid value",('Key ค่าไฟรายวัน'!AG52-'Key ค่าไฟรายวัน'!AF52)*$F52)))</f>
        <v>0.00</v>
      </c>
      <c r="AG52" s="396" t="str">
        <f>IF('Key ค่าไฟรายวัน'!AH52&lt;0,"invalid value",IF('Key ค่าไฟรายวัน'!AH52=0,"0.00",IF('Key ค่าไฟรายวัน'!AH52&lt;'Key ค่าไฟรายวัน'!AG52,"Invalid value",('Key ค่าไฟรายวัน'!AH52-'Key ค่าไฟรายวัน'!AG52)*$F52)))</f>
        <v>0.00</v>
      </c>
      <c r="AH52" s="396" t="str">
        <f>IF('Key ค่าไฟรายวัน'!AI52&lt;0,"invalid value",IF('Key ค่าไฟรายวัน'!AI52=0,"0.00",IF('Key ค่าไฟรายวัน'!AI52&lt;'Key ค่าไฟรายวัน'!AH52,"Invalid value",('Key ค่าไฟรายวัน'!AI52-'Key ค่าไฟรายวัน'!AH52)*$F52)))</f>
        <v>0.00</v>
      </c>
      <c r="AI52" s="396" t="str">
        <f>IF('Key ค่าไฟรายวัน'!AJ52&lt;0,"invalid value",IF('Key ค่าไฟรายวัน'!AJ52=0,"0.00",IF('Key ค่าไฟรายวัน'!AJ52&lt;'Key ค่าไฟรายวัน'!AI52,"Invalid value",('Key ค่าไฟรายวัน'!AJ52-'Key ค่าไฟรายวัน'!AI52)*$F52)))</f>
        <v>0.00</v>
      </c>
      <c r="AJ52" s="396" t="str">
        <f>IF('Key ค่าไฟรายวัน'!AK52&lt;0,"invalid value",IF('Key ค่าไฟรายวัน'!AK52=0,"0.00",IF('Key ค่าไฟรายวัน'!AK52&lt;'Key ค่าไฟรายวัน'!AJ52,"Invalid value",('Key ค่าไฟรายวัน'!AK52-'Key ค่าไฟรายวัน'!AJ52)*$F52)))</f>
        <v>0.00</v>
      </c>
      <c r="AK52" s="396"/>
      <c r="AL52" s="258"/>
      <c r="AM52" s="258"/>
      <c r="AN52" s="258"/>
      <c r="AO52" s="258"/>
      <c r="AP52" s="124"/>
      <c r="AQ52" s="124"/>
      <c r="AR52" s="124"/>
      <c r="AS52" s="4"/>
      <c r="AT52" s="4"/>
      <c r="AU52" s="4"/>
      <c r="AV52" s="4"/>
      <c r="AW52" s="4"/>
      <c r="AX52" s="4"/>
      <c r="AY52" s="4"/>
    </row>
    <row r="53" spans="1:51" s="5" customFormat="1" ht="15" customHeight="1">
      <c r="A53" s="5" t="s">
        <v>92</v>
      </c>
      <c r="B53" s="112" t="s">
        <v>31</v>
      </c>
      <c r="C53" s="42" t="s">
        <v>78</v>
      </c>
      <c r="D53" s="112" t="s">
        <v>46</v>
      </c>
      <c r="E53" s="112" t="s">
        <v>44</v>
      </c>
      <c r="F53" s="37">
        <v>1</v>
      </c>
      <c r="G53" s="397" t="str">
        <f ca="1">IF('Key ค่าไฟรายวัน'!H53&lt;0,"invalid value",IF('Key ค่าไฟรายวัน'!H53=0,"0.00",IF('Key ค่าไฟรายวัน'!H53&lt;'Key ค่าไฟรายวัน'!G53,"Invalid value",('Key ค่าไฟรายวัน'!H53-'Key ค่าไฟรายวัน'!G53)*$F53)))</f>
        <v>0.00</v>
      </c>
      <c r="H53" s="397" t="str">
        <f ca="1">IF('Key ค่าไฟรายวัน'!I53&lt;0,"invalid value",IF('Key ค่าไฟรายวัน'!I53=0,"0.00",IF('Key ค่าไฟรายวัน'!I53&lt;'Key ค่าไฟรายวัน'!H53,"Invalid value",('Key ค่าไฟรายวัน'!I53-'Key ค่าไฟรายวัน'!H53)*$F53)))</f>
        <v>0.00</v>
      </c>
      <c r="I53" s="397" t="str">
        <f ca="1">IF('Key ค่าไฟรายวัน'!J53&lt;0,"invalid value",IF('Key ค่าไฟรายวัน'!J53=0,"0.00",IF('Key ค่าไฟรายวัน'!J53&lt;'Key ค่าไฟรายวัน'!I53,"Invalid value",('Key ค่าไฟรายวัน'!J53-'Key ค่าไฟรายวัน'!I53)*$F53)))</f>
        <v>0.00</v>
      </c>
      <c r="J53" s="228" t="str">
        <f ca="1">IF('Key ค่าไฟรายวัน'!K53&lt;0,"invalid value",IF('Key ค่าไฟรายวัน'!K53=0,"0.00",IF('Key ค่าไฟรายวัน'!K53&lt;'Key ค่าไฟรายวัน'!J53,"Invalid value",('Key ค่าไฟรายวัน'!K53-'Key ค่าไฟรายวัน'!J53)*$F53)))</f>
        <v>0.00</v>
      </c>
      <c r="K53" s="228" t="str">
        <f ca="1">IF('Key ค่าไฟรายวัน'!L53&lt;0,"invalid value",IF('Key ค่าไฟรายวัน'!L53=0,"0.00",IF('Key ค่าไฟรายวัน'!L53&lt;'Key ค่าไฟรายวัน'!K53,"Invalid value",('Key ค่าไฟรายวัน'!L53-'Key ค่าไฟรายวัน'!K53)*$F53)))</f>
        <v>0.00</v>
      </c>
      <c r="L53" s="395" t="str">
        <f ca="1">IF('Key ค่าไฟรายวัน'!M53&lt;0,"invalid value",IF('Key ค่าไฟรายวัน'!M53=0,"0.00",IF('Key ค่าไฟรายวัน'!M53&lt;'Key ค่าไฟรายวัน'!L53,"Invalid value",('Key ค่าไฟรายวัน'!M53-'Key ค่าไฟรายวัน'!L53)*$F53)))</f>
        <v>0.00</v>
      </c>
      <c r="M53" s="397" t="str">
        <f ca="1">IF('Key ค่าไฟรายวัน'!N53&lt;0,"invalid value",IF('Key ค่าไฟรายวัน'!N53=0,"0.00",IF('Key ค่าไฟรายวัน'!N53&lt;'Key ค่าไฟรายวัน'!M53,"Invalid value",('Key ค่าไฟรายวัน'!N53-'Key ค่าไฟรายวัน'!M53)*$F53)))</f>
        <v>0.00</v>
      </c>
      <c r="N53" s="397" t="str">
        <f ca="1">IF('Key ค่าไฟรายวัน'!O53&lt;0,"invalid value",IF('Key ค่าไฟรายวัน'!O53=0,"0.00",IF('Key ค่าไฟรายวัน'!O53&lt;'Key ค่าไฟรายวัน'!N53,"Invalid value",('Key ค่าไฟรายวัน'!O53-'Key ค่าไฟรายวัน'!N53)*$F53)))</f>
        <v>0.00</v>
      </c>
      <c r="O53" s="397" t="str">
        <f ca="1">IF('Key ค่าไฟรายวัน'!P53&lt;0,"invalid value",IF('Key ค่าไฟรายวัน'!P53=0,"0.00",IF('Key ค่าไฟรายวัน'!P53&lt;'Key ค่าไฟรายวัน'!O53,"Invalid value",('Key ค่าไฟรายวัน'!P53-'Key ค่าไฟรายวัน'!O53)*$F53)))</f>
        <v>0.00</v>
      </c>
      <c r="P53" s="397" t="str">
        <f ca="1">IF('Key ค่าไฟรายวัน'!Q53&lt;0,"invalid value",IF('Key ค่าไฟรายวัน'!Q53=0,"0.00",IF('Key ค่าไฟรายวัน'!Q53&lt;'Key ค่าไฟรายวัน'!P53,"Invalid value",('Key ค่าไฟรายวัน'!Q53-'Key ค่าไฟรายวัน'!P53)*$F53)))</f>
        <v>0.00</v>
      </c>
      <c r="Q53" s="397" t="str">
        <f ca="1">IF('Key ค่าไฟรายวัน'!R53&lt;0,"invalid value",IF('Key ค่าไฟรายวัน'!R53=0,"0.00",IF('Key ค่าไฟรายวัน'!R53&lt;'Key ค่าไฟรายวัน'!Q53,"Invalid value",('Key ค่าไฟรายวัน'!R53-'Key ค่าไฟรายวัน'!Q53)*$F53)))</f>
        <v>0.00</v>
      </c>
      <c r="R53" s="228" t="str">
        <f ca="1">IF('Key ค่าไฟรายวัน'!S53&lt;0,"invalid value",IF('Key ค่าไฟรายวัน'!S53=0,"0.00",IF('Key ค่าไฟรายวัน'!S53&lt;'Key ค่าไฟรายวัน'!R53,"Invalid value",('Key ค่าไฟรายวัน'!S53-'Key ค่าไฟรายวัน'!R53)*$F53)))</f>
        <v>0.00</v>
      </c>
      <c r="S53" s="397" t="str">
        <f ca="1">IF('Key ค่าไฟรายวัน'!T53&lt;0,"invalid value",IF('Key ค่าไฟรายวัน'!T53=0,"0.00",IF('Key ค่าไฟรายวัน'!T53&lt;'Key ค่าไฟรายวัน'!S53,"Invalid value",('Key ค่าไฟรายวัน'!T53-'Key ค่าไฟรายวัน'!S53)*$F53)))</f>
        <v>0.00</v>
      </c>
      <c r="T53" s="397" t="str">
        <f ca="1">IF('Key ค่าไฟรายวัน'!U53&lt;0,"invalid value",IF('Key ค่าไฟรายวัน'!U53=0,"0.00",IF('Key ค่าไฟรายวัน'!U53&lt;'Key ค่าไฟรายวัน'!T53,"Invalid value",('Key ค่าไฟรายวัน'!U53-'Key ค่าไฟรายวัน'!T53)*$F53)))</f>
        <v>0.00</v>
      </c>
      <c r="U53" s="397" t="str">
        <f ca="1">IF('Key ค่าไฟรายวัน'!V53&lt;0,"invalid value",IF('Key ค่าไฟรายวัน'!V53=0,"0.00",IF('Key ค่าไฟรายวัน'!V53&lt;'Key ค่าไฟรายวัน'!U53,"Invalid value",('Key ค่าไฟรายวัน'!V53-'Key ค่าไฟรายวัน'!U53)*$F53)))</f>
        <v>0.00</v>
      </c>
      <c r="V53" s="397" t="str">
        <f ca="1">IF('Key ค่าไฟรายวัน'!W53&lt;0,"invalid value",IF('Key ค่าไฟรายวัน'!W53=0,"0.00",IF('Key ค่าไฟรายวัน'!W53&lt;'Key ค่าไฟรายวัน'!V53,"Invalid value",('Key ค่าไฟรายวัน'!W53-'Key ค่าไฟรายวัน'!V53)*$F53)))</f>
        <v>0.00</v>
      </c>
      <c r="W53" s="397" t="str">
        <f ca="1">IF('Key ค่าไฟรายวัน'!X53&lt;0,"invalid value",IF('Key ค่าไฟรายวัน'!X53=0,"0.00",IF('Key ค่าไฟรายวัน'!X53&lt;'Key ค่าไฟรายวัน'!W53,"Invalid value",('Key ค่าไฟรายวัน'!X53-'Key ค่าไฟรายวัน'!W53)*$F53)))</f>
        <v>0.00</v>
      </c>
      <c r="X53" s="397" t="str">
        <f ca="1">IF('Key ค่าไฟรายวัน'!Y53&lt;0,"invalid value",IF('Key ค่าไฟรายวัน'!Y53=0,"0.00",IF('Key ค่าไฟรายวัน'!Y53&lt;'Key ค่าไฟรายวัน'!X53,"Invalid value",('Key ค่าไฟรายวัน'!Y53-'Key ค่าไฟรายวัน'!X53)*$F53)))</f>
        <v>0.00</v>
      </c>
      <c r="Y53" s="228" t="str">
        <f ca="1">IF('Key ค่าไฟรายวัน'!Z53&lt;0,"invalid value",IF('Key ค่าไฟรายวัน'!Z53=0,"0.00",IF('Key ค่าไฟรายวัน'!Z53&lt;'Key ค่าไฟรายวัน'!Y53,"Invalid value",('Key ค่าไฟรายวัน'!Z53-'Key ค่าไฟรายวัน'!Y53)*$F53)))</f>
        <v>0.00</v>
      </c>
      <c r="Z53" s="397" t="str">
        <f ca="1">IF('Key ค่าไฟรายวัน'!AA53&lt;0,"invalid value",IF('Key ค่าไฟรายวัน'!AA53=0,"0.00",IF('Key ค่าไฟรายวัน'!AA53&lt;'Key ค่าไฟรายวัน'!Z53,"Invalid value",('Key ค่าไฟรายวัน'!AA53-'Key ค่าไฟรายวัน'!Z53)*$F53)))</f>
        <v>0.00</v>
      </c>
      <c r="AA53" s="397" t="str">
        <f ca="1">IF('Key ค่าไฟรายวัน'!AB53&lt;0,"invalid value",IF('Key ค่าไฟรายวัน'!AB53=0,"0.00",IF('Key ค่าไฟรายวัน'!AB53&lt;'Key ค่าไฟรายวัน'!AA53,"Invalid value",('Key ค่าไฟรายวัน'!AB53-'Key ค่าไฟรายวัน'!AA53)*$F53)))</f>
        <v>0.00</v>
      </c>
      <c r="AB53" s="397" t="str">
        <f ca="1">IF('Key ค่าไฟรายวัน'!AC53&lt;0,"invalid value",IF('Key ค่าไฟรายวัน'!AC53=0,"0.00",IF('Key ค่าไฟรายวัน'!AC53&lt;'Key ค่าไฟรายวัน'!AB53,"Invalid value",('Key ค่าไฟรายวัน'!AC53-'Key ค่าไฟรายวัน'!AB53)*$F53)))</f>
        <v>0.00</v>
      </c>
      <c r="AC53" s="397" t="str">
        <f ca="1">IF('Key ค่าไฟรายวัน'!AD53&lt;0,"invalid value",IF('Key ค่าไฟรายวัน'!AD53=0,"0.00",IF('Key ค่าไฟรายวัน'!AD53&lt;'Key ค่าไฟรายวัน'!AC53,"Invalid value",('Key ค่าไฟรายวัน'!AD53-'Key ค่าไฟรายวัน'!AC53)*$F53)))</f>
        <v>0.00</v>
      </c>
      <c r="AD53" s="397" t="str">
        <f ca="1">IF('Key ค่าไฟรายวัน'!AE53&lt;0,"invalid value",IF('Key ค่าไฟรายวัน'!AE53=0,"0.00",IF('Key ค่าไฟรายวัน'!AE53&lt;'Key ค่าไฟรายวัน'!AD53,"Invalid value",('Key ค่าไฟรายวัน'!AE53-'Key ค่าไฟรายวัน'!AD53)*$F53)))</f>
        <v>0.00</v>
      </c>
      <c r="AE53" s="228" t="str">
        <f ca="1">IF('Key ค่าไฟรายวัน'!AF53&lt;0,"invalid value",IF('Key ค่าไฟรายวัน'!AF53=0,"0.00",IF('Key ค่าไฟรายวัน'!AF53&lt;'Key ค่าไฟรายวัน'!AE53,"Invalid value",('Key ค่าไฟรายวัน'!AF53-'Key ค่าไฟรายวัน'!AE53)*$F53)))</f>
        <v>0.00</v>
      </c>
      <c r="AF53" s="228" t="str">
        <f ca="1">IF('Key ค่าไฟรายวัน'!AG53&lt;0,"invalid value",IF('Key ค่าไฟรายวัน'!AG53=0,"0.00",IF('Key ค่าไฟรายวัน'!AG53&lt;'Key ค่าไฟรายวัน'!AF53,"Invalid value",('Key ค่าไฟรายวัน'!AG53-'Key ค่าไฟรายวัน'!AF53)*$F53)))</f>
        <v>0.00</v>
      </c>
      <c r="AG53" s="397" t="str">
        <f ca="1">IF('Key ค่าไฟรายวัน'!AH53&lt;0,"invalid value",IF('Key ค่าไฟรายวัน'!AH53=0,"0.00",IF('Key ค่าไฟรายวัน'!AH53&lt;'Key ค่าไฟรายวัน'!AG53,"Invalid value",('Key ค่าไฟรายวัน'!AH53-'Key ค่าไฟรายวัน'!AG53)*$F53)))</f>
        <v>0.00</v>
      </c>
      <c r="AH53" s="397" t="str">
        <f ca="1">IF('Key ค่าไฟรายวัน'!AI53&lt;0,"invalid value",IF('Key ค่าไฟรายวัน'!AI53=0,"0.00",IF('Key ค่าไฟรายวัน'!AI53&lt;'Key ค่าไฟรายวัน'!AH53,"Invalid value",('Key ค่าไฟรายวัน'!AI53-'Key ค่าไฟรายวัน'!AH53)*$F53)))</f>
        <v>0.00</v>
      </c>
      <c r="AI53" s="397" t="str">
        <f ca="1">IF('Key ค่าไฟรายวัน'!AJ53&lt;0,"invalid value",IF('Key ค่าไฟรายวัน'!AJ53=0,"0.00",IF('Key ค่าไฟรายวัน'!AJ53&lt;'Key ค่าไฟรายวัน'!AI53,"Invalid value",('Key ค่าไฟรายวัน'!AJ53-'Key ค่าไฟรายวัน'!AI53)*$F53)))</f>
        <v>0.00</v>
      </c>
      <c r="AJ53" s="397" t="str">
        <f ca="1">IF('Key ค่าไฟรายวัน'!AK53&lt;0,"invalid value",IF('Key ค่าไฟรายวัน'!AK53=0,"0.00",IF('Key ค่าไฟรายวัน'!AK53&lt;'Key ค่าไฟรายวัน'!AJ53,"Invalid value",('Key ค่าไฟรายวัน'!AK53-'Key ค่าไฟรายวัน'!AJ53)*$F53)))</f>
        <v>0.00</v>
      </c>
      <c r="AK53" s="397"/>
      <c r="AL53" s="258"/>
      <c r="AM53" s="258"/>
      <c r="AN53" s="258"/>
      <c r="AO53" s="258"/>
      <c r="AP53" s="124"/>
      <c r="AQ53" s="124"/>
      <c r="AR53" s="124"/>
      <c r="AS53" s="4"/>
      <c r="AT53" s="4"/>
      <c r="AU53" s="4"/>
      <c r="AV53" s="4"/>
      <c r="AW53" s="4"/>
      <c r="AX53" s="4"/>
      <c r="AY53" s="4"/>
    </row>
    <row r="54" spans="1:51" s="5" customFormat="1" ht="15" customHeight="1">
      <c r="B54" s="113" t="s">
        <v>147</v>
      </c>
      <c r="C54" s="112">
        <v>1907</v>
      </c>
      <c r="D54" s="112" t="s">
        <v>27</v>
      </c>
      <c r="E54" s="112" t="s">
        <v>71</v>
      </c>
      <c r="F54" s="37">
        <v>1</v>
      </c>
      <c r="G54" s="397" t="str">
        <f ca="1">IF('Key ค่าไฟรายวัน'!H54&lt;0,"invalid value",IF('Key ค่าไฟรายวัน'!H54=0,"0.00",IF('Key ค่าไฟรายวัน'!H54&lt;'Key ค่าไฟรายวัน'!G54,"Invalid value",('Key ค่าไฟรายวัน'!H54-'Key ค่าไฟรายวัน'!G54)*$F54)))</f>
        <v>0.00</v>
      </c>
      <c r="H54" s="397" t="str">
        <f ca="1">IF('Key ค่าไฟรายวัน'!I54&lt;0,"invalid value",IF('Key ค่าไฟรายวัน'!I54=0,"0.00",IF('Key ค่าไฟรายวัน'!I54&lt;'Key ค่าไฟรายวัน'!H54,"Invalid value",('Key ค่าไฟรายวัน'!I54-'Key ค่าไฟรายวัน'!H54)*$F54)))</f>
        <v>0.00</v>
      </c>
      <c r="I54" s="397" t="str">
        <f ca="1">IF('Key ค่าไฟรายวัน'!J54&lt;0,"invalid value",IF('Key ค่าไฟรายวัน'!J54=0,"0.00",IF('Key ค่าไฟรายวัน'!J54&lt;'Key ค่าไฟรายวัน'!I54,"Invalid value",('Key ค่าไฟรายวัน'!J54-'Key ค่าไฟรายวัน'!I54)*$F54)))</f>
        <v>0.00</v>
      </c>
      <c r="J54" s="228" t="str">
        <f ca="1">IF('Key ค่าไฟรายวัน'!K54&lt;0,"invalid value",IF('Key ค่าไฟรายวัน'!K54=0,"0.00",IF('Key ค่าไฟรายวัน'!K54&lt;'Key ค่าไฟรายวัน'!J54,"Invalid value",('Key ค่าไฟรายวัน'!K54-'Key ค่าไฟรายวัน'!J54)*$F54)))</f>
        <v>0.00</v>
      </c>
      <c r="K54" s="228" t="str">
        <f ca="1">IF('Key ค่าไฟรายวัน'!L54&lt;0,"invalid value",IF('Key ค่าไฟรายวัน'!L54=0,"0.00",IF('Key ค่าไฟรายวัน'!L54&lt;'Key ค่าไฟรายวัน'!K54,"Invalid value",('Key ค่าไฟรายวัน'!L54-'Key ค่าไฟรายวัน'!K54)*$F54)))</f>
        <v>0.00</v>
      </c>
      <c r="L54" s="395" t="str">
        <f ca="1">IF('Key ค่าไฟรายวัน'!M54&lt;0,"invalid value",IF('Key ค่าไฟรายวัน'!M54=0,"0.00",IF('Key ค่าไฟรายวัน'!M54&lt;'Key ค่าไฟรายวัน'!L54,"Invalid value",('Key ค่าไฟรายวัน'!M54-'Key ค่าไฟรายวัน'!L54)*$F54)))</f>
        <v>0.00</v>
      </c>
      <c r="M54" s="397" t="str">
        <f ca="1">IF('Key ค่าไฟรายวัน'!N54&lt;0,"invalid value",IF('Key ค่าไฟรายวัน'!N54=0,"0.00",IF('Key ค่าไฟรายวัน'!N54&lt;'Key ค่าไฟรายวัน'!M54,"Invalid value",('Key ค่าไฟรายวัน'!N54-'Key ค่าไฟรายวัน'!M54)*$F54)))</f>
        <v>0.00</v>
      </c>
      <c r="N54" s="397" t="str">
        <f ca="1">IF('Key ค่าไฟรายวัน'!O54&lt;0,"invalid value",IF('Key ค่าไฟรายวัน'!O54=0,"0.00",IF('Key ค่าไฟรายวัน'!O54&lt;'Key ค่าไฟรายวัน'!N54,"Invalid value",('Key ค่าไฟรายวัน'!O54-'Key ค่าไฟรายวัน'!N54)*$F54)))</f>
        <v>0.00</v>
      </c>
      <c r="O54" s="397" t="str">
        <f ca="1">IF('Key ค่าไฟรายวัน'!P54&lt;0,"invalid value",IF('Key ค่าไฟรายวัน'!P54=0,"0.00",IF('Key ค่าไฟรายวัน'!P54&lt;'Key ค่าไฟรายวัน'!O54,"Invalid value",('Key ค่าไฟรายวัน'!P54-'Key ค่าไฟรายวัน'!O54)*$F54)))</f>
        <v>0.00</v>
      </c>
      <c r="P54" s="397" t="str">
        <f ca="1">IF('Key ค่าไฟรายวัน'!Q54&lt;0,"invalid value",IF('Key ค่าไฟรายวัน'!Q54=0,"0.00",IF('Key ค่าไฟรายวัน'!Q54&lt;'Key ค่าไฟรายวัน'!P54,"Invalid value",('Key ค่าไฟรายวัน'!Q54-'Key ค่าไฟรายวัน'!P54)*$F54)))</f>
        <v>0.00</v>
      </c>
      <c r="Q54" s="397" t="str">
        <f ca="1">IF('Key ค่าไฟรายวัน'!R54&lt;0,"invalid value",IF('Key ค่าไฟรายวัน'!R54=0,"0.00",IF('Key ค่าไฟรายวัน'!R54&lt;'Key ค่าไฟรายวัน'!Q54,"Invalid value",('Key ค่าไฟรายวัน'!R54-'Key ค่าไฟรายวัน'!Q54)*$F54)))</f>
        <v>0.00</v>
      </c>
      <c r="R54" s="228" t="str">
        <f ca="1">IF('Key ค่าไฟรายวัน'!S54&lt;0,"invalid value",IF('Key ค่าไฟรายวัน'!S54=0,"0.00",IF('Key ค่าไฟรายวัน'!S54&lt;'Key ค่าไฟรายวัน'!R54,"Invalid value",('Key ค่าไฟรายวัน'!S54-'Key ค่าไฟรายวัน'!R54)*$F54)))</f>
        <v>0.00</v>
      </c>
      <c r="S54" s="397" t="str">
        <f ca="1">IF('Key ค่าไฟรายวัน'!T54&lt;0,"invalid value",IF('Key ค่าไฟรายวัน'!T54=0,"0.00",IF('Key ค่าไฟรายวัน'!T54&lt;'Key ค่าไฟรายวัน'!S54,"Invalid value",('Key ค่าไฟรายวัน'!T54-'Key ค่าไฟรายวัน'!S54)*$F54)))</f>
        <v>0.00</v>
      </c>
      <c r="T54" s="397" t="str">
        <f ca="1">IF('Key ค่าไฟรายวัน'!U54&lt;0,"invalid value",IF('Key ค่าไฟรายวัน'!U54=0,"0.00",IF('Key ค่าไฟรายวัน'!U54&lt;'Key ค่าไฟรายวัน'!T54,"Invalid value",('Key ค่าไฟรายวัน'!U54-'Key ค่าไฟรายวัน'!T54)*$F54)))</f>
        <v>0.00</v>
      </c>
      <c r="U54" s="397" t="str">
        <f ca="1">IF('Key ค่าไฟรายวัน'!V54&lt;0,"invalid value",IF('Key ค่าไฟรายวัน'!V54=0,"0.00",IF('Key ค่าไฟรายวัน'!V54&lt;'Key ค่าไฟรายวัน'!U54,"Invalid value",('Key ค่าไฟรายวัน'!V54-'Key ค่าไฟรายวัน'!U54)*$F54)))</f>
        <v>0.00</v>
      </c>
      <c r="V54" s="397" t="str">
        <f ca="1">IF('Key ค่าไฟรายวัน'!W54&lt;0,"invalid value",IF('Key ค่าไฟรายวัน'!W54=0,"0.00",IF('Key ค่าไฟรายวัน'!W54&lt;'Key ค่าไฟรายวัน'!V54,"Invalid value",('Key ค่าไฟรายวัน'!W54-'Key ค่าไฟรายวัน'!V54)*$F54)))</f>
        <v>0.00</v>
      </c>
      <c r="W54" s="397" t="str">
        <f ca="1">IF('Key ค่าไฟรายวัน'!X54&lt;0,"invalid value",IF('Key ค่าไฟรายวัน'!X54=0,"0.00",IF('Key ค่าไฟรายวัน'!X54&lt;'Key ค่าไฟรายวัน'!W54,"Invalid value",('Key ค่าไฟรายวัน'!X54-'Key ค่าไฟรายวัน'!W54)*$F54)))</f>
        <v>0.00</v>
      </c>
      <c r="X54" s="397" t="str">
        <f ca="1">IF('Key ค่าไฟรายวัน'!Y54&lt;0,"invalid value",IF('Key ค่าไฟรายวัน'!Y54=0,"0.00",IF('Key ค่าไฟรายวัน'!Y54&lt;'Key ค่าไฟรายวัน'!X54,"Invalid value",('Key ค่าไฟรายวัน'!Y54-'Key ค่าไฟรายวัน'!X54)*$F54)))</f>
        <v>0.00</v>
      </c>
      <c r="Y54" s="228" t="str">
        <f ca="1">IF('Key ค่าไฟรายวัน'!Z54&lt;0,"invalid value",IF('Key ค่าไฟรายวัน'!Z54=0,"0.00",IF('Key ค่าไฟรายวัน'!Z54&lt;'Key ค่าไฟรายวัน'!Y54,"Invalid value",('Key ค่าไฟรายวัน'!Z54-'Key ค่าไฟรายวัน'!Y54)*$F54)))</f>
        <v>0.00</v>
      </c>
      <c r="Z54" s="397" t="str">
        <f ca="1">IF('Key ค่าไฟรายวัน'!AA54&lt;0,"invalid value",IF('Key ค่าไฟรายวัน'!AA54=0,"0.00",IF('Key ค่าไฟรายวัน'!AA54&lt;'Key ค่าไฟรายวัน'!Z54,"Invalid value",('Key ค่าไฟรายวัน'!AA54-'Key ค่าไฟรายวัน'!Z54)*$F54)))</f>
        <v>0.00</v>
      </c>
      <c r="AA54" s="397" t="str">
        <f ca="1">IF('Key ค่าไฟรายวัน'!AB54&lt;0,"invalid value",IF('Key ค่าไฟรายวัน'!AB54=0,"0.00",IF('Key ค่าไฟรายวัน'!AB54&lt;'Key ค่าไฟรายวัน'!AA54,"Invalid value",('Key ค่าไฟรายวัน'!AB54-'Key ค่าไฟรายวัน'!AA54)*$F54)))</f>
        <v>0.00</v>
      </c>
      <c r="AB54" s="397" t="str">
        <f ca="1">IF('Key ค่าไฟรายวัน'!AC54&lt;0,"invalid value",IF('Key ค่าไฟรายวัน'!AC54=0,"0.00",IF('Key ค่าไฟรายวัน'!AC54&lt;'Key ค่าไฟรายวัน'!AB54,"Invalid value",('Key ค่าไฟรายวัน'!AC54-'Key ค่าไฟรายวัน'!AB54)*$F54)))</f>
        <v>0.00</v>
      </c>
      <c r="AC54" s="397" t="str">
        <f ca="1">IF('Key ค่าไฟรายวัน'!AD54&lt;0,"invalid value",IF('Key ค่าไฟรายวัน'!AD54=0,"0.00",IF('Key ค่าไฟรายวัน'!AD54&lt;'Key ค่าไฟรายวัน'!AC54,"Invalid value",('Key ค่าไฟรายวัน'!AD54-'Key ค่าไฟรายวัน'!AC54)*$F54)))</f>
        <v>0.00</v>
      </c>
      <c r="AD54" s="397" t="str">
        <f ca="1">IF('Key ค่าไฟรายวัน'!AE54&lt;0,"invalid value",IF('Key ค่าไฟรายวัน'!AE54=0,"0.00",IF('Key ค่าไฟรายวัน'!AE54&lt;'Key ค่าไฟรายวัน'!AD54,"Invalid value",('Key ค่าไฟรายวัน'!AE54-'Key ค่าไฟรายวัน'!AD54)*$F54)))</f>
        <v>0.00</v>
      </c>
      <c r="AE54" s="228" t="str">
        <f ca="1">IF('Key ค่าไฟรายวัน'!AF54&lt;0,"invalid value",IF('Key ค่าไฟรายวัน'!AF54=0,"0.00",IF('Key ค่าไฟรายวัน'!AF54&lt;'Key ค่าไฟรายวัน'!AE54,"Invalid value",('Key ค่าไฟรายวัน'!AF54-'Key ค่าไฟรายวัน'!AE54)*$F54)))</f>
        <v>0.00</v>
      </c>
      <c r="AF54" s="228" t="str">
        <f ca="1">IF('Key ค่าไฟรายวัน'!AG54&lt;0,"invalid value",IF('Key ค่าไฟรายวัน'!AG54=0,"0.00",IF('Key ค่าไฟรายวัน'!AG54&lt;'Key ค่าไฟรายวัน'!AF54,"Invalid value",('Key ค่าไฟรายวัน'!AG54-'Key ค่าไฟรายวัน'!AF54)*$F54)))</f>
        <v>0.00</v>
      </c>
      <c r="AG54" s="397" t="str">
        <f ca="1">IF('Key ค่าไฟรายวัน'!AH54&lt;0,"invalid value",IF('Key ค่าไฟรายวัน'!AH54=0,"0.00",IF('Key ค่าไฟรายวัน'!AH54&lt;'Key ค่าไฟรายวัน'!AG54,"Invalid value",('Key ค่าไฟรายวัน'!AH54-'Key ค่าไฟรายวัน'!AG54)*$F54)))</f>
        <v>0.00</v>
      </c>
      <c r="AH54" s="397" t="str">
        <f ca="1">IF('Key ค่าไฟรายวัน'!AI54&lt;0,"invalid value",IF('Key ค่าไฟรายวัน'!AI54=0,"0.00",IF('Key ค่าไฟรายวัน'!AI54&lt;'Key ค่าไฟรายวัน'!AH54,"Invalid value",('Key ค่าไฟรายวัน'!AI54-'Key ค่าไฟรายวัน'!AH54)*$F54)))</f>
        <v>0.00</v>
      </c>
      <c r="AI54" s="397" t="str">
        <f ca="1">IF('Key ค่าไฟรายวัน'!AJ54&lt;0,"invalid value",IF('Key ค่าไฟรายวัน'!AJ54=0,"0.00",IF('Key ค่าไฟรายวัน'!AJ54&lt;'Key ค่าไฟรายวัน'!AI54,"Invalid value",('Key ค่าไฟรายวัน'!AJ54-'Key ค่าไฟรายวัน'!AI54)*$F54)))</f>
        <v>0.00</v>
      </c>
      <c r="AJ54" s="397" t="str">
        <f ca="1">IF('Key ค่าไฟรายวัน'!AK54&lt;0,"invalid value",IF('Key ค่าไฟรายวัน'!AK54=0,"0.00",IF('Key ค่าไฟรายวัน'!AK54&lt;'Key ค่าไฟรายวัน'!AJ54,"Invalid value",('Key ค่าไฟรายวัน'!AK54-'Key ค่าไฟรายวัน'!AJ54)*$F54)))</f>
        <v>0.00</v>
      </c>
      <c r="AK54" s="397"/>
      <c r="AL54" s="258"/>
      <c r="AM54" s="258"/>
      <c r="AN54" s="258"/>
      <c r="AO54" s="258"/>
      <c r="AP54" s="124"/>
      <c r="AQ54" s="124"/>
      <c r="AR54" s="124"/>
      <c r="AS54" s="4"/>
      <c r="AT54" s="4"/>
      <c r="AU54" s="4"/>
      <c r="AV54" s="4"/>
      <c r="AW54" s="4"/>
      <c r="AX54" s="4"/>
      <c r="AY54" s="4"/>
    </row>
    <row r="55" spans="1:51" ht="15" customHeight="1">
      <c r="A55" s="95" t="s">
        <v>92</v>
      </c>
      <c r="B55" s="525" t="s">
        <v>2</v>
      </c>
      <c r="C55" s="71" t="s">
        <v>59</v>
      </c>
      <c r="D55" s="98" t="s">
        <v>132</v>
      </c>
      <c r="E55" s="42" t="s">
        <v>44</v>
      </c>
      <c r="F55" s="73">
        <v>1</v>
      </c>
      <c r="G55" s="397" t="str">
        <f ca="1">IF('Key ค่าไฟรายวัน'!H55&lt;0,"invalid value",IF('Key ค่าไฟรายวัน'!H55=0,"0.00",IF('Key ค่าไฟรายวัน'!H55&lt;'Key ค่าไฟรายวัน'!G55,"Invalid value",('Key ค่าไฟรายวัน'!H55-'Key ค่าไฟรายวัน'!G55)*$F55)))</f>
        <v>0.00</v>
      </c>
      <c r="H55" s="397" t="str">
        <f ca="1">IF('Key ค่าไฟรายวัน'!I55&lt;0,"invalid value",IF('Key ค่าไฟรายวัน'!I55=0,"0.00",IF('Key ค่าไฟรายวัน'!I55&lt;'Key ค่าไฟรายวัน'!H55,"Invalid value",('Key ค่าไฟรายวัน'!I55-'Key ค่าไฟรายวัน'!H55)*$F55)))</f>
        <v>0.00</v>
      </c>
      <c r="I55" s="397" t="str">
        <f ca="1">IF('Key ค่าไฟรายวัน'!J55&lt;0,"invalid value",IF('Key ค่าไฟรายวัน'!J55=0,"0.00",IF('Key ค่าไฟรายวัน'!J55&lt;'Key ค่าไฟรายวัน'!I55,"Invalid value",('Key ค่าไฟรายวัน'!J55-'Key ค่าไฟรายวัน'!I55)*$F55)))</f>
        <v>0.00</v>
      </c>
      <c r="J55" s="228" t="str">
        <f ca="1">IF('Key ค่าไฟรายวัน'!K55&lt;0,"invalid value",IF('Key ค่าไฟรายวัน'!K55=0,"0.00",IF('Key ค่าไฟรายวัน'!K55&lt;'Key ค่าไฟรายวัน'!J55,"Invalid value",('Key ค่าไฟรายวัน'!K55-'Key ค่าไฟรายวัน'!J55)*$F55)))</f>
        <v>0.00</v>
      </c>
      <c r="K55" s="228" t="str">
        <f ca="1">IF('Key ค่าไฟรายวัน'!L55&lt;0,"invalid value",IF('Key ค่าไฟรายวัน'!L55=0,"0.00",IF('Key ค่าไฟรายวัน'!L55&lt;'Key ค่าไฟรายวัน'!K55,"Invalid value",('Key ค่าไฟรายวัน'!L55-'Key ค่าไฟรายวัน'!K55)*$F55)))</f>
        <v>0.00</v>
      </c>
      <c r="L55" s="395" t="str">
        <f ca="1">IF('Key ค่าไฟรายวัน'!M55&lt;0,"invalid value",IF('Key ค่าไฟรายวัน'!M55=0,"0.00",IF('Key ค่าไฟรายวัน'!M55&lt;'Key ค่าไฟรายวัน'!L55,"Invalid value",('Key ค่าไฟรายวัน'!M55-'Key ค่าไฟรายวัน'!L55)*$F55)))</f>
        <v>0.00</v>
      </c>
      <c r="M55" s="397" t="str">
        <f ca="1">IF('Key ค่าไฟรายวัน'!N55&lt;0,"invalid value",IF('Key ค่าไฟรายวัน'!N55=0,"0.00",IF('Key ค่าไฟรายวัน'!N55&lt;'Key ค่าไฟรายวัน'!M55,"Invalid value",('Key ค่าไฟรายวัน'!N55-'Key ค่าไฟรายวัน'!M55)*$F55)))</f>
        <v>0.00</v>
      </c>
      <c r="N55" s="397" t="str">
        <f ca="1">IF('Key ค่าไฟรายวัน'!O55&lt;0,"invalid value",IF('Key ค่าไฟรายวัน'!O55=0,"0.00",IF('Key ค่าไฟรายวัน'!O55&lt;'Key ค่าไฟรายวัน'!N55,"Invalid value",('Key ค่าไฟรายวัน'!O55-'Key ค่าไฟรายวัน'!N55)*$F55)))</f>
        <v>0.00</v>
      </c>
      <c r="O55" s="397" t="str">
        <f ca="1">IF('Key ค่าไฟรายวัน'!P55&lt;0,"invalid value",IF('Key ค่าไฟรายวัน'!P55=0,"0.00",IF('Key ค่าไฟรายวัน'!P55&lt;'Key ค่าไฟรายวัน'!O55,"Invalid value",('Key ค่าไฟรายวัน'!P55-'Key ค่าไฟรายวัน'!O55)*$F55)))</f>
        <v>0.00</v>
      </c>
      <c r="P55" s="397" t="str">
        <f ca="1">IF('Key ค่าไฟรายวัน'!Q55&lt;0,"invalid value",IF('Key ค่าไฟรายวัน'!Q55=0,"0.00",IF('Key ค่าไฟรายวัน'!Q55&lt;'Key ค่าไฟรายวัน'!P55,"Invalid value",('Key ค่าไฟรายวัน'!Q55-'Key ค่าไฟรายวัน'!P55)*$F55)))</f>
        <v>0.00</v>
      </c>
      <c r="Q55" s="397" t="str">
        <f ca="1">IF('Key ค่าไฟรายวัน'!R55&lt;0,"invalid value",IF('Key ค่าไฟรายวัน'!R55=0,"0.00",IF('Key ค่าไฟรายวัน'!R55&lt;'Key ค่าไฟรายวัน'!Q55,"Invalid value",('Key ค่าไฟรายวัน'!R55-'Key ค่าไฟรายวัน'!Q55)*$F55)))</f>
        <v>0.00</v>
      </c>
      <c r="R55" s="228" t="str">
        <f ca="1">IF('Key ค่าไฟรายวัน'!S55&lt;0,"invalid value",IF('Key ค่าไฟรายวัน'!S55=0,"0.00",IF('Key ค่าไฟรายวัน'!S55&lt;'Key ค่าไฟรายวัน'!R55,"Invalid value",('Key ค่าไฟรายวัน'!S55-'Key ค่าไฟรายวัน'!R55)*$F55)))</f>
        <v>0.00</v>
      </c>
      <c r="S55" s="397" t="str">
        <f ca="1">IF('Key ค่าไฟรายวัน'!T55&lt;0,"invalid value",IF('Key ค่าไฟรายวัน'!T55=0,"0.00",IF('Key ค่าไฟรายวัน'!T55&lt;'Key ค่าไฟรายวัน'!S55,"Invalid value",('Key ค่าไฟรายวัน'!T55-'Key ค่าไฟรายวัน'!S55)*$F55)))</f>
        <v>0.00</v>
      </c>
      <c r="T55" s="397" t="str">
        <f ca="1">IF('Key ค่าไฟรายวัน'!U55&lt;0,"invalid value",IF('Key ค่าไฟรายวัน'!U55=0,"0.00",IF('Key ค่าไฟรายวัน'!U55&lt;'Key ค่าไฟรายวัน'!T55,"Invalid value",('Key ค่าไฟรายวัน'!U55-'Key ค่าไฟรายวัน'!T55)*$F55)))</f>
        <v>0.00</v>
      </c>
      <c r="U55" s="397" t="str">
        <f ca="1">IF('Key ค่าไฟรายวัน'!V55&lt;0,"invalid value",IF('Key ค่าไฟรายวัน'!V55=0,"0.00",IF('Key ค่าไฟรายวัน'!V55&lt;'Key ค่าไฟรายวัน'!U55,"Invalid value",('Key ค่าไฟรายวัน'!V55-'Key ค่าไฟรายวัน'!U55)*$F55)))</f>
        <v>0.00</v>
      </c>
      <c r="V55" s="397" t="str">
        <f ca="1">IF('Key ค่าไฟรายวัน'!W55&lt;0,"invalid value",IF('Key ค่าไฟรายวัน'!W55=0,"0.00",IF('Key ค่าไฟรายวัน'!W55&lt;'Key ค่าไฟรายวัน'!V55,"Invalid value",('Key ค่าไฟรายวัน'!W55-'Key ค่าไฟรายวัน'!V55)*$F55)))</f>
        <v>0.00</v>
      </c>
      <c r="W55" s="397" t="str">
        <f ca="1">IF('Key ค่าไฟรายวัน'!X55&lt;0,"invalid value",IF('Key ค่าไฟรายวัน'!X55=0,"0.00",IF('Key ค่าไฟรายวัน'!X55&lt;'Key ค่าไฟรายวัน'!W55,"Invalid value",('Key ค่าไฟรายวัน'!X55-'Key ค่าไฟรายวัน'!W55)*$F55)))</f>
        <v>0.00</v>
      </c>
      <c r="X55" s="397" t="str">
        <f ca="1">IF('Key ค่าไฟรายวัน'!Y55&lt;0,"invalid value",IF('Key ค่าไฟรายวัน'!Y55=0,"0.00",IF('Key ค่าไฟรายวัน'!Y55&lt;'Key ค่าไฟรายวัน'!X55,"Invalid value",('Key ค่าไฟรายวัน'!Y55-'Key ค่าไฟรายวัน'!X55)*$F55)))</f>
        <v>0.00</v>
      </c>
      <c r="Y55" s="228" t="str">
        <f ca="1">IF('Key ค่าไฟรายวัน'!Z55&lt;0,"invalid value",IF('Key ค่าไฟรายวัน'!Z55=0,"0.00",IF('Key ค่าไฟรายวัน'!Z55&lt;'Key ค่าไฟรายวัน'!Y55,"Invalid value",('Key ค่าไฟรายวัน'!Z55-'Key ค่าไฟรายวัน'!Y55)*$F55)))</f>
        <v>0.00</v>
      </c>
      <c r="Z55" s="397" t="str">
        <f ca="1">IF('Key ค่าไฟรายวัน'!AA55&lt;0,"invalid value",IF('Key ค่าไฟรายวัน'!AA55=0,"0.00",IF('Key ค่าไฟรายวัน'!AA55&lt;'Key ค่าไฟรายวัน'!Z55,"Invalid value",('Key ค่าไฟรายวัน'!AA55-'Key ค่าไฟรายวัน'!Z55)*$F55)))</f>
        <v>0.00</v>
      </c>
      <c r="AA55" s="397" t="str">
        <f ca="1">IF('Key ค่าไฟรายวัน'!AB55&lt;0,"invalid value",IF('Key ค่าไฟรายวัน'!AB55=0,"0.00",IF('Key ค่าไฟรายวัน'!AB55&lt;'Key ค่าไฟรายวัน'!AA55,"Invalid value",('Key ค่าไฟรายวัน'!AB55-'Key ค่าไฟรายวัน'!AA55)*$F55)))</f>
        <v>0.00</v>
      </c>
      <c r="AB55" s="397" t="str">
        <f ca="1">IF('Key ค่าไฟรายวัน'!AC55&lt;0,"invalid value",IF('Key ค่าไฟรายวัน'!AC55=0,"0.00",IF('Key ค่าไฟรายวัน'!AC55&lt;'Key ค่าไฟรายวัน'!AB55,"Invalid value",('Key ค่าไฟรายวัน'!AC55-'Key ค่าไฟรายวัน'!AB55)*$F55)))</f>
        <v>0.00</v>
      </c>
      <c r="AC55" s="397" t="str">
        <f ca="1">IF('Key ค่าไฟรายวัน'!AD55&lt;0,"invalid value",IF('Key ค่าไฟรายวัน'!AD55=0,"0.00",IF('Key ค่าไฟรายวัน'!AD55&lt;'Key ค่าไฟรายวัน'!AC55,"Invalid value",('Key ค่าไฟรายวัน'!AD55-'Key ค่าไฟรายวัน'!AC55)*$F55)))</f>
        <v>0.00</v>
      </c>
      <c r="AD55" s="397" t="str">
        <f ca="1">IF('Key ค่าไฟรายวัน'!AE55&lt;0,"invalid value",IF('Key ค่าไฟรายวัน'!AE55=0,"0.00",IF('Key ค่าไฟรายวัน'!AE55&lt;'Key ค่าไฟรายวัน'!AD55,"Invalid value",('Key ค่าไฟรายวัน'!AE55-'Key ค่าไฟรายวัน'!AD55)*$F55)))</f>
        <v>0.00</v>
      </c>
      <c r="AE55" s="228" t="str">
        <f ca="1">IF('Key ค่าไฟรายวัน'!AF55&lt;0,"invalid value",IF('Key ค่าไฟรายวัน'!AF55=0,"0.00",IF('Key ค่าไฟรายวัน'!AF55&lt;'Key ค่าไฟรายวัน'!AE55,"Invalid value",('Key ค่าไฟรายวัน'!AF55-'Key ค่าไฟรายวัน'!AE55)*$F55)))</f>
        <v>0.00</v>
      </c>
      <c r="AF55" s="228" t="str">
        <f ca="1">IF('Key ค่าไฟรายวัน'!AG55&lt;0,"invalid value",IF('Key ค่าไฟรายวัน'!AG55=0,"0.00",IF('Key ค่าไฟรายวัน'!AG55&lt;'Key ค่าไฟรายวัน'!AF55,"Invalid value",('Key ค่าไฟรายวัน'!AG55-'Key ค่าไฟรายวัน'!AF55)*$F55)))</f>
        <v>0.00</v>
      </c>
      <c r="AG55" s="397" t="str">
        <f ca="1">IF('Key ค่าไฟรายวัน'!AH55&lt;0,"invalid value",IF('Key ค่าไฟรายวัน'!AH55=0,"0.00",IF('Key ค่าไฟรายวัน'!AH55&lt;'Key ค่าไฟรายวัน'!AG55,"Invalid value",('Key ค่าไฟรายวัน'!AH55-'Key ค่าไฟรายวัน'!AG55)*$F55)))</f>
        <v>0.00</v>
      </c>
      <c r="AH55" s="397" t="str">
        <f ca="1">IF('Key ค่าไฟรายวัน'!AI55&lt;0,"invalid value",IF('Key ค่าไฟรายวัน'!AI55=0,"0.00",IF('Key ค่าไฟรายวัน'!AI55&lt;'Key ค่าไฟรายวัน'!AH55,"Invalid value",('Key ค่าไฟรายวัน'!AI55-'Key ค่าไฟรายวัน'!AH55)*$F55)))</f>
        <v>0.00</v>
      </c>
      <c r="AI55" s="397" t="str">
        <f ca="1">IF('Key ค่าไฟรายวัน'!AJ55&lt;0,"invalid value",IF('Key ค่าไฟรายวัน'!AJ55=0,"0.00",IF('Key ค่าไฟรายวัน'!AJ55&lt;'Key ค่าไฟรายวัน'!AI55,"Invalid value",('Key ค่าไฟรายวัน'!AJ55-'Key ค่าไฟรายวัน'!AI55)*$F55)))</f>
        <v>0.00</v>
      </c>
      <c r="AJ55" s="397" t="str">
        <f ca="1">IF('Key ค่าไฟรายวัน'!AK55&lt;0,"invalid value",IF('Key ค่าไฟรายวัน'!AK55=0,"0.00",IF('Key ค่าไฟรายวัน'!AK55&lt;'Key ค่าไฟรายวัน'!AJ55,"Invalid value",('Key ค่าไฟรายวัน'!AK55-'Key ค่าไฟรายวัน'!AJ55)*$F55)))</f>
        <v>0.00</v>
      </c>
      <c r="AK55" s="397"/>
      <c r="AL55" s="126"/>
      <c r="AM55" s="126"/>
      <c r="AN55" s="126"/>
      <c r="AO55" s="126"/>
      <c r="AP55" s="125"/>
      <c r="AQ55" s="125"/>
      <c r="AR55" s="125"/>
      <c r="AS55" s="126"/>
    </row>
    <row r="56" spans="1:51" ht="15" customHeight="1">
      <c r="A56" s="95" t="s">
        <v>92</v>
      </c>
      <c r="B56" s="526"/>
      <c r="C56" s="71" t="s">
        <v>70</v>
      </c>
      <c r="D56" s="96" t="s">
        <v>133</v>
      </c>
      <c r="E56" s="42" t="s">
        <v>44</v>
      </c>
      <c r="F56" s="73">
        <v>1</v>
      </c>
      <c r="G56" s="397" t="str">
        <f ca="1">IF('Key ค่าไฟรายวัน'!H56&lt;0,"invalid value",IF('Key ค่าไฟรายวัน'!H56=0,"0.00",IF('Key ค่าไฟรายวัน'!H56&lt;'Key ค่าไฟรายวัน'!G56,"Invalid value",('Key ค่าไฟรายวัน'!H56-'Key ค่าไฟรายวัน'!G56)*$F56)))</f>
        <v>0.00</v>
      </c>
      <c r="H56" s="397" t="str">
        <f ca="1">IF('Key ค่าไฟรายวัน'!I56&lt;0,"invalid value",IF('Key ค่าไฟรายวัน'!I56=0,"0.00",IF('Key ค่าไฟรายวัน'!I56&lt;'Key ค่าไฟรายวัน'!H56,"Invalid value",('Key ค่าไฟรายวัน'!I56-'Key ค่าไฟรายวัน'!H56)*$F56)))</f>
        <v>0.00</v>
      </c>
      <c r="I56" s="397" t="str">
        <f ca="1">IF('Key ค่าไฟรายวัน'!J56&lt;0,"invalid value",IF('Key ค่าไฟรายวัน'!J56=0,"0.00",IF('Key ค่าไฟรายวัน'!J56&lt;'Key ค่าไฟรายวัน'!I56,"Invalid value",('Key ค่าไฟรายวัน'!J56-'Key ค่าไฟรายวัน'!I56)*$F56)))</f>
        <v>0.00</v>
      </c>
      <c r="J56" s="228" t="str">
        <f ca="1">IF('Key ค่าไฟรายวัน'!K56&lt;0,"invalid value",IF('Key ค่าไฟรายวัน'!K56=0,"0.00",IF('Key ค่าไฟรายวัน'!K56&lt;'Key ค่าไฟรายวัน'!J56,"Invalid value",('Key ค่าไฟรายวัน'!K56-'Key ค่าไฟรายวัน'!J56)*$F56)))</f>
        <v>0.00</v>
      </c>
      <c r="K56" s="228" t="str">
        <f ca="1">IF('Key ค่าไฟรายวัน'!L56&lt;0,"invalid value",IF('Key ค่าไฟรายวัน'!L56=0,"0.00",IF('Key ค่าไฟรายวัน'!L56&lt;'Key ค่าไฟรายวัน'!K56,"Invalid value",('Key ค่าไฟรายวัน'!L56-'Key ค่าไฟรายวัน'!K56)*$F56)))</f>
        <v>0.00</v>
      </c>
      <c r="L56" s="395" t="str">
        <f ca="1">IF('Key ค่าไฟรายวัน'!M56&lt;0,"invalid value",IF('Key ค่าไฟรายวัน'!M56=0,"0.00",IF('Key ค่าไฟรายวัน'!M56&lt;'Key ค่าไฟรายวัน'!L56,"Invalid value",('Key ค่าไฟรายวัน'!M56-'Key ค่าไฟรายวัน'!L56)*$F56)))</f>
        <v>0.00</v>
      </c>
      <c r="M56" s="397" t="str">
        <f ca="1">IF('Key ค่าไฟรายวัน'!N56&lt;0,"invalid value",IF('Key ค่าไฟรายวัน'!N56=0,"0.00",IF('Key ค่าไฟรายวัน'!N56&lt;'Key ค่าไฟรายวัน'!M56,"Invalid value",('Key ค่าไฟรายวัน'!N56-'Key ค่าไฟรายวัน'!M56)*$F56)))</f>
        <v>0.00</v>
      </c>
      <c r="N56" s="397" t="str">
        <f ca="1">IF('Key ค่าไฟรายวัน'!O56&lt;0,"invalid value",IF('Key ค่าไฟรายวัน'!O56=0,"0.00",IF('Key ค่าไฟรายวัน'!O56&lt;'Key ค่าไฟรายวัน'!N56,"Invalid value",('Key ค่าไฟรายวัน'!O56-'Key ค่าไฟรายวัน'!N56)*$F56)))</f>
        <v>0.00</v>
      </c>
      <c r="O56" s="397" t="str">
        <f ca="1">IF('Key ค่าไฟรายวัน'!P56&lt;0,"invalid value",IF('Key ค่าไฟรายวัน'!P56=0,"0.00",IF('Key ค่าไฟรายวัน'!P56&lt;'Key ค่าไฟรายวัน'!O56,"Invalid value",('Key ค่าไฟรายวัน'!P56-'Key ค่าไฟรายวัน'!O56)*$F56)))</f>
        <v>0.00</v>
      </c>
      <c r="P56" s="397" t="str">
        <f ca="1">IF('Key ค่าไฟรายวัน'!Q56&lt;0,"invalid value",IF('Key ค่าไฟรายวัน'!Q56=0,"0.00",IF('Key ค่าไฟรายวัน'!Q56&lt;'Key ค่าไฟรายวัน'!P56,"Invalid value",('Key ค่าไฟรายวัน'!Q56-'Key ค่าไฟรายวัน'!P56)*$F56)))</f>
        <v>0.00</v>
      </c>
      <c r="Q56" s="397" t="str">
        <f ca="1">IF('Key ค่าไฟรายวัน'!R56&lt;0,"invalid value",IF('Key ค่าไฟรายวัน'!R56=0,"0.00",IF('Key ค่าไฟรายวัน'!R56&lt;'Key ค่าไฟรายวัน'!Q56,"Invalid value",('Key ค่าไฟรายวัน'!R56-'Key ค่าไฟรายวัน'!Q56)*$F56)))</f>
        <v>0.00</v>
      </c>
      <c r="R56" s="228" t="str">
        <f ca="1">IF('Key ค่าไฟรายวัน'!S56&lt;0,"invalid value",IF('Key ค่าไฟรายวัน'!S56=0,"0.00",IF('Key ค่าไฟรายวัน'!S56&lt;'Key ค่าไฟรายวัน'!R56,"Invalid value",('Key ค่าไฟรายวัน'!S56-'Key ค่าไฟรายวัน'!R56)*$F56)))</f>
        <v>0.00</v>
      </c>
      <c r="S56" s="397" t="str">
        <f ca="1">IF('Key ค่าไฟรายวัน'!T56&lt;0,"invalid value",IF('Key ค่าไฟรายวัน'!T56=0,"0.00",IF('Key ค่าไฟรายวัน'!T56&lt;'Key ค่าไฟรายวัน'!S56,"Invalid value",('Key ค่าไฟรายวัน'!T56-'Key ค่าไฟรายวัน'!S56)*$F56)))</f>
        <v>0.00</v>
      </c>
      <c r="T56" s="397" t="str">
        <f ca="1">IF('Key ค่าไฟรายวัน'!U56&lt;0,"invalid value",IF('Key ค่าไฟรายวัน'!U56=0,"0.00",IF('Key ค่าไฟรายวัน'!U56&lt;'Key ค่าไฟรายวัน'!T56,"Invalid value",('Key ค่าไฟรายวัน'!U56-'Key ค่าไฟรายวัน'!T56)*$F56)))</f>
        <v>0.00</v>
      </c>
      <c r="U56" s="397" t="str">
        <f ca="1">IF('Key ค่าไฟรายวัน'!V56&lt;0,"invalid value",IF('Key ค่าไฟรายวัน'!V56=0,"0.00",IF('Key ค่าไฟรายวัน'!V56&lt;'Key ค่าไฟรายวัน'!U56,"Invalid value",('Key ค่าไฟรายวัน'!V56-'Key ค่าไฟรายวัน'!U56)*$F56)))</f>
        <v>0.00</v>
      </c>
      <c r="V56" s="397" t="str">
        <f ca="1">IF('Key ค่าไฟรายวัน'!W56&lt;0,"invalid value",IF('Key ค่าไฟรายวัน'!W56=0,"0.00",IF('Key ค่าไฟรายวัน'!W56&lt;'Key ค่าไฟรายวัน'!V56,"Invalid value",('Key ค่าไฟรายวัน'!W56-'Key ค่าไฟรายวัน'!V56)*$F56)))</f>
        <v>0.00</v>
      </c>
      <c r="W56" s="397" t="str">
        <f ca="1">IF('Key ค่าไฟรายวัน'!X56&lt;0,"invalid value",IF('Key ค่าไฟรายวัน'!X56=0,"0.00",IF('Key ค่าไฟรายวัน'!X56&lt;'Key ค่าไฟรายวัน'!W56,"Invalid value",('Key ค่าไฟรายวัน'!X56-'Key ค่าไฟรายวัน'!W56)*$F56)))</f>
        <v>0.00</v>
      </c>
      <c r="X56" s="397" t="str">
        <f ca="1">IF('Key ค่าไฟรายวัน'!Y56&lt;0,"invalid value",IF('Key ค่าไฟรายวัน'!Y56=0,"0.00",IF('Key ค่าไฟรายวัน'!Y56&lt;'Key ค่าไฟรายวัน'!X56,"Invalid value",('Key ค่าไฟรายวัน'!Y56-'Key ค่าไฟรายวัน'!X56)*$F56)))</f>
        <v>0.00</v>
      </c>
      <c r="Y56" s="228" t="str">
        <f ca="1">IF('Key ค่าไฟรายวัน'!Z56&lt;0,"invalid value",IF('Key ค่าไฟรายวัน'!Z56=0,"0.00",IF('Key ค่าไฟรายวัน'!Z56&lt;'Key ค่าไฟรายวัน'!Y56,"Invalid value",('Key ค่าไฟรายวัน'!Z56-'Key ค่าไฟรายวัน'!Y56)*$F56)))</f>
        <v>0.00</v>
      </c>
      <c r="Z56" s="397" t="str">
        <f ca="1">IF('Key ค่าไฟรายวัน'!AA56&lt;0,"invalid value",IF('Key ค่าไฟรายวัน'!AA56=0,"0.00",IF('Key ค่าไฟรายวัน'!AA56&lt;'Key ค่าไฟรายวัน'!Z56,"Invalid value",('Key ค่าไฟรายวัน'!AA56-'Key ค่าไฟรายวัน'!Z56)*$F56)))</f>
        <v>0.00</v>
      </c>
      <c r="AA56" s="397" t="str">
        <f ca="1">IF('Key ค่าไฟรายวัน'!AB56&lt;0,"invalid value",IF('Key ค่าไฟรายวัน'!AB56=0,"0.00",IF('Key ค่าไฟรายวัน'!AB56&lt;'Key ค่าไฟรายวัน'!AA56,"Invalid value",('Key ค่าไฟรายวัน'!AB56-'Key ค่าไฟรายวัน'!AA56)*$F56)))</f>
        <v>0.00</v>
      </c>
      <c r="AB56" s="397" t="str">
        <f ca="1">IF('Key ค่าไฟรายวัน'!AC56&lt;0,"invalid value",IF('Key ค่าไฟรายวัน'!AC56=0,"0.00",IF('Key ค่าไฟรายวัน'!AC56&lt;'Key ค่าไฟรายวัน'!AB56,"Invalid value",('Key ค่าไฟรายวัน'!AC56-'Key ค่าไฟรายวัน'!AB56)*$F56)))</f>
        <v>0.00</v>
      </c>
      <c r="AC56" s="397" t="str">
        <f ca="1">IF('Key ค่าไฟรายวัน'!AD56&lt;0,"invalid value",IF('Key ค่าไฟรายวัน'!AD56=0,"0.00",IF('Key ค่าไฟรายวัน'!AD56&lt;'Key ค่าไฟรายวัน'!AC56,"Invalid value",('Key ค่าไฟรายวัน'!AD56-'Key ค่าไฟรายวัน'!AC56)*$F56)))</f>
        <v>0.00</v>
      </c>
      <c r="AD56" s="397" t="str">
        <f ca="1">IF('Key ค่าไฟรายวัน'!AE56&lt;0,"invalid value",IF('Key ค่าไฟรายวัน'!AE56=0,"0.00",IF('Key ค่าไฟรายวัน'!AE56&lt;'Key ค่าไฟรายวัน'!AD56,"Invalid value",('Key ค่าไฟรายวัน'!AE56-'Key ค่าไฟรายวัน'!AD56)*$F56)))</f>
        <v>0.00</v>
      </c>
      <c r="AE56" s="228" t="str">
        <f ca="1">IF('Key ค่าไฟรายวัน'!AF56&lt;0,"invalid value",IF('Key ค่าไฟรายวัน'!AF56=0,"0.00",IF('Key ค่าไฟรายวัน'!AF56&lt;'Key ค่าไฟรายวัน'!AE56,"Invalid value",('Key ค่าไฟรายวัน'!AF56-'Key ค่าไฟรายวัน'!AE56)*$F56)))</f>
        <v>0.00</v>
      </c>
      <c r="AF56" s="228" t="str">
        <f ca="1">IF('Key ค่าไฟรายวัน'!AG56&lt;0,"invalid value",IF('Key ค่าไฟรายวัน'!AG56=0,"0.00",IF('Key ค่าไฟรายวัน'!AG56&lt;'Key ค่าไฟรายวัน'!AF56,"Invalid value",('Key ค่าไฟรายวัน'!AG56-'Key ค่าไฟรายวัน'!AF56)*$F56)))</f>
        <v>0.00</v>
      </c>
      <c r="AG56" s="397" t="str">
        <f ca="1">IF('Key ค่าไฟรายวัน'!AH56&lt;0,"invalid value",IF('Key ค่าไฟรายวัน'!AH56=0,"0.00",IF('Key ค่าไฟรายวัน'!AH56&lt;'Key ค่าไฟรายวัน'!AG56,"Invalid value",('Key ค่าไฟรายวัน'!AH56-'Key ค่าไฟรายวัน'!AG56)*$F56)))</f>
        <v>0.00</v>
      </c>
      <c r="AH56" s="397" t="str">
        <f ca="1">IF('Key ค่าไฟรายวัน'!AI56&lt;0,"invalid value",IF('Key ค่าไฟรายวัน'!AI56=0,"0.00",IF('Key ค่าไฟรายวัน'!AI56&lt;'Key ค่าไฟรายวัน'!AH56,"Invalid value",('Key ค่าไฟรายวัน'!AI56-'Key ค่าไฟรายวัน'!AH56)*$F56)))</f>
        <v>0.00</v>
      </c>
      <c r="AI56" s="397" t="str">
        <f ca="1">IF('Key ค่าไฟรายวัน'!AJ56&lt;0,"invalid value",IF('Key ค่าไฟรายวัน'!AJ56=0,"0.00",IF('Key ค่าไฟรายวัน'!AJ56&lt;'Key ค่าไฟรายวัน'!AI56,"Invalid value",('Key ค่าไฟรายวัน'!AJ56-'Key ค่าไฟรายวัน'!AI56)*$F56)))</f>
        <v>0.00</v>
      </c>
      <c r="AJ56" s="397" t="str">
        <f ca="1">IF('Key ค่าไฟรายวัน'!AK56&lt;0,"invalid value",IF('Key ค่าไฟรายวัน'!AK56=0,"0.00",IF('Key ค่าไฟรายวัน'!AK56&lt;'Key ค่าไฟรายวัน'!AJ56,"Invalid value",('Key ค่าไฟรายวัน'!AK56-'Key ค่าไฟรายวัน'!AJ56)*$F56)))</f>
        <v>0.00</v>
      </c>
      <c r="AK56" s="397"/>
      <c r="AL56" s="126"/>
      <c r="AM56" s="126"/>
      <c r="AN56" s="126"/>
      <c r="AO56" s="126"/>
      <c r="AP56" s="125"/>
      <c r="AQ56" s="125"/>
      <c r="AR56" s="125"/>
      <c r="AS56" s="126"/>
    </row>
    <row r="57" spans="1:51" ht="15" customHeight="1">
      <c r="A57" s="5" t="s">
        <v>121</v>
      </c>
      <c r="B57" s="526"/>
      <c r="C57" s="71" t="s">
        <v>70</v>
      </c>
      <c r="D57" s="67" t="s">
        <v>97</v>
      </c>
      <c r="E57" s="42" t="s">
        <v>44</v>
      </c>
      <c r="F57" s="73">
        <v>1</v>
      </c>
      <c r="G57" s="397" t="str">
        <f ca="1">IF('Key ค่าไฟรายวัน'!H57&lt;0,"invalid value",IF('Key ค่าไฟรายวัน'!H57=0,"0.00",IF('Key ค่าไฟรายวัน'!H57&lt;'Key ค่าไฟรายวัน'!G57,"Invalid value",('Key ค่าไฟรายวัน'!H57-'Key ค่าไฟรายวัน'!G57)*$F57)))</f>
        <v>0.00</v>
      </c>
      <c r="H57" s="397" t="str">
        <f ca="1">IF('Key ค่าไฟรายวัน'!I57&lt;0,"invalid value",IF('Key ค่าไฟรายวัน'!I57=0,"0.00",IF('Key ค่าไฟรายวัน'!I57&lt;'Key ค่าไฟรายวัน'!H57,"Invalid value",('Key ค่าไฟรายวัน'!I57-'Key ค่าไฟรายวัน'!H57)*$F57)))</f>
        <v>0.00</v>
      </c>
      <c r="I57" s="397" t="str">
        <f ca="1">IF('Key ค่าไฟรายวัน'!J57&lt;0,"invalid value",IF('Key ค่าไฟรายวัน'!J57=0,"0.00",IF('Key ค่าไฟรายวัน'!J57&lt;'Key ค่าไฟรายวัน'!I57,"Invalid value",('Key ค่าไฟรายวัน'!J57-'Key ค่าไฟรายวัน'!I57)*$F57)))</f>
        <v>0.00</v>
      </c>
      <c r="J57" s="228" t="str">
        <f ca="1">IF('Key ค่าไฟรายวัน'!K57&lt;0,"invalid value",IF('Key ค่าไฟรายวัน'!K57=0,"0.00",IF('Key ค่าไฟรายวัน'!K57&lt;'Key ค่าไฟรายวัน'!J57,"Invalid value",('Key ค่าไฟรายวัน'!K57-'Key ค่าไฟรายวัน'!J57)*$F57)))</f>
        <v>0.00</v>
      </c>
      <c r="K57" s="228" t="str">
        <f ca="1">IF('Key ค่าไฟรายวัน'!L57&lt;0,"invalid value",IF('Key ค่าไฟรายวัน'!L57=0,"0.00",IF('Key ค่าไฟรายวัน'!L57&lt;'Key ค่าไฟรายวัน'!K57,"Invalid value",('Key ค่าไฟรายวัน'!L57-'Key ค่าไฟรายวัน'!K57)*$F57)))</f>
        <v>0.00</v>
      </c>
      <c r="L57" s="395" t="str">
        <f ca="1">IF('Key ค่าไฟรายวัน'!M57&lt;0,"invalid value",IF('Key ค่าไฟรายวัน'!M57=0,"0.00",IF('Key ค่าไฟรายวัน'!M57&lt;'Key ค่าไฟรายวัน'!L57,"Invalid value",('Key ค่าไฟรายวัน'!M57-'Key ค่าไฟรายวัน'!L57)*$F57)))</f>
        <v>0.00</v>
      </c>
      <c r="M57" s="397" t="str">
        <f ca="1">IF('Key ค่าไฟรายวัน'!N57&lt;0,"invalid value",IF('Key ค่าไฟรายวัน'!N57=0,"0.00",IF('Key ค่าไฟรายวัน'!N57&lt;'Key ค่าไฟรายวัน'!M57,"Invalid value",('Key ค่าไฟรายวัน'!N57-'Key ค่าไฟรายวัน'!M57)*$F57)))</f>
        <v>0.00</v>
      </c>
      <c r="N57" s="397" t="str">
        <f ca="1">IF('Key ค่าไฟรายวัน'!O57&lt;0,"invalid value",IF('Key ค่าไฟรายวัน'!O57=0,"0.00",IF('Key ค่าไฟรายวัน'!O57&lt;'Key ค่าไฟรายวัน'!N57,"Invalid value",('Key ค่าไฟรายวัน'!O57-'Key ค่าไฟรายวัน'!N57)*$F57)))</f>
        <v>0.00</v>
      </c>
      <c r="O57" s="397" t="str">
        <f ca="1">IF('Key ค่าไฟรายวัน'!P57&lt;0,"invalid value",IF('Key ค่าไฟรายวัน'!P57=0,"0.00",IF('Key ค่าไฟรายวัน'!P57&lt;'Key ค่าไฟรายวัน'!O57,"Invalid value",('Key ค่าไฟรายวัน'!P57-'Key ค่าไฟรายวัน'!O57)*$F57)))</f>
        <v>0.00</v>
      </c>
      <c r="P57" s="397" t="str">
        <f ca="1">IF('Key ค่าไฟรายวัน'!Q57&lt;0,"invalid value",IF('Key ค่าไฟรายวัน'!Q57=0,"0.00",IF('Key ค่าไฟรายวัน'!Q57&lt;'Key ค่าไฟรายวัน'!P57,"Invalid value",('Key ค่าไฟรายวัน'!Q57-'Key ค่าไฟรายวัน'!P57)*$F57)))</f>
        <v>0.00</v>
      </c>
      <c r="Q57" s="397" t="str">
        <f ca="1">IF('Key ค่าไฟรายวัน'!R57&lt;0,"invalid value",IF('Key ค่าไฟรายวัน'!R57=0,"0.00",IF('Key ค่าไฟรายวัน'!R57&lt;'Key ค่าไฟรายวัน'!Q57,"Invalid value",('Key ค่าไฟรายวัน'!R57-'Key ค่าไฟรายวัน'!Q57)*$F57)))</f>
        <v>0.00</v>
      </c>
      <c r="R57" s="228" t="str">
        <f ca="1">IF('Key ค่าไฟรายวัน'!S57&lt;0,"invalid value",IF('Key ค่าไฟรายวัน'!S57=0,"0.00",IF('Key ค่าไฟรายวัน'!S57&lt;'Key ค่าไฟรายวัน'!R57,"Invalid value",('Key ค่าไฟรายวัน'!S57-'Key ค่าไฟรายวัน'!R57)*$F57)))</f>
        <v>0.00</v>
      </c>
      <c r="S57" s="397" t="str">
        <f ca="1">IF('Key ค่าไฟรายวัน'!T57&lt;0,"invalid value",IF('Key ค่าไฟรายวัน'!T57=0,"0.00",IF('Key ค่าไฟรายวัน'!T57&lt;'Key ค่าไฟรายวัน'!S57,"Invalid value",('Key ค่าไฟรายวัน'!T57-'Key ค่าไฟรายวัน'!S57)*$F57)))</f>
        <v>0.00</v>
      </c>
      <c r="T57" s="397" t="str">
        <f ca="1">IF('Key ค่าไฟรายวัน'!U57&lt;0,"invalid value",IF('Key ค่าไฟรายวัน'!U57=0,"0.00",IF('Key ค่าไฟรายวัน'!U57&lt;'Key ค่าไฟรายวัน'!T57,"Invalid value",('Key ค่าไฟรายวัน'!U57-'Key ค่าไฟรายวัน'!T57)*$F57)))</f>
        <v>0.00</v>
      </c>
      <c r="U57" s="397" t="str">
        <f ca="1">IF('Key ค่าไฟรายวัน'!V57&lt;0,"invalid value",IF('Key ค่าไฟรายวัน'!V57=0,"0.00",IF('Key ค่าไฟรายวัน'!V57&lt;'Key ค่าไฟรายวัน'!U57,"Invalid value",('Key ค่าไฟรายวัน'!V57-'Key ค่าไฟรายวัน'!U57)*$F57)))</f>
        <v>0.00</v>
      </c>
      <c r="V57" s="397" t="str">
        <f ca="1">IF('Key ค่าไฟรายวัน'!W57&lt;0,"invalid value",IF('Key ค่าไฟรายวัน'!W57=0,"0.00",IF('Key ค่าไฟรายวัน'!W57&lt;'Key ค่าไฟรายวัน'!V57,"Invalid value",('Key ค่าไฟรายวัน'!W57-'Key ค่าไฟรายวัน'!V57)*$F57)))</f>
        <v>0.00</v>
      </c>
      <c r="W57" s="397" t="str">
        <f ca="1">IF('Key ค่าไฟรายวัน'!X57&lt;0,"invalid value",IF('Key ค่าไฟรายวัน'!X57=0,"0.00",IF('Key ค่าไฟรายวัน'!X57&lt;'Key ค่าไฟรายวัน'!W57,"Invalid value",('Key ค่าไฟรายวัน'!X57-'Key ค่าไฟรายวัน'!W57)*$F57)))</f>
        <v>0.00</v>
      </c>
      <c r="X57" s="397" t="str">
        <f ca="1">IF('Key ค่าไฟรายวัน'!Y57&lt;0,"invalid value",IF('Key ค่าไฟรายวัน'!Y57=0,"0.00",IF('Key ค่าไฟรายวัน'!Y57&lt;'Key ค่าไฟรายวัน'!X57,"Invalid value",('Key ค่าไฟรายวัน'!Y57-'Key ค่าไฟรายวัน'!X57)*$F57)))</f>
        <v>0.00</v>
      </c>
      <c r="Y57" s="228" t="str">
        <f ca="1">IF('Key ค่าไฟรายวัน'!Z57&lt;0,"invalid value",IF('Key ค่าไฟรายวัน'!Z57=0,"0.00",IF('Key ค่าไฟรายวัน'!Z57&lt;'Key ค่าไฟรายวัน'!Y57,"Invalid value",('Key ค่าไฟรายวัน'!Z57-'Key ค่าไฟรายวัน'!Y57)*$F57)))</f>
        <v>0.00</v>
      </c>
      <c r="Z57" s="397" t="str">
        <f ca="1">IF('Key ค่าไฟรายวัน'!AA57&lt;0,"invalid value",IF('Key ค่าไฟรายวัน'!AA57=0,"0.00",IF('Key ค่าไฟรายวัน'!AA57&lt;'Key ค่าไฟรายวัน'!Z57,"Invalid value",('Key ค่าไฟรายวัน'!AA57-'Key ค่าไฟรายวัน'!Z57)*$F57)))</f>
        <v>0.00</v>
      </c>
      <c r="AA57" s="397" t="str">
        <f ca="1">IF('Key ค่าไฟรายวัน'!AB57&lt;0,"invalid value",IF('Key ค่าไฟรายวัน'!AB57=0,"0.00",IF('Key ค่าไฟรายวัน'!AB57&lt;'Key ค่าไฟรายวัน'!AA57,"Invalid value",('Key ค่าไฟรายวัน'!AB57-'Key ค่าไฟรายวัน'!AA57)*$F57)))</f>
        <v>0.00</v>
      </c>
      <c r="AB57" s="397" t="str">
        <f ca="1">IF('Key ค่าไฟรายวัน'!AC57&lt;0,"invalid value",IF('Key ค่าไฟรายวัน'!AC57=0,"0.00",IF('Key ค่าไฟรายวัน'!AC57&lt;'Key ค่าไฟรายวัน'!AB57,"Invalid value",('Key ค่าไฟรายวัน'!AC57-'Key ค่าไฟรายวัน'!AB57)*$F57)))</f>
        <v>0.00</v>
      </c>
      <c r="AC57" s="397" t="str">
        <f ca="1">IF('Key ค่าไฟรายวัน'!AD57&lt;0,"invalid value",IF('Key ค่าไฟรายวัน'!AD57=0,"0.00",IF('Key ค่าไฟรายวัน'!AD57&lt;'Key ค่าไฟรายวัน'!AC57,"Invalid value",('Key ค่าไฟรายวัน'!AD57-'Key ค่าไฟรายวัน'!AC57)*$F57)))</f>
        <v>0.00</v>
      </c>
      <c r="AD57" s="397" t="str">
        <f ca="1">IF('Key ค่าไฟรายวัน'!AE57&lt;0,"invalid value",IF('Key ค่าไฟรายวัน'!AE57=0,"0.00",IF('Key ค่าไฟรายวัน'!AE57&lt;'Key ค่าไฟรายวัน'!AD57,"Invalid value",('Key ค่าไฟรายวัน'!AE57-'Key ค่าไฟรายวัน'!AD57)*$F57)))</f>
        <v>0.00</v>
      </c>
      <c r="AE57" s="228" t="str">
        <f ca="1">IF('Key ค่าไฟรายวัน'!AF57&lt;0,"invalid value",IF('Key ค่าไฟรายวัน'!AF57=0,"0.00",IF('Key ค่าไฟรายวัน'!AF57&lt;'Key ค่าไฟรายวัน'!AE57,"Invalid value",('Key ค่าไฟรายวัน'!AF57-'Key ค่าไฟรายวัน'!AE57)*$F57)))</f>
        <v>0.00</v>
      </c>
      <c r="AF57" s="228" t="str">
        <f ca="1">IF('Key ค่าไฟรายวัน'!AG57&lt;0,"invalid value",IF('Key ค่าไฟรายวัน'!AG57=0,"0.00",IF('Key ค่าไฟรายวัน'!AG57&lt;'Key ค่าไฟรายวัน'!AF57,"Invalid value",('Key ค่าไฟรายวัน'!AG57-'Key ค่าไฟรายวัน'!AF57)*$F57)))</f>
        <v>0.00</v>
      </c>
      <c r="AG57" s="397" t="str">
        <f ca="1">IF('Key ค่าไฟรายวัน'!AH57&lt;0,"invalid value",IF('Key ค่าไฟรายวัน'!AH57=0,"0.00",IF('Key ค่าไฟรายวัน'!AH57&lt;'Key ค่าไฟรายวัน'!AG57,"Invalid value",('Key ค่าไฟรายวัน'!AH57-'Key ค่าไฟรายวัน'!AG57)*$F57)))</f>
        <v>0.00</v>
      </c>
      <c r="AH57" s="397" t="str">
        <f ca="1">IF('Key ค่าไฟรายวัน'!AI57&lt;0,"invalid value",IF('Key ค่าไฟรายวัน'!AI57=0,"0.00",IF('Key ค่าไฟรายวัน'!AI57&lt;'Key ค่าไฟรายวัน'!AH57,"Invalid value",('Key ค่าไฟรายวัน'!AI57-'Key ค่าไฟรายวัน'!AH57)*$F57)))</f>
        <v>0.00</v>
      </c>
      <c r="AI57" s="397" t="str">
        <f ca="1">IF('Key ค่าไฟรายวัน'!AJ57&lt;0,"invalid value",IF('Key ค่าไฟรายวัน'!AJ57=0,"0.00",IF('Key ค่าไฟรายวัน'!AJ57&lt;'Key ค่าไฟรายวัน'!AI57,"Invalid value",('Key ค่าไฟรายวัน'!AJ57-'Key ค่าไฟรายวัน'!AI57)*$F57)))</f>
        <v>0.00</v>
      </c>
      <c r="AJ57" s="397" t="str">
        <f ca="1">IF('Key ค่าไฟรายวัน'!AK57&lt;0,"invalid value",IF('Key ค่าไฟรายวัน'!AK57=0,"0.00",IF('Key ค่าไฟรายวัน'!AK57&lt;'Key ค่าไฟรายวัน'!AJ57,"Invalid value",('Key ค่าไฟรายวัน'!AK57-'Key ค่าไฟรายวัน'!AJ57)*$F57)))</f>
        <v>0.00</v>
      </c>
      <c r="AK57" s="397"/>
      <c r="AL57" s="114"/>
      <c r="AM57" s="114"/>
      <c r="AN57" s="114"/>
      <c r="AO57" s="114"/>
      <c r="AP57" s="114"/>
      <c r="AQ57" s="114"/>
      <c r="AR57" s="114"/>
      <c r="AS57" s="114"/>
    </row>
    <row r="58" spans="1:51" ht="15" customHeight="1">
      <c r="A58" s="95" t="s">
        <v>92</v>
      </c>
      <c r="B58" s="527"/>
      <c r="C58" s="71" t="s">
        <v>70</v>
      </c>
      <c r="D58" s="96" t="s">
        <v>125</v>
      </c>
      <c r="E58" s="42" t="s">
        <v>73</v>
      </c>
      <c r="F58" s="73">
        <v>1</v>
      </c>
      <c r="G58" s="397" t="str">
        <f ca="1">IF('Key ค่าไฟรายวัน'!H58&lt;0,"invalid value",IF('Key ค่าไฟรายวัน'!H58=0,"0.00",IF('Key ค่าไฟรายวัน'!H58&lt;'Key ค่าไฟรายวัน'!G58,"Invalid value",('Key ค่าไฟรายวัน'!H58-'Key ค่าไฟรายวัน'!G58)*$F58)))</f>
        <v>0.00</v>
      </c>
      <c r="H58" s="397" t="str">
        <f ca="1">IF('Key ค่าไฟรายวัน'!I58&lt;0,"invalid value",IF('Key ค่าไฟรายวัน'!I58=0,"0.00",IF('Key ค่าไฟรายวัน'!I58&lt;'Key ค่าไฟรายวัน'!H58,"Invalid value",('Key ค่าไฟรายวัน'!I58-'Key ค่าไฟรายวัน'!H58)*$F58)))</f>
        <v>0.00</v>
      </c>
      <c r="I58" s="397" t="str">
        <f ca="1">IF('Key ค่าไฟรายวัน'!J58&lt;0,"invalid value",IF('Key ค่าไฟรายวัน'!J58=0,"0.00",IF('Key ค่าไฟรายวัน'!J58&lt;'Key ค่าไฟรายวัน'!I58,"Invalid value",('Key ค่าไฟรายวัน'!J58-'Key ค่าไฟรายวัน'!I58)*$F58)))</f>
        <v>0.00</v>
      </c>
      <c r="J58" s="228" t="str">
        <f ca="1">IF('Key ค่าไฟรายวัน'!K58&lt;0,"invalid value",IF('Key ค่าไฟรายวัน'!K58=0,"0.00",IF('Key ค่าไฟรายวัน'!K58&lt;'Key ค่าไฟรายวัน'!J58,"Invalid value",('Key ค่าไฟรายวัน'!K58-'Key ค่าไฟรายวัน'!J58)*$F58)))</f>
        <v>0.00</v>
      </c>
      <c r="K58" s="228" t="str">
        <f ca="1">IF('Key ค่าไฟรายวัน'!L58&lt;0,"invalid value",IF('Key ค่าไฟรายวัน'!L58=0,"0.00",IF('Key ค่าไฟรายวัน'!L58&lt;'Key ค่าไฟรายวัน'!K58,"Invalid value",('Key ค่าไฟรายวัน'!L58-'Key ค่าไฟรายวัน'!K58)*$F58)))</f>
        <v>0.00</v>
      </c>
      <c r="L58" s="395" t="str">
        <f ca="1">IF('Key ค่าไฟรายวัน'!M58&lt;0,"invalid value",IF('Key ค่าไฟรายวัน'!M58=0,"0.00",IF('Key ค่าไฟรายวัน'!M58&lt;'Key ค่าไฟรายวัน'!L58,"Invalid value",('Key ค่าไฟรายวัน'!M58-'Key ค่าไฟรายวัน'!L58)*$F58)))</f>
        <v>0.00</v>
      </c>
      <c r="M58" s="397" t="str">
        <f ca="1">IF('Key ค่าไฟรายวัน'!N58&lt;0,"invalid value",IF('Key ค่าไฟรายวัน'!N58=0,"0.00",IF('Key ค่าไฟรายวัน'!N58&lt;'Key ค่าไฟรายวัน'!M58,"Invalid value",('Key ค่าไฟรายวัน'!N58-'Key ค่าไฟรายวัน'!M58)*$F58)))</f>
        <v>0.00</v>
      </c>
      <c r="N58" s="397" t="str">
        <f ca="1">IF('Key ค่าไฟรายวัน'!O58&lt;0,"invalid value",IF('Key ค่าไฟรายวัน'!O58=0,"0.00",IF('Key ค่าไฟรายวัน'!O58&lt;'Key ค่าไฟรายวัน'!N58,"Invalid value",('Key ค่าไฟรายวัน'!O58-'Key ค่าไฟรายวัน'!N58)*$F58)))</f>
        <v>0.00</v>
      </c>
      <c r="O58" s="397" t="str">
        <f ca="1">IF('Key ค่าไฟรายวัน'!P58&lt;0,"invalid value",IF('Key ค่าไฟรายวัน'!P58=0,"0.00",IF('Key ค่าไฟรายวัน'!P58&lt;'Key ค่าไฟรายวัน'!O58,"Invalid value",('Key ค่าไฟรายวัน'!P58-'Key ค่าไฟรายวัน'!O58)*$F58)))</f>
        <v>0.00</v>
      </c>
      <c r="P58" s="397" t="str">
        <f ca="1">IF('Key ค่าไฟรายวัน'!Q58&lt;0,"invalid value",IF('Key ค่าไฟรายวัน'!Q58=0,"0.00",IF('Key ค่าไฟรายวัน'!Q58&lt;'Key ค่าไฟรายวัน'!P58,"Invalid value",('Key ค่าไฟรายวัน'!Q58-'Key ค่าไฟรายวัน'!P58)*$F58)))</f>
        <v>0.00</v>
      </c>
      <c r="Q58" s="397" t="str">
        <f ca="1">IF('Key ค่าไฟรายวัน'!R58&lt;0,"invalid value",IF('Key ค่าไฟรายวัน'!R58=0,"0.00",IF('Key ค่าไฟรายวัน'!R58&lt;'Key ค่าไฟรายวัน'!Q58,"Invalid value",('Key ค่าไฟรายวัน'!R58-'Key ค่าไฟรายวัน'!Q58)*$F58)))</f>
        <v>0.00</v>
      </c>
      <c r="R58" s="228" t="str">
        <f ca="1">IF('Key ค่าไฟรายวัน'!S58&lt;0,"invalid value",IF('Key ค่าไฟรายวัน'!S58=0,"0.00",IF('Key ค่าไฟรายวัน'!S58&lt;'Key ค่าไฟรายวัน'!R58,"Invalid value",('Key ค่าไฟรายวัน'!S58-'Key ค่าไฟรายวัน'!R58)*$F58)))</f>
        <v>0.00</v>
      </c>
      <c r="S58" s="397" t="str">
        <f ca="1">IF('Key ค่าไฟรายวัน'!T58&lt;0,"invalid value",IF('Key ค่าไฟรายวัน'!T58=0,"0.00",IF('Key ค่าไฟรายวัน'!T58&lt;'Key ค่าไฟรายวัน'!S58,"Invalid value",('Key ค่าไฟรายวัน'!T58-'Key ค่าไฟรายวัน'!S58)*$F58)))</f>
        <v>0.00</v>
      </c>
      <c r="T58" s="397" t="str">
        <f ca="1">IF('Key ค่าไฟรายวัน'!U58&lt;0,"invalid value",IF('Key ค่าไฟรายวัน'!U58=0,"0.00",IF('Key ค่าไฟรายวัน'!U58&lt;'Key ค่าไฟรายวัน'!T58,"Invalid value",('Key ค่าไฟรายวัน'!U58-'Key ค่าไฟรายวัน'!T58)*$F58)))</f>
        <v>0.00</v>
      </c>
      <c r="U58" s="397" t="str">
        <f ca="1">IF('Key ค่าไฟรายวัน'!V58&lt;0,"invalid value",IF('Key ค่าไฟรายวัน'!V58=0,"0.00",IF('Key ค่าไฟรายวัน'!V58&lt;'Key ค่าไฟรายวัน'!U58,"Invalid value",('Key ค่าไฟรายวัน'!V58-'Key ค่าไฟรายวัน'!U58)*$F58)))</f>
        <v>0.00</v>
      </c>
      <c r="V58" s="397" t="str">
        <f ca="1">IF('Key ค่าไฟรายวัน'!W58&lt;0,"invalid value",IF('Key ค่าไฟรายวัน'!W58=0,"0.00",IF('Key ค่าไฟรายวัน'!W58&lt;'Key ค่าไฟรายวัน'!V58,"Invalid value",('Key ค่าไฟรายวัน'!W58-'Key ค่าไฟรายวัน'!V58)*$F58)))</f>
        <v>0.00</v>
      </c>
      <c r="W58" s="397" t="str">
        <f ca="1">IF('Key ค่าไฟรายวัน'!X58&lt;0,"invalid value",IF('Key ค่าไฟรายวัน'!X58=0,"0.00",IF('Key ค่าไฟรายวัน'!X58&lt;'Key ค่าไฟรายวัน'!W58,"Invalid value",('Key ค่าไฟรายวัน'!X58-'Key ค่าไฟรายวัน'!W58)*$F58)))</f>
        <v>0.00</v>
      </c>
      <c r="X58" s="397" t="str">
        <f ca="1">IF('Key ค่าไฟรายวัน'!Y58&lt;0,"invalid value",IF('Key ค่าไฟรายวัน'!Y58=0,"0.00",IF('Key ค่าไฟรายวัน'!Y58&lt;'Key ค่าไฟรายวัน'!X58,"Invalid value",('Key ค่าไฟรายวัน'!Y58-'Key ค่าไฟรายวัน'!X58)*$F58)))</f>
        <v>0.00</v>
      </c>
      <c r="Y58" s="228" t="str">
        <f ca="1">IF('Key ค่าไฟรายวัน'!Z58&lt;0,"invalid value",IF('Key ค่าไฟรายวัน'!Z58=0,"0.00",IF('Key ค่าไฟรายวัน'!Z58&lt;'Key ค่าไฟรายวัน'!Y58,"Invalid value",('Key ค่าไฟรายวัน'!Z58-'Key ค่าไฟรายวัน'!Y58)*$F58)))</f>
        <v>0.00</v>
      </c>
      <c r="Z58" s="397" t="str">
        <f ca="1">IF('Key ค่าไฟรายวัน'!AA58&lt;0,"invalid value",IF('Key ค่าไฟรายวัน'!AA58=0,"0.00",IF('Key ค่าไฟรายวัน'!AA58&lt;'Key ค่าไฟรายวัน'!Z58,"Invalid value",('Key ค่าไฟรายวัน'!AA58-'Key ค่าไฟรายวัน'!Z58)*$F58)))</f>
        <v>0.00</v>
      </c>
      <c r="AA58" s="397" t="str">
        <f ca="1">IF('Key ค่าไฟรายวัน'!AB58&lt;0,"invalid value",IF('Key ค่าไฟรายวัน'!AB58=0,"0.00",IF('Key ค่าไฟรายวัน'!AB58&lt;'Key ค่าไฟรายวัน'!AA58,"Invalid value",('Key ค่าไฟรายวัน'!AB58-'Key ค่าไฟรายวัน'!AA58)*$F58)))</f>
        <v>0.00</v>
      </c>
      <c r="AB58" s="397" t="str">
        <f ca="1">IF('Key ค่าไฟรายวัน'!AC58&lt;0,"invalid value",IF('Key ค่าไฟรายวัน'!AC58=0,"0.00",IF('Key ค่าไฟรายวัน'!AC58&lt;'Key ค่าไฟรายวัน'!AB58,"Invalid value",('Key ค่าไฟรายวัน'!AC58-'Key ค่าไฟรายวัน'!AB58)*$F58)))</f>
        <v>0.00</v>
      </c>
      <c r="AC58" s="397" t="str">
        <f ca="1">IF('Key ค่าไฟรายวัน'!AD58&lt;0,"invalid value",IF('Key ค่าไฟรายวัน'!AD58=0,"0.00",IF('Key ค่าไฟรายวัน'!AD58&lt;'Key ค่าไฟรายวัน'!AC58,"Invalid value",('Key ค่าไฟรายวัน'!AD58-'Key ค่าไฟรายวัน'!AC58)*$F58)))</f>
        <v>0.00</v>
      </c>
      <c r="AD58" s="397" t="str">
        <f ca="1">IF('Key ค่าไฟรายวัน'!AE58&lt;0,"invalid value",IF('Key ค่าไฟรายวัน'!AE58=0,"0.00",IF('Key ค่าไฟรายวัน'!AE58&lt;'Key ค่าไฟรายวัน'!AD58,"Invalid value",('Key ค่าไฟรายวัน'!AE58-'Key ค่าไฟรายวัน'!AD58)*$F58)))</f>
        <v>0.00</v>
      </c>
      <c r="AE58" s="228" t="str">
        <f ca="1">IF('Key ค่าไฟรายวัน'!AF58&lt;0,"invalid value",IF('Key ค่าไฟรายวัน'!AF58=0,"0.00",IF('Key ค่าไฟรายวัน'!AF58&lt;'Key ค่าไฟรายวัน'!AE58,"Invalid value",('Key ค่าไฟรายวัน'!AF58-'Key ค่าไฟรายวัน'!AE58)*$F58)))</f>
        <v>0.00</v>
      </c>
      <c r="AF58" s="228" t="str">
        <f ca="1">IF('Key ค่าไฟรายวัน'!AG58&lt;0,"invalid value",IF('Key ค่าไฟรายวัน'!AG58=0,"0.00",IF('Key ค่าไฟรายวัน'!AG58&lt;'Key ค่าไฟรายวัน'!AF58,"Invalid value",('Key ค่าไฟรายวัน'!AG58-'Key ค่าไฟรายวัน'!AF58)*$F58)))</f>
        <v>0.00</v>
      </c>
      <c r="AG58" s="397" t="str">
        <f ca="1">IF('Key ค่าไฟรายวัน'!AH58&lt;0,"invalid value",IF('Key ค่าไฟรายวัน'!AH58=0,"0.00",IF('Key ค่าไฟรายวัน'!AH58&lt;'Key ค่าไฟรายวัน'!AG58,"Invalid value",('Key ค่าไฟรายวัน'!AH58-'Key ค่าไฟรายวัน'!AG58)*$F58)))</f>
        <v>0.00</v>
      </c>
      <c r="AH58" s="397" t="str">
        <f ca="1">IF('Key ค่าไฟรายวัน'!AI58&lt;0,"invalid value",IF('Key ค่าไฟรายวัน'!AI58=0,"0.00",IF('Key ค่าไฟรายวัน'!AI58&lt;'Key ค่าไฟรายวัน'!AH58,"Invalid value",('Key ค่าไฟรายวัน'!AI58-'Key ค่าไฟรายวัน'!AH58)*$F58)))</f>
        <v>0.00</v>
      </c>
      <c r="AI58" s="397" t="str">
        <f ca="1">IF('Key ค่าไฟรายวัน'!AJ58&lt;0,"invalid value",IF('Key ค่าไฟรายวัน'!AJ58=0,"0.00",IF('Key ค่าไฟรายวัน'!AJ58&lt;'Key ค่าไฟรายวัน'!AI58,"Invalid value",('Key ค่าไฟรายวัน'!AJ58-'Key ค่าไฟรายวัน'!AI58)*$F58)))</f>
        <v>0.00</v>
      </c>
      <c r="AJ58" s="397" t="str">
        <f ca="1">IF('Key ค่าไฟรายวัน'!AK58&lt;0,"invalid value",IF('Key ค่าไฟรายวัน'!AK58=0,"0.00",IF('Key ค่าไฟรายวัน'!AK58&lt;'Key ค่าไฟรายวัน'!AJ58,"Invalid value",('Key ค่าไฟรายวัน'!AK58-'Key ค่าไฟรายวัน'!AJ58)*$F58)))</f>
        <v>0.00</v>
      </c>
      <c r="AK58" s="397"/>
      <c r="AL58" s="114"/>
      <c r="AM58" s="114"/>
      <c r="AN58" s="114"/>
      <c r="AO58" s="114"/>
      <c r="AP58" s="114"/>
      <c r="AQ58" s="114"/>
      <c r="AR58" s="114"/>
      <c r="AS58" s="114"/>
    </row>
    <row r="59" spans="1:51" ht="15" customHeight="1">
      <c r="A59" s="95" t="s">
        <v>92</v>
      </c>
      <c r="B59" s="525" t="s">
        <v>3</v>
      </c>
      <c r="C59" s="71" t="s">
        <v>64</v>
      </c>
      <c r="D59" s="96" t="s">
        <v>107</v>
      </c>
      <c r="E59" s="69" t="s">
        <v>45</v>
      </c>
      <c r="F59" s="73">
        <v>1</v>
      </c>
      <c r="G59" s="397" t="str">
        <f ca="1">IF('Key ค่าไฟรายวัน'!H59&lt;0,"invalid value",IF('Key ค่าไฟรายวัน'!H59=0,"0.00",IF('Key ค่าไฟรายวัน'!H59&lt;'Key ค่าไฟรายวัน'!G59,"Invalid value",('Key ค่าไฟรายวัน'!H59-'Key ค่าไฟรายวัน'!G59)*$F59)))</f>
        <v>0.00</v>
      </c>
      <c r="H59" s="397" t="str">
        <f ca="1">IF('Key ค่าไฟรายวัน'!I59&lt;0,"invalid value",IF('Key ค่าไฟรายวัน'!I59=0,"0.00",IF('Key ค่าไฟรายวัน'!I59&lt;'Key ค่าไฟรายวัน'!H59,"Invalid value",('Key ค่าไฟรายวัน'!I59-'Key ค่าไฟรายวัน'!H59)*$F59)))</f>
        <v>0.00</v>
      </c>
      <c r="I59" s="397" t="str">
        <f ca="1">IF('Key ค่าไฟรายวัน'!J59&lt;0,"invalid value",IF('Key ค่าไฟรายวัน'!J59=0,"0.00",IF('Key ค่าไฟรายวัน'!J59&lt;'Key ค่าไฟรายวัน'!I59,"Invalid value",('Key ค่าไฟรายวัน'!J59-'Key ค่าไฟรายวัน'!I59)*$F59)))</f>
        <v>0.00</v>
      </c>
      <c r="J59" s="228" t="str">
        <f ca="1">IF('Key ค่าไฟรายวัน'!K59&lt;0,"invalid value",IF('Key ค่าไฟรายวัน'!K59=0,"0.00",IF('Key ค่าไฟรายวัน'!K59&lt;'Key ค่าไฟรายวัน'!J59,"Invalid value",('Key ค่าไฟรายวัน'!K59-'Key ค่าไฟรายวัน'!J59)*$F59)))</f>
        <v>0.00</v>
      </c>
      <c r="K59" s="228" t="str">
        <f ca="1">IF('Key ค่าไฟรายวัน'!L59&lt;0,"invalid value",IF('Key ค่าไฟรายวัน'!L59=0,"0.00",IF('Key ค่าไฟรายวัน'!L59&lt;'Key ค่าไฟรายวัน'!K59,"Invalid value",('Key ค่าไฟรายวัน'!L59-'Key ค่าไฟรายวัน'!K59)*$F59)))</f>
        <v>0.00</v>
      </c>
      <c r="L59" s="395" t="str">
        <f ca="1">IF('Key ค่าไฟรายวัน'!M59&lt;0,"invalid value",IF('Key ค่าไฟรายวัน'!M59=0,"0.00",IF('Key ค่าไฟรายวัน'!M59&lt;'Key ค่าไฟรายวัน'!L59,"Invalid value",('Key ค่าไฟรายวัน'!M59-'Key ค่าไฟรายวัน'!L59)*$F59)))</f>
        <v>0.00</v>
      </c>
      <c r="M59" s="397" t="str">
        <f ca="1">IF('Key ค่าไฟรายวัน'!N59&lt;0,"invalid value",IF('Key ค่าไฟรายวัน'!N59=0,"0.00",IF('Key ค่าไฟรายวัน'!N59&lt;'Key ค่าไฟรายวัน'!M59,"Invalid value",('Key ค่าไฟรายวัน'!N59-'Key ค่าไฟรายวัน'!M59)*$F59)))</f>
        <v>0.00</v>
      </c>
      <c r="N59" s="397" t="str">
        <f ca="1">IF('Key ค่าไฟรายวัน'!O59&lt;0,"invalid value",IF('Key ค่าไฟรายวัน'!O59=0,"0.00",IF('Key ค่าไฟรายวัน'!O59&lt;'Key ค่าไฟรายวัน'!N59,"Invalid value",('Key ค่าไฟรายวัน'!O59-'Key ค่าไฟรายวัน'!N59)*$F59)))</f>
        <v>0.00</v>
      </c>
      <c r="O59" s="397" t="str">
        <f ca="1">IF('Key ค่าไฟรายวัน'!P59&lt;0,"invalid value",IF('Key ค่าไฟรายวัน'!P59=0,"0.00",IF('Key ค่าไฟรายวัน'!P59&lt;'Key ค่าไฟรายวัน'!O59,"Invalid value",('Key ค่าไฟรายวัน'!P59-'Key ค่าไฟรายวัน'!O59)*$F59)))</f>
        <v>0.00</v>
      </c>
      <c r="P59" s="397" t="str">
        <f ca="1">IF('Key ค่าไฟรายวัน'!Q59&lt;0,"invalid value",IF('Key ค่าไฟรายวัน'!Q59=0,"0.00",IF('Key ค่าไฟรายวัน'!Q59&lt;'Key ค่าไฟรายวัน'!P59,"Invalid value",('Key ค่าไฟรายวัน'!Q59-'Key ค่าไฟรายวัน'!P59)*$F59)))</f>
        <v>0.00</v>
      </c>
      <c r="Q59" s="397" t="str">
        <f ca="1">IF('Key ค่าไฟรายวัน'!R59&lt;0,"invalid value",IF('Key ค่าไฟรายวัน'!R59=0,"0.00",IF('Key ค่าไฟรายวัน'!R59&lt;'Key ค่าไฟรายวัน'!Q59,"Invalid value",('Key ค่าไฟรายวัน'!R59-'Key ค่าไฟรายวัน'!Q59)*$F59)))</f>
        <v>0.00</v>
      </c>
      <c r="R59" s="228" t="str">
        <f ca="1">IF('Key ค่าไฟรายวัน'!S59&lt;0,"invalid value",IF('Key ค่าไฟรายวัน'!S59=0,"0.00",IF('Key ค่าไฟรายวัน'!S59&lt;'Key ค่าไฟรายวัน'!R59,"Invalid value",('Key ค่าไฟรายวัน'!S59-'Key ค่าไฟรายวัน'!R59)*$F59)))</f>
        <v>0.00</v>
      </c>
      <c r="S59" s="397" t="str">
        <f ca="1">IF('Key ค่าไฟรายวัน'!T59&lt;0,"invalid value",IF('Key ค่าไฟรายวัน'!T59=0,"0.00",IF('Key ค่าไฟรายวัน'!T59&lt;'Key ค่าไฟรายวัน'!S59,"Invalid value",('Key ค่าไฟรายวัน'!T59-'Key ค่าไฟรายวัน'!S59)*$F59)))</f>
        <v>0.00</v>
      </c>
      <c r="T59" s="397" t="str">
        <f ca="1">IF('Key ค่าไฟรายวัน'!U59&lt;0,"invalid value",IF('Key ค่าไฟรายวัน'!U59=0,"0.00",IF('Key ค่าไฟรายวัน'!U59&lt;'Key ค่าไฟรายวัน'!T59,"Invalid value",('Key ค่าไฟรายวัน'!U59-'Key ค่าไฟรายวัน'!T59)*$F59)))</f>
        <v>0.00</v>
      </c>
      <c r="U59" s="397" t="str">
        <f ca="1">IF('Key ค่าไฟรายวัน'!V59&lt;0,"invalid value",IF('Key ค่าไฟรายวัน'!V59=0,"0.00",IF('Key ค่าไฟรายวัน'!V59&lt;'Key ค่าไฟรายวัน'!U59,"Invalid value",('Key ค่าไฟรายวัน'!V59-'Key ค่าไฟรายวัน'!U59)*$F59)))</f>
        <v>0.00</v>
      </c>
      <c r="V59" s="397" t="str">
        <f ca="1">IF('Key ค่าไฟรายวัน'!W59&lt;0,"invalid value",IF('Key ค่าไฟรายวัน'!W59=0,"0.00",IF('Key ค่าไฟรายวัน'!W59&lt;'Key ค่าไฟรายวัน'!V59,"Invalid value",('Key ค่าไฟรายวัน'!W59-'Key ค่าไฟรายวัน'!V59)*$F59)))</f>
        <v>0.00</v>
      </c>
      <c r="W59" s="397" t="str">
        <f ca="1">IF('Key ค่าไฟรายวัน'!X59&lt;0,"invalid value",IF('Key ค่าไฟรายวัน'!X59=0,"0.00",IF('Key ค่าไฟรายวัน'!X59&lt;'Key ค่าไฟรายวัน'!W59,"Invalid value",('Key ค่าไฟรายวัน'!X59-'Key ค่าไฟรายวัน'!W59)*$F59)))</f>
        <v>0.00</v>
      </c>
      <c r="X59" s="397" t="str">
        <f ca="1">IF('Key ค่าไฟรายวัน'!Y59&lt;0,"invalid value",IF('Key ค่าไฟรายวัน'!Y59=0,"0.00",IF('Key ค่าไฟรายวัน'!Y59&lt;'Key ค่าไฟรายวัน'!X59,"Invalid value",('Key ค่าไฟรายวัน'!Y59-'Key ค่าไฟรายวัน'!X59)*$F59)))</f>
        <v>0.00</v>
      </c>
      <c r="Y59" s="228" t="str">
        <f ca="1">IF('Key ค่าไฟรายวัน'!Z59&lt;0,"invalid value",IF('Key ค่าไฟรายวัน'!Z59=0,"0.00",IF('Key ค่าไฟรายวัน'!Z59&lt;'Key ค่าไฟรายวัน'!Y59,"Invalid value",('Key ค่าไฟรายวัน'!Z59-'Key ค่าไฟรายวัน'!Y59)*$F59)))</f>
        <v>0.00</v>
      </c>
      <c r="Z59" s="397" t="str">
        <f ca="1">IF('Key ค่าไฟรายวัน'!AA59&lt;0,"invalid value",IF('Key ค่าไฟรายวัน'!AA59=0,"0.00",IF('Key ค่าไฟรายวัน'!AA59&lt;'Key ค่าไฟรายวัน'!Z59,"Invalid value",('Key ค่าไฟรายวัน'!AA59-'Key ค่าไฟรายวัน'!Z59)*$F59)))</f>
        <v>0.00</v>
      </c>
      <c r="AA59" s="397" t="str">
        <f ca="1">IF('Key ค่าไฟรายวัน'!AB59&lt;0,"invalid value",IF('Key ค่าไฟรายวัน'!AB59=0,"0.00",IF('Key ค่าไฟรายวัน'!AB59&lt;'Key ค่าไฟรายวัน'!AA59,"Invalid value",('Key ค่าไฟรายวัน'!AB59-'Key ค่าไฟรายวัน'!AA59)*$F59)))</f>
        <v>0.00</v>
      </c>
      <c r="AB59" s="397" t="str">
        <f ca="1">IF('Key ค่าไฟรายวัน'!AC59&lt;0,"invalid value",IF('Key ค่าไฟรายวัน'!AC59=0,"0.00",IF('Key ค่าไฟรายวัน'!AC59&lt;'Key ค่าไฟรายวัน'!AB59,"Invalid value",('Key ค่าไฟรายวัน'!AC59-'Key ค่าไฟรายวัน'!AB59)*$F59)))</f>
        <v>0.00</v>
      </c>
      <c r="AC59" s="397" t="str">
        <f ca="1">IF('Key ค่าไฟรายวัน'!AD59&lt;0,"invalid value",IF('Key ค่าไฟรายวัน'!AD59=0,"0.00",IF('Key ค่าไฟรายวัน'!AD59&lt;'Key ค่าไฟรายวัน'!AC59,"Invalid value",('Key ค่าไฟรายวัน'!AD59-'Key ค่าไฟรายวัน'!AC59)*$F59)))</f>
        <v>0.00</v>
      </c>
      <c r="AD59" s="397" t="str">
        <f ca="1">IF('Key ค่าไฟรายวัน'!AE59&lt;0,"invalid value",IF('Key ค่าไฟรายวัน'!AE59=0,"0.00",IF('Key ค่าไฟรายวัน'!AE59&lt;'Key ค่าไฟรายวัน'!AD59,"Invalid value",('Key ค่าไฟรายวัน'!AE59-'Key ค่าไฟรายวัน'!AD59)*$F59)))</f>
        <v>0.00</v>
      </c>
      <c r="AE59" s="228" t="str">
        <f ca="1">IF('Key ค่าไฟรายวัน'!AF59&lt;0,"invalid value",IF('Key ค่าไฟรายวัน'!AF59=0,"0.00",IF('Key ค่าไฟรายวัน'!AF59&lt;'Key ค่าไฟรายวัน'!AE59,"Invalid value",('Key ค่าไฟรายวัน'!AF59-'Key ค่าไฟรายวัน'!AE59)*$F59)))</f>
        <v>0.00</v>
      </c>
      <c r="AF59" s="228" t="str">
        <f ca="1">IF('Key ค่าไฟรายวัน'!AG59&lt;0,"invalid value",IF('Key ค่าไฟรายวัน'!AG59=0,"0.00",IF('Key ค่าไฟรายวัน'!AG59&lt;'Key ค่าไฟรายวัน'!AF59,"Invalid value",('Key ค่าไฟรายวัน'!AG59-'Key ค่าไฟรายวัน'!AF59)*$F59)))</f>
        <v>0.00</v>
      </c>
      <c r="AG59" s="397" t="str">
        <f ca="1">IF('Key ค่าไฟรายวัน'!AH59&lt;0,"invalid value",IF('Key ค่าไฟรายวัน'!AH59=0,"0.00",IF('Key ค่าไฟรายวัน'!AH59&lt;'Key ค่าไฟรายวัน'!AG59,"Invalid value",('Key ค่าไฟรายวัน'!AH59-'Key ค่าไฟรายวัน'!AG59)*$F59)))</f>
        <v>0.00</v>
      </c>
      <c r="AH59" s="397" t="str">
        <f ca="1">IF('Key ค่าไฟรายวัน'!AI59&lt;0,"invalid value",IF('Key ค่าไฟรายวัน'!AI59=0,"0.00",IF('Key ค่าไฟรายวัน'!AI59&lt;'Key ค่าไฟรายวัน'!AH59,"Invalid value",('Key ค่าไฟรายวัน'!AI59-'Key ค่าไฟรายวัน'!AH59)*$F59)))</f>
        <v>0.00</v>
      </c>
      <c r="AI59" s="397" t="str">
        <f ca="1">IF('Key ค่าไฟรายวัน'!AJ59&lt;0,"invalid value",IF('Key ค่าไฟรายวัน'!AJ59=0,"0.00",IF('Key ค่าไฟรายวัน'!AJ59&lt;'Key ค่าไฟรายวัน'!AI59,"Invalid value",('Key ค่าไฟรายวัน'!AJ59-'Key ค่าไฟรายวัน'!AI59)*$F59)))</f>
        <v>0.00</v>
      </c>
      <c r="AJ59" s="397" t="str">
        <f ca="1">IF('Key ค่าไฟรายวัน'!AK59&lt;0,"invalid value",IF('Key ค่าไฟรายวัน'!AK59=0,"0.00",IF('Key ค่าไฟรายวัน'!AK59&lt;'Key ค่าไฟรายวัน'!AJ59,"Invalid value",('Key ค่าไฟรายวัน'!AK59-'Key ค่าไฟรายวัน'!AJ59)*$F59)))</f>
        <v>0.00</v>
      </c>
      <c r="AK59" s="397"/>
      <c r="AL59" s="126"/>
      <c r="AM59" s="126"/>
      <c r="AN59" s="126"/>
      <c r="AO59" s="126"/>
      <c r="AP59" s="125"/>
      <c r="AQ59" s="125"/>
      <c r="AR59" s="125"/>
      <c r="AS59" s="126"/>
    </row>
    <row r="60" spans="1:51" ht="15" customHeight="1">
      <c r="A60" s="95" t="s">
        <v>92</v>
      </c>
      <c r="B60" s="526"/>
      <c r="C60" s="71" t="s">
        <v>65</v>
      </c>
      <c r="D60" s="96" t="s">
        <v>126</v>
      </c>
      <c r="E60" s="69" t="s">
        <v>45</v>
      </c>
      <c r="F60" s="73">
        <v>1</v>
      </c>
      <c r="G60" s="397" t="str">
        <f>IF('Key ค่าไฟรายวัน'!H60&lt;0,"invalid value",IF('Key ค่าไฟรายวัน'!H60=0,"0.00",IF('Key ค่าไฟรายวัน'!H60&lt;'Key ค่าไฟรายวัน'!G60,"Invalid value",('Key ค่าไฟรายวัน'!H60-'Key ค่าไฟรายวัน'!G60)*$F60)))</f>
        <v>0.00</v>
      </c>
      <c r="H60" s="397" t="str">
        <f>IF('Key ค่าไฟรายวัน'!I60&lt;0,"invalid value",IF('Key ค่าไฟรายวัน'!I60=0,"0.00",IF('Key ค่าไฟรายวัน'!I60&lt;'Key ค่าไฟรายวัน'!H60,"Invalid value",('Key ค่าไฟรายวัน'!I60-'Key ค่าไฟรายวัน'!H60)*$F60)))</f>
        <v>0.00</v>
      </c>
      <c r="I60" s="397" t="str">
        <f>IF('Key ค่าไฟรายวัน'!J60&lt;0,"invalid value",IF('Key ค่าไฟรายวัน'!J60=0,"0.00",IF('Key ค่าไฟรายวัน'!J60&lt;'Key ค่าไฟรายวัน'!I60,"Invalid value",('Key ค่าไฟรายวัน'!J60-'Key ค่าไฟรายวัน'!I60)*$F60)))</f>
        <v>0.00</v>
      </c>
      <c r="J60" s="228" t="str">
        <f>IF('Key ค่าไฟรายวัน'!K60&lt;0,"invalid value",IF('Key ค่าไฟรายวัน'!K60=0,"0.00",IF('Key ค่าไฟรายวัน'!K60&lt;'Key ค่าไฟรายวัน'!J60,"Invalid value",('Key ค่าไฟรายวัน'!K60-'Key ค่าไฟรายวัน'!J60)*$F60)))</f>
        <v>0.00</v>
      </c>
      <c r="K60" s="228" t="str">
        <f>IF('Key ค่าไฟรายวัน'!L60&lt;0,"invalid value",IF('Key ค่าไฟรายวัน'!L60=0,"0.00",IF('Key ค่าไฟรายวัน'!L60&lt;'Key ค่าไฟรายวัน'!K60,"Invalid value",('Key ค่าไฟรายวัน'!L60-'Key ค่าไฟรายวัน'!K60)*$F60)))</f>
        <v>0.00</v>
      </c>
      <c r="L60" s="395" t="str">
        <f>IF('Key ค่าไฟรายวัน'!M60&lt;0,"invalid value",IF('Key ค่าไฟรายวัน'!M60=0,"0.00",IF('Key ค่าไฟรายวัน'!M60&lt;'Key ค่าไฟรายวัน'!L60,"Invalid value",('Key ค่าไฟรายวัน'!M60-'Key ค่าไฟรายวัน'!L60)*$F60)))</f>
        <v>0.00</v>
      </c>
      <c r="M60" s="397" t="str">
        <f>IF('Key ค่าไฟรายวัน'!N60&lt;0,"invalid value",IF('Key ค่าไฟรายวัน'!N60=0,"0.00",IF('Key ค่าไฟรายวัน'!N60&lt;'Key ค่าไฟรายวัน'!M60,"Invalid value",('Key ค่าไฟรายวัน'!N60-'Key ค่าไฟรายวัน'!M60)*$F60)))</f>
        <v>0.00</v>
      </c>
      <c r="N60" s="397" t="str">
        <f>IF('Key ค่าไฟรายวัน'!O60&lt;0,"invalid value",IF('Key ค่าไฟรายวัน'!O60=0,"0.00",IF('Key ค่าไฟรายวัน'!O60&lt;'Key ค่าไฟรายวัน'!N60,"Invalid value",('Key ค่าไฟรายวัน'!O60-'Key ค่าไฟรายวัน'!N60)*$F60)))</f>
        <v>0.00</v>
      </c>
      <c r="O60" s="397" t="str">
        <f>IF('Key ค่าไฟรายวัน'!P60&lt;0,"invalid value",IF('Key ค่าไฟรายวัน'!P60=0,"0.00",IF('Key ค่าไฟรายวัน'!P60&lt;'Key ค่าไฟรายวัน'!O60,"Invalid value",('Key ค่าไฟรายวัน'!P60-'Key ค่าไฟรายวัน'!O60)*$F60)))</f>
        <v>0.00</v>
      </c>
      <c r="P60" s="397" t="str">
        <f>IF('Key ค่าไฟรายวัน'!Q60&lt;0,"invalid value",IF('Key ค่าไฟรายวัน'!Q60=0,"0.00",IF('Key ค่าไฟรายวัน'!Q60&lt;'Key ค่าไฟรายวัน'!P60,"Invalid value",('Key ค่าไฟรายวัน'!Q60-'Key ค่าไฟรายวัน'!P60)*$F60)))</f>
        <v>0.00</v>
      </c>
      <c r="Q60" s="397" t="str">
        <f>IF('Key ค่าไฟรายวัน'!R60&lt;0,"invalid value",IF('Key ค่าไฟรายวัน'!R60=0,"0.00",IF('Key ค่าไฟรายวัน'!R60&lt;'Key ค่าไฟรายวัน'!Q60,"Invalid value",('Key ค่าไฟรายวัน'!R60-'Key ค่าไฟรายวัน'!Q60)*$F60)))</f>
        <v>0.00</v>
      </c>
      <c r="R60" s="228" t="str">
        <f>IF('Key ค่าไฟรายวัน'!S60&lt;0,"invalid value",IF('Key ค่าไฟรายวัน'!S60=0,"0.00",IF('Key ค่าไฟรายวัน'!S60&lt;'Key ค่าไฟรายวัน'!R60,"Invalid value",('Key ค่าไฟรายวัน'!S60-'Key ค่าไฟรายวัน'!R60)*$F60)))</f>
        <v>0.00</v>
      </c>
      <c r="S60" s="397" t="str">
        <f>IF('Key ค่าไฟรายวัน'!T60&lt;0,"invalid value",IF('Key ค่าไฟรายวัน'!T60=0,"0.00",IF('Key ค่าไฟรายวัน'!T60&lt;'Key ค่าไฟรายวัน'!S60,"Invalid value",('Key ค่าไฟรายวัน'!T60-'Key ค่าไฟรายวัน'!S60)*$F60)))</f>
        <v>0.00</v>
      </c>
      <c r="T60" s="397" t="str">
        <f>IF('Key ค่าไฟรายวัน'!U60&lt;0,"invalid value",IF('Key ค่าไฟรายวัน'!U60=0,"0.00",IF('Key ค่าไฟรายวัน'!U60&lt;'Key ค่าไฟรายวัน'!T60,"Invalid value",('Key ค่าไฟรายวัน'!U60-'Key ค่าไฟรายวัน'!T60)*$F60)))</f>
        <v>0.00</v>
      </c>
      <c r="U60" s="397" t="str">
        <f>IF('Key ค่าไฟรายวัน'!V60&lt;0,"invalid value",IF('Key ค่าไฟรายวัน'!V60=0,"0.00",IF('Key ค่าไฟรายวัน'!V60&lt;'Key ค่าไฟรายวัน'!U60,"Invalid value",('Key ค่าไฟรายวัน'!V60-'Key ค่าไฟรายวัน'!U60)*$F60)))</f>
        <v>0.00</v>
      </c>
      <c r="V60" s="397" t="str">
        <f>IF('Key ค่าไฟรายวัน'!W60&lt;0,"invalid value",IF('Key ค่าไฟรายวัน'!W60=0,"0.00",IF('Key ค่าไฟรายวัน'!W60&lt;'Key ค่าไฟรายวัน'!V60,"Invalid value",('Key ค่าไฟรายวัน'!W60-'Key ค่าไฟรายวัน'!V60)*$F60)))</f>
        <v>0.00</v>
      </c>
      <c r="W60" s="397" t="str">
        <f>IF('Key ค่าไฟรายวัน'!X60&lt;0,"invalid value",IF('Key ค่าไฟรายวัน'!X60=0,"0.00",IF('Key ค่าไฟรายวัน'!X60&lt;'Key ค่าไฟรายวัน'!W60,"Invalid value",('Key ค่าไฟรายวัน'!X60-'Key ค่าไฟรายวัน'!W60)*$F60)))</f>
        <v>0.00</v>
      </c>
      <c r="X60" s="397" t="str">
        <f>IF('Key ค่าไฟรายวัน'!Y60&lt;0,"invalid value",IF('Key ค่าไฟรายวัน'!Y60=0,"0.00",IF('Key ค่าไฟรายวัน'!Y60&lt;'Key ค่าไฟรายวัน'!X60,"Invalid value",('Key ค่าไฟรายวัน'!Y60-'Key ค่าไฟรายวัน'!X60)*$F60)))</f>
        <v>0.00</v>
      </c>
      <c r="Y60" s="228" t="str">
        <f>IF('Key ค่าไฟรายวัน'!Z60&lt;0,"invalid value",IF('Key ค่าไฟรายวัน'!Z60=0,"0.00",IF('Key ค่าไฟรายวัน'!Z60&lt;'Key ค่าไฟรายวัน'!Y60,"Invalid value",('Key ค่าไฟรายวัน'!Z60-'Key ค่าไฟรายวัน'!Y60)*$F60)))</f>
        <v>0.00</v>
      </c>
      <c r="Z60" s="397" t="str">
        <f>IF('Key ค่าไฟรายวัน'!AA60&lt;0,"invalid value",IF('Key ค่าไฟรายวัน'!AA60=0,"0.00",IF('Key ค่าไฟรายวัน'!AA60&lt;'Key ค่าไฟรายวัน'!Z60,"Invalid value",('Key ค่าไฟรายวัน'!AA60-'Key ค่าไฟรายวัน'!Z60)*$F60)))</f>
        <v>0.00</v>
      </c>
      <c r="AA60" s="397" t="str">
        <f>IF('Key ค่าไฟรายวัน'!AB60&lt;0,"invalid value",IF('Key ค่าไฟรายวัน'!AB60=0,"0.00",IF('Key ค่าไฟรายวัน'!AB60&lt;'Key ค่าไฟรายวัน'!AA60,"Invalid value",('Key ค่าไฟรายวัน'!AB60-'Key ค่าไฟรายวัน'!AA60)*$F60)))</f>
        <v>0.00</v>
      </c>
      <c r="AB60" s="397" t="str">
        <f>IF('Key ค่าไฟรายวัน'!AC60&lt;0,"invalid value",IF('Key ค่าไฟรายวัน'!AC60=0,"0.00",IF('Key ค่าไฟรายวัน'!AC60&lt;'Key ค่าไฟรายวัน'!AB60,"Invalid value",('Key ค่าไฟรายวัน'!AC60-'Key ค่าไฟรายวัน'!AB60)*$F60)))</f>
        <v>0.00</v>
      </c>
      <c r="AC60" s="397" t="str">
        <f>IF('Key ค่าไฟรายวัน'!AD60&lt;0,"invalid value",IF('Key ค่าไฟรายวัน'!AD60=0,"0.00",IF('Key ค่าไฟรายวัน'!AD60&lt;'Key ค่าไฟรายวัน'!AC60,"Invalid value",('Key ค่าไฟรายวัน'!AD60-'Key ค่าไฟรายวัน'!AC60)*$F60)))</f>
        <v>0.00</v>
      </c>
      <c r="AD60" s="397" t="str">
        <f>IF('Key ค่าไฟรายวัน'!AE60&lt;0,"invalid value",IF('Key ค่าไฟรายวัน'!AE60=0,"0.00",IF('Key ค่าไฟรายวัน'!AE60&lt;'Key ค่าไฟรายวัน'!AD60,"Invalid value",('Key ค่าไฟรายวัน'!AE60-'Key ค่าไฟรายวัน'!AD60)*$F60)))</f>
        <v>0.00</v>
      </c>
      <c r="AE60" s="228" t="str">
        <f>IF('Key ค่าไฟรายวัน'!AF60&lt;0,"invalid value",IF('Key ค่าไฟรายวัน'!AF60=0,"0.00",IF('Key ค่าไฟรายวัน'!AF60&lt;'Key ค่าไฟรายวัน'!AE60,"Invalid value",('Key ค่าไฟรายวัน'!AF60-'Key ค่าไฟรายวัน'!AE60)*$F60)))</f>
        <v>0.00</v>
      </c>
      <c r="AF60" s="228" t="str">
        <f>IF('Key ค่าไฟรายวัน'!AG60&lt;0,"invalid value",IF('Key ค่าไฟรายวัน'!AG60=0,"0.00",IF('Key ค่าไฟรายวัน'!AG60&lt;'Key ค่าไฟรายวัน'!AF60,"Invalid value",('Key ค่าไฟรายวัน'!AG60-'Key ค่าไฟรายวัน'!AF60)*$F60)))</f>
        <v>0.00</v>
      </c>
      <c r="AG60" s="397" t="str">
        <f>IF('Key ค่าไฟรายวัน'!AH60&lt;0,"invalid value",IF('Key ค่าไฟรายวัน'!AH60=0,"0.00",IF('Key ค่าไฟรายวัน'!AH60&lt;'Key ค่าไฟรายวัน'!AG60,"Invalid value",('Key ค่าไฟรายวัน'!AH60-'Key ค่าไฟรายวัน'!AG60)*$F60)))</f>
        <v>0.00</v>
      </c>
      <c r="AH60" s="397" t="str">
        <f>IF('Key ค่าไฟรายวัน'!AI60&lt;0,"invalid value",IF('Key ค่าไฟรายวัน'!AI60=0,"0.00",IF('Key ค่าไฟรายวัน'!AI60&lt;'Key ค่าไฟรายวัน'!AH60,"Invalid value",('Key ค่าไฟรายวัน'!AI60-'Key ค่าไฟรายวัน'!AH60)*$F60)))</f>
        <v>0.00</v>
      </c>
      <c r="AI60" s="397" t="str">
        <f>IF('Key ค่าไฟรายวัน'!AJ60&lt;0,"invalid value",IF('Key ค่าไฟรายวัน'!AJ60=0,"0.00",IF('Key ค่าไฟรายวัน'!AJ60&lt;'Key ค่าไฟรายวัน'!AI60,"Invalid value",('Key ค่าไฟรายวัน'!AJ60-'Key ค่าไฟรายวัน'!AI60)*$F60)))</f>
        <v>0.00</v>
      </c>
      <c r="AJ60" s="397" t="str">
        <f>IF('Key ค่าไฟรายวัน'!AK60&lt;0,"invalid value",IF('Key ค่าไฟรายวัน'!AK60=0,"0.00",IF('Key ค่าไฟรายวัน'!AK60&lt;'Key ค่าไฟรายวัน'!AJ60,"Invalid value",('Key ค่าไฟรายวัน'!AK60-'Key ค่าไฟรายวัน'!AJ60)*$F60)))</f>
        <v>0.00</v>
      </c>
      <c r="AK60" s="397"/>
      <c r="AL60" s="126"/>
      <c r="AM60" s="126"/>
      <c r="AN60" s="126"/>
      <c r="AO60" s="126"/>
      <c r="AP60" s="125"/>
      <c r="AQ60" s="125"/>
      <c r="AR60" s="125"/>
      <c r="AS60" s="125"/>
    </row>
    <row r="61" spans="1:51" ht="15" customHeight="1">
      <c r="A61" s="95" t="s">
        <v>92</v>
      </c>
      <c r="B61" s="526"/>
      <c r="C61" s="71" t="s">
        <v>64</v>
      </c>
      <c r="D61" s="96" t="s">
        <v>98</v>
      </c>
      <c r="E61" s="69" t="s">
        <v>45</v>
      </c>
      <c r="F61" s="73">
        <v>1</v>
      </c>
      <c r="G61" s="397" t="str">
        <f>IF('Key ค่าไฟรายวัน'!H61&lt;0,"invalid value",IF('Key ค่าไฟรายวัน'!H61=0,"0.00",IF('Key ค่าไฟรายวัน'!H61&lt;'Key ค่าไฟรายวัน'!G61,"Invalid value",('Key ค่าไฟรายวัน'!H61-'Key ค่าไฟรายวัน'!G61)*$F61)))</f>
        <v>0.00</v>
      </c>
      <c r="H61" s="397" t="str">
        <f>IF('Key ค่าไฟรายวัน'!I61&lt;0,"invalid value",IF('Key ค่าไฟรายวัน'!I61=0,"0.00",IF('Key ค่าไฟรายวัน'!I61&lt;'Key ค่าไฟรายวัน'!H61,"Invalid value",('Key ค่าไฟรายวัน'!I61-'Key ค่าไฟรายวัน'!H61)*$F61)))</f>
        <v>0.00</v>
      </c>
      <c r="I61" s="397" t="str">
        <f>IF('Key ค่าไฟรายวัน'!J61&lt;0,"invalid value",IF('Key ค่าไฟรายวัน'!J61=0,"0.00",IF('Key ค่าไฟรายวัน'!J61&lt;'Key ค่าไฟรายวัน'!I61,"Invalid value",('Key ค่าไฟรายวัน'!J61-'Key ค่าไฟรายวัน'!I61)*$F61)))</f>
        <v>0.00</v>
      </c>
      <c r="J61" s="228" t="str">
        <f>IF('Key ค่าไฟรายวัน'!K61&lt;0,"invalid value",IF('Key ค่าไฟรายวัน'!K61=0,"0.00",IF('Key ค่าไฟรายวัน'!K61&lt;'Key ค่าไฟรายวัน'!J61,"Invalid value",('Key ค่าไฟรายวัน'!K61-'Key ค่าไฟรายวัน'!J61)*$F61)))</f>
        <v>0.00</v>
      </c>
      <c r="K61" s="228" t="str">
        <f>IF('Key ค่าไฟรายวัน'!L61&lt;0,"invalid value",IF('Key ค่าไฟรายวัน'!L61=0,"0.00",IF('Key ค่าไฟรายวัน'!L61&lt;'Key ค่าไฟรายวัน'!K61,"Invalid value",('Key ค่าไฟรายวัน'!L61-'Key ค่าไฟรายวัน'!K61)*$F61)))</f>
        <v>0.00</v>
      </c>
      <c r="L61" s="395" t="str">
        <f>IF('Key ค่าไฟรายวัน'!M61&lt;0,"invalid value",IF('Key ค่าไฟรายวัน'!M61=0,"0.00",IF('Key ค่าไฟรายวัน'!M61&lt;'Key ค่าไฟรายวัน'!L61,"Invalid value",('Key ค่าไฟรายวัน'!M61-'Key ค่าไฟรายวัน'!L61)*$F61)))</f>
        <v>0.00</v>
      </c>
      <c r="M61" s="397" t="str">
        <f>IF('Key ค่าไฟรายวัน'!N61&lt;0,"invalid value",IF('Key ค่าไฟรายวัน'!N61=0,"0.00",IF('Key ค่าไฟรายวัน'!N61&lt;'Key ค่าไฟรายวัน'!M61,"Invalid value",('Key ค่าไฟรายวัน'!N61-'Key ค่าไฟรายวัน'!M61)*$F61)))</f>
        <v>0.00</v>
      </c>
      <c r="N61" s="397" t="str">
        <f>IF('Key ค่าไฟรายวัน'!O61&lt;0,"invalid value",IF('Key ค่าไฟรายวัน'!O61=0,"0.00",IF('Key ค่าไฟรายวัน'!O61&lt;'Key ค่าไฟรายวัน'!N61,"Invalid value",('Key ค่าไฟรายวัน'!O61-'Key ค่าไฟรายวัน'!N61)*$F61)))</f>
        <v>0.00</v>
      </c>
      <c r="O61" s="397" t="str">
        <f>IF('Key ค่าไฟรายวัน'!P61&lt;0,"invalid value",IF('Key ค่าไฟรายวัน'!P61=0,"0.00",IF('Key ค่าไฟรายวัน'!P61&lt;'Key ค่าไฟรายวัน'!O61,"Invalid value",('Key ค่าไฟรายวัน'!P61-'Key ค่าไฟรายวัน'!O61)*$F61)))</f>
        <v>0.00</v>
      </c>
      <c r="P61" s="397" t="str">
        <f>IF('Key ค่าไฟรายวัน'!Q61&lt;0,"invalid value",IF('Key ค่าไฟรายวัน'!Q61=0,"0.00",IF('Key ค่าไฟรายวัน'!Q61&lt;'Key ค่าไฟรายวัน'!P61,"Invalid value",('Key ค่าไฟรายวัน'!Q61-'Key ค่าไฟรายวัน'!P61)*$F61)))</f>
        <v>0.00</v>
      </c>
      <c r="Q61" s="397" t="str">
        <f>IF('Key ค่าไฟรายวัน'!R61&lt;0,"invalid value",IF('Key ค่าไฟรายวัน'!R61=0,"0.00",IF('Key ค่าไฟรายวัน'!R61&lt;'Key ค่าไฟรายวัน'!Q61,"Invalid value",('Key ค่าไฟรายวัน'!R61-'Key ค่าไฟรายวัน'!Q61)*$F61)))</f>
        <v>0.00</v>
      </c>
      <c r="R61" s="228" t="str">
        <f>IF('Key ค่าไฟรายวัน'!S61&lt;0,"invalid value",IF('Key ค่าไฟรายวัน'!S61=0,"0.00",IF('Key ค่าไฟรายวัน'!S61&lt;'Key ค่าไฟรายวัน'!R61,"Invalid value",('Key ค่าไฟรายวัน'!S61-'Key ค่าไฟรายวัน'!R61)*$F61)))</f>
        <v>0.00</v>
      </c>
      <c r="S61" s="397" t="str">
        <f>IF('Key ค่าไฟรายวัน'!T61&lt;0,"invalid value",IF('Key ค่าไฟรายวัน'!T61=0,"0.00",IF('Key ค่าไฟรายวัน'!T61&lt;'Key ค่าไฟรายวัน'!S61,"Invalid value",('Key ค่าไฟรายวัน'!T61-'Key ค่าไฟรายวัน'!S61)*$F61)))</f>
        <v>0.00</v>
      </c>
      <c r="T61" s="397" t="str">
        <f>IF('Key ค่าไฟรายวัน'!U61&lt;0,"invalid value",IF('Key ค่าไฟรายวัน'!U61=0,"0.00",IF('Key ค่าไฟรายวัน'!U61&lt;'Key ค่าไฟรายวัน'!T61,"Invalid value",('Key ค่าไฟรายวัน'!U61-'Key ค่าไฟรายวัน'!T61)*$F61)))</f>
        <v>0.00</v>
      </c>
      <c r="U61" s="397" t="str">
        <f>IF('Key ค่าไฟรายวัน'!V61&lt;0,"invalid value",IF('Key ค่าไฟรายวัน'!V61=0,"0.00",IF('Key ค่าไฟรายวัน'!V61&lt;'Key ค่าไฟรายวัน'!U61,"Invalid value",('Key ค่าไฟรายวัน'!V61-'Key ค่าไฟรายวัน'!U61)*$F61)))</f>
        <v>0.00</v>
      </c>
      <c r="V61" s="397" t="str">
        <f>IF('Key ค่าไฟรายวัน'!W61&lt;0,"invalid value",IF('Key ค่าไฟรายวัน'!W61=0,"0.00",IF('Key ค่าไฟรายวัน'!W61&lt;'Key ค่าไฟรายวัน'!V61,"Invalid value",('Key ค่าไฟรายวัน'!W61-'Key ค่าไฟรายวัน'!V61)*$F61)))</f>
        <v>0.00</v>
      </c>
      <c r="W61" s="397" t="str">
        <f>IF('Key ค่าไฟรายวัน'!X61&lt;0,"invalid value",IF('Key ค่าไฟรายวัน'!X61=0,"0.00",IF('Key ค่าไฟรายวัน'!X61&lt;'Key ค่าไฟรายวัน'!W61,"Invalid value",('Key ค่าไฟรายวัน'!X61-'Key ค่าไฟรายวัน'!W61)*$F61)))</f>
        <v>0.00</v>
      </c>
      <c r="X61" s="397" t="str">
        <f>IF('Key ค่าไฟรายวัน'!Y61&lt;0,"invalid value",IF('Key ค่าไฟรายวัน'!Y61=0,"0.00",IF('Key ค่าไฟรายวัน'!Y61&lt;'Key ค่าไฟรายวัน'!X61,"Invalid value",('Key ค่าไฟรายวัน'!Y61-'Key ค่าไฟรายวัน'!X61)*$F61)))</f>
        <v>0.00</v>
      </c>
      <c r="Y61" s="228" t="str">
        <f>IF('Key ค่าไฟรายวัน'!Z61&lt;0,"invalid value",IF('Key ค่าไฟรายวัน'!Z61=0,"0.00",IF('Key ค่าไฟรายวัน'!Z61&lt;'Key ค่าไฟรายวัน'!Y61,"Invalid value",('Key ค่าไฟรายวัน'!Z61-'Key ค่าไฟรายวัน'!Y61)*$F61)))</f>
        <v>0.00</v>
      </c>
      <c r="Z61" s="397" t="str">
        <f>IF('Key ค่าไฟรายวัน'!AA61&lt;0,"invalid value",IF('Key ค่าไฟรายวัน'!AA61=0,"0.00",IF('Key ค่าไฟรายวัน'!AA61&lt;'Key ค่าไฟรายวัน'!Z61,"Invalid value",('Key ค่าไฟรายวัน'!AA61-'Key ค่าไฟรายวัน'!Z61)*$F61)))</f>
        <v>0.00</v>
      </c>
      <c r="AA61" s="397" t="str">
        <f>IF('Key ค่าไฟรายวัน'!AB61&lt;0,"invalid value",IF('Key ค่าไฟรายวัน'!AB61=0,"0.00",IF('Key ค่าไฟรายวัน'!AB61&lt;'Key ค่าไฟรายวัน'!AA61,"Invalid value",('Key ค่าไฟรายวัน'!AB61-'Key ค่าไฟรายวัน'!AA61)*$F61)))</f>
        <v>0.00</v>
      </c>
      <c r="AB61" s="397" t="str">
        <f>IF('Key ค่าไฟรายวัน'!AC61&lt;0,"invalid value",IF('Key ค่าไฟรายวัน'!AC61=0,"0.00",IF('Key ค่าไฟรายวัน'!AC61&lt;'Key ค่าไฟรายวัน'!AB61,"Invalid value",('Key ค่าไฟรายวัน'!AC61-'Key ค่าไฟรายวัน'!AB61)*$F61)))</f>
        <v>0.00</v>
      </c>
      <c r="AC61" s="397" t="str">
        <f>IF('Key ค่าไฟรายวัน'!AD61&lt;0,"invalid value",IF('Key ค่าไฟรายวัน'!AD61=0,"0.00",IF('Key ค่าไฟรายวัน'!AD61&lt;'Key ค่าไฟรายวัน'!AC61,"Invalid value",('Key ค่าไฟรายวัน'!AD61-'Key ค่าไฟรายวัน'!AC61)*$F61)))</f>
        <v>0.00</v>
      </c>
      <c r="AD61" s="397" t="str">
        <f>IF('Key ค่าไฟรายวัน'!AE61&lt;0,"invalid value",IF('Key ค่าไฟรายวัน'!AE61=0,"0.00",IF('Key ค่าไฟรายวัน'!AE61&lt;'Key ค่าไฟรายวัน'!AD61,"Invalid value",('Key ค่าไฟรายวัน'!AE61-'Key ค่าไฟรายวัน'!AD61)*$F61)))</f>
        <v>0.00</v>
      </c>
      <c r="AE61" s="228" t="str">
        <f>IF('Key ค่าไฟรายวัน'!AF61&lt;0,"invalid value",IF('Key ค่าไฟรายวัน'!AF61=0,"0.00",IF('Key ค่าไฟรายวัน'!AF61&lt;'Key ค่าไฟรายวัน'!AE61,"Invalid value",('Key ค่าไฟรายวัน'!AF61-'Key ค่าไฟรายวัน'!AE61)*$F61)))</f>
        <v>0.00</v>
      </c>
      <c r="AF61" s="228" t="str">
        <f>IF('Key ค่าไฟรายวัน'!AG61&lt;0,"invalid value",IF('Key ค่าไฟรายวัน'!AG61=0,"0.00",IF('Key ค่าไฟรายวัน'!AG61&lt;'Key ค่าไฟรายวัน'!AF61,"Invalid value",('Key ค่าไฟรายวัน'!AG61-'Key ค่าไฟรายวัน'!AF61)*$F61)))</f>
        <v>0.00</v>
      </c>
      <c r="AG61" s="397" t="str">
        <f>IF('Key ค่าไฟรายวัน'!AH61&lt;0,"invalid value",IF('Key ค่าไฟรายวัน'!AH61=0,"0.00",IF('Key ค่าไฟรายวัน'!AH61&lt;'Key ค่าไฟรายวัน'!AG61,"Invalid value",('Key ค่าไฟรายวัน'!AH61-'Key ค่าไฟรายวัน'!AG61)*$F61)))</f>
        <v>0.00</v>
      </c>
      <c r="AH61" s="397" t="str">
        <f>IF('Key ค่าไฟรายวัน'!AI61&lt;0,"invalid value",IF('Key ค่าไฟรายวัน'!AI61=0,"0.00",IF('Key ค่าไฟรายวัน'!AI61&lt;'Key ค่าไฟรายวัน'!AH61,"Invalid value",('Key ค่าไฟรายวัน'!AI61-'Key ค่าไฟรายวัน'!AH61)*$F61)))</f>
        <v>0.00</v>
      </c>
      <c r="AI61" s="397" t="str">
        <f>IF('Key ค่าไฟรายวัน'!AJ61&lt;0,"invalid value",IF('Key ค่าไฟรายวัน'!AJ61=0,"0.00",IF('Key ค่าไฟรายวัน'!AJ61&lt;'Key ค่าไฟรายวัน'!AI61,"Invalid value",('Key ค่าไฟรายวัน'!AJ61-'Key ค่าไฟรายวัน'!AI61)*$F61)))</f>
        <v>0.00</v>
      </c>
      <c r="AJ61" s="397" t="str">
        <f>IF('Key ค่าไฟรายวัน'!AK61&lt;0,"invalid value",IF('Key ค่าไฟรายวัน'!AK61=0,"0.00",IF('Key ค่าไฟรายวัน'!AK61&lt;'Key ค่าไฟรายวัน'!AJ61,"Invalid value",('Key ค่าไฟรายวัน'!AK61-'Key ค่าไฟรายวัน'!AJ61)*$F61)))</f>
        <v>0.00</v>
      </c>
      <c r="AK61" s="397"/>
      <c r="AL61" s="126"/>
      <c r="AM61" s="126"/>
      <c r="AN61" s="126"/>
      <c r="AO61" s="126"/>
      <c r="AP61" s="125"/>
      <c r="AQ61" s="125"/>
      <c r="AR61" s="125"/>
      <c r="AS61" s="126"/>
    </row>
    <row r="62" spans="1:51" ht="15" customHeight="1">
      <c r="A62" s="95" t="s">
        <v>92</v>
      </c>
      <c r="B62" s="526"/>
      <c r="C62" s="70" t="s">
        <v>64</v>
      </c>
      <c r="D62" s="97" t="s">
        <v>128</v>
      </c>
      <c r="E62" s="68" t="s">
        <v>45</v>
      </c>
      <c r="F62" s="72">
        <v>1</v>
      </c>
      <c r="G62" s="396" t="str">
        <f>IF('Key ค่าไฟรายวัน'!H62&lt;0,"invalid value",IF('Key ค่าไฟรายวัน'!H62=0,"0.00",IF('Key ค่าไฟรายวัน'!H62&lt;'Key ค่าไฟรายวัน'!G62,"Invalid value",('Key ค่าไฟรายวัน'!H62-'Key ค่าไฟรายวัน'!G62)*$F62)))</f>
        <v>0.00</v>
      </c>
      <c r="H62" s="396" t="str">
        <f>IF('Key ค่าไฟรายวัน'!I62&lt;0,"invalid value",IF('Key ค่าไฟรายวัน'!I62=0,"0.00",IF('Key ค่าไฟรายวัน'!I62&lt;'Key ค่าไฟรายวัน'!H62,"Invalid value",('Key ค่าไฟรายวัน'!I62-'Key ค่าไฟรายวัน'!H62)*$F62)))</f>
        <v>0.00</v>
      </c>
      <c r="I62" s="396" t="str">
        <f>IF('Key ค่าไฟรายวัน'!J62&lt;0,"invalid value",IF('Key ค่าไฟรายวัน'!J62=0,"0.00",IF('Key ค่าไฟรายวัน'!J62&lt;'Key ค่าไฟรายวัน'!I62,"Invalid value",('Key ค่าไฟรายวัน'!J62-'Key ค่าไฟรายวัน'!I62)*$F62)))</f>
        <v>0.00</v>
      </c>
      <c r="J62" s="227" t="str">
        <f>IF('Key ค่าไฟรายวัน'!K62&lt;0,"invalid value",IF('Key ค่าไฟรายวัน'!K62=0,"0.00",IF('Key ค่าไฟรายวัน'!K62&lt;'Key ค่าไฟรายวัน'!J62,"Invalid value",('Key ค่าไฟรายวัน'!K62-'Key ค่าไฟรายวัน'!J62)*$F62)))</f>
        <v>0.00</v>
      </c>
      <c r="K62" s="227" t="str">
        <f>IF('Key ค่าไฟรายวัน'!L62&lt;0,"invalid value",IF('Key ค่าไฟรายวัน'!L62=0,"0.00",IF('Key ค่าไฟรายวัน'!L62&lt;'Key ค่าไฟรายวัน'!K62,"Invalid value",('Key ค่าไฟรายวัน'!L62-'Key ค่าไฟรายวัน'!K62)*$F62)))</f>
        <v>0.00</v>
      </c>
      <c r="L62" s="396" t="str">
        <f>IF('Key ค่าไฟรายวัน'!M62&lt;0,"invalid value",IF('Key ค่าไฟรายวัน'!M62=0,"0.00",IF('Key ค่าไฟรายวัน'!M62&lt;'Key ค่าไฟรายวัน'!L62,"Invalid value",('Key ค่าไฟรายวัน'!M62-'Key ค่าไฟรายวัน'!L62)*$F62)))</f>
        <v>0.00</v>
      </c>
      <c r="M62" s="396" t="str">
        <f>IF('Key ค่าไฟรายวัน'!N62&lt;0,"invalid value",IF('Key ค่าไฟรายวัน'!N62=0,"0.00",IF('Key ค่าไฟรายวัน'!N62&lt;'Key ค่าไฟรายวัน'!M62,"Invalid value",('Key ค่าไฟรายวัน'!N62-'Key ค่าไฟรายวัน'!M62)*$F62)))</f>
        <v>0.00</v>
      </c>
      <c r="N62" s="396" t="str">
        <f>IF('Key ค่าไฟรายวัน'!O62&lt;0,"invalid value",IF('Key ค่าไฟรายวัน'!O62=0,"0.00",IF('Key ค่าไฟรายวัน'!O62&lt;'Key ค่าไฟรายวัน'!N62,"Invalid value",('Key ค่าไฟรายวัน'!O62-'Key ค่าไฟรายวัน'!N62)*$F62)))</f>
        <v>0.00</v>
      </c>
      <c r="O62" s="396" t="str">
        <f>IF('Key ค่าไฟรายวัน'!P62&lt;0,"invalid value",IF('Key ค่าไฟรายวัน'!P62=0,"0.00",IF('Key ค่าไฟรายวัน'!P62&lt;'Key ค่าไฟรายวัน'!O62,"Invalid value",('Key ค่าไฟรายวัน'!P62-'Key ค่าไฟรายวัน'!O62)*$F62)))</f>
        <v>0.00</v>
      </c>
      <c r="P62" s="396" t="str">
        <f>IF('Key ค่าไฟรายวัน'!Q62&lt;0,"invalid value",IF('Key ค่าไฟรายวัน'!Q62=0,"0.00",IF('Key ค่าไฟรายวัน'!Q62&lt;'Key ค่าไฟรายวัน'!P62,"Invalid value",('Key ค่าไฟรายวัน'!Q62-'Key ค่าไฟรายวัน'!P62)*$F62)))</f>
        <v>0.00</v>
      </c>
      <c r="Q62" s="396" t="str">
        <f>IF('Key ค่าไฟรายวัน'!R62&lt;0,"invalid value",IF('Key ค่าไฟรายวัน'!R62=0,"0.00",IF('Key ค่าไฟรายวัน'!R62&lt;'Key ค่าไฟรายวัน'!Q62,"Invalid value",('Key ค่าไฟรายวัน'!R62-'Key ค่าไฟรายวัน'!Q62)*$F62)))</f>
        <v>0.00</v>
      </c>
      <c r="R62" s="227" t="str">
        <f>IF('Key ค่าไฟรายวัน'!S62&lt;0,"invalid value",IF('Key ค่าไฟรายวัน'!S62=0,"0.00",IF('Key ค่าไฟรายวัน'!S62&lt;'Key ค่าไฟรายวัน'!R62,"Invalid value",('Key ค่าไฟรายวัน'!S62-'Key ค่าไฟรายวัน'!R62)*$F62)))</f>
        <v>0.00</v>
      </c>
      <c r="S62" s="396" t="str">
        <f>IF('Key ค่าไฟรายวัน'!T62&lt;0,"invalid value",IF('Key ค่าไฟรายวัน'!T62=0,"0.00",IF('Key ค่าไฟรายวัน'!T62&lt;'Key ค่าไฟรายวัน'!S62,"Invalid value",('Key ค่าไฟรายวัน'!T62-'Key ค่าไฟรายวัน'!S62)*$F62)))</f>
        <v>0.00</v>
      </c>
      <c r="T62" s="396" t="str">
        <f>IF('Key ค่าไฟรายวัน'!U62&lt;0,"invalid value",IF('Key ค่าไฟรายวัน'!U62=0,"0.00",IF('Key ค่าไฟรายวัน'!U62&lt;'Key ค่าไฟรายวัน'!T62,"Invalid value",('Key ค่าไฟรายวัน'!U62-'Key ค่าไฟรายวัน'!T62)*$F62)))</f>
        <v>0.00</v>
      </c>
      <c r="U62" s="396" t="str">
        <f>IF('Key ค่าไฟรายวัน'!V62&lt;0,"invalid value",IF('Key ค่าไฟรายวัน'!V62=0,"0.00",IF('Key ค่าไฟรายวัน'!V62&lt;'Key ค่าไฟรายวัน'!U62,"Invalid value",('Key ค่าไฟรายวัน'!V62-'Key ค่าไฟรายวัน'!U62)*$F62)))</f>
        <v>0.00</v>
      </c>
      <c r="V62" s="396" t="str">
        <f>IF('Key ค่าไฟรายวัน'!W62&lt;0,"invalid value",IF('Key ค่าไฟรายวัน'!W62=0,"0.00",IF('Key ค่าไฟรายวัน'!W62&lt;'Key ค่าไฟรายวัน'!V62,"Invalid value",('Key ค่าไฟรายวัน'!W62-'Key ค่าไฟรายวัน'!V62)*$F62)))</f>
        <v>0.00</v>
      </c>
      <c r="W62" s="396" t="str">
        <f>IF('Key ค่าไฟรายวัน'!X62&lt;0,"invalid value",IF('Key ค่าไฟรายวัน'!X62=0,"0.00",IF('Key ค่าไฟรายวัน'!X62&lt;'Key ค่าไฟรายวัน'!W62,"Invalid value",('Key ค่าไฟรายวัน'!X62-'Key ค่าไฟรายวัน'!W62)*$F62)))</f>
        <v>0.00</v>
      </c>
      <c r="X62" s="396" t="str">
        <f>IF('Key ค่าไฟรายวัน'!Y62&lt;0,"invalid value",IF('Key ค่าไฟรายวัน'!Y62=0,"0.00",IF('Key ค่าไฟรายวัน'!Y62&lt;'Key ค่าไฟรายวัน'!X62,"Invalid value",('Key ค่าไฟรายวัน'!Y62-'Key ค่าไฟรายวัน'!X62)*$F62)))</f>
        <v>0.00</v>
      </c>
      <c r="Y62" s="227" t="str">
        <f>IF('Key ค่าไฟรายวัน'!Z62&lt;0,"invalid value",IF('Key ค่าไฟรายวัน'!Z62=0,"0.00",IF('Key ค่าไฟรายวัน'!Z62&lt;'Key ค่าไฟรายวัน'!Y62,"Invalid value",('Key ค่าไฟรายวัน'!Z62-'Key ค่าไฟรายวัน'!Y62)*$F62)))</f>
        <v>0.00</v>
      </c>
      <c r="Z62" s="396" t="str">
        <f>IF('Key ค่าไฟรายวัน'!AA62&lt;0,"invalid value",IF('Key ค่าไฟรายวัน'!AA62=0,"0.00",IF('Key ค่าไฟรายวัน'!AA62&lt;'Key ค่าไฟรายวัน'!Z62,"Invalid value",('Key ค่าไฟรายวัน'!AA62-'Key ค่าไฟรายวัน'!Z62)*$F62)))</f>
        <v>0.00</v>
      </c>
      <c r="AA62" s="396" t="str">
        <f>IF('Key ค่าไฟรายวัน'!AB62&lt;0,"invalid value",IF('Key ค่าไฟรายวัน'!AB62=0,"0.00",IF('Key ค่าไฟรายวัน'!AB62&lt;'Key ค่าไฟรายวัน'!AA62,"Invalid value",('Key ค่าไฟรายวัน'!AB62-'Key ค่าไฟรายวัน'!AA62)*$F62)))</f>
        <v>0.00</v>
      </c>
      <c r="AB62" s="396" t="str">
        <f>IF('Key ค่าไฟรายวัน'!AC62&lt;0,"invalid value",IF('Key ค่าไฟรายวัน'!AC62=0,"0.00",IF('Key ค่าไฟรายวัน'!AC62&lt;'Key ค่าไฟรายวัน'!AB62,"Invalid value",('Key ค่าไฟรายวัน'!AC62-'Key ค่าไฟรายวัน'!AB62)*$F62)))</f>
        <v>0.00</v>
      </c>
      <c r="AC62" s="396" t="str">
        <f>IF('Key ค่าไฟรายวัน'!AD62&lt;0,"invalid value",IF('Key ค่าไฟรายวัน'!AD62=0,"0.00",IF('Key ค่าไฟรายวัน'!AD62&lt;'Key ค่าไฟรายวัน'!AC62,"Invalid value",('Key ค่าไฟรายวัน'!AD62-'Key ค่าไฟรายวัน'!AC62)*$F62)))</f>
        <v>0.00</v>
      </c>
      <c r="AD62" s="396" t="str">
        <f>IF('Key ค่าไฟรายวัน'!AE62&lt;0,"invalid value",IF('Key ค่าไฟรายวัน'!AE62=0,"0.00",IF('Key ค่าไฟรายวัน'!AE62&lt;'Key ค่าไฟรายวัน'!AD62,"Invalid value",('Key ค่าไฟรายวัน'!AE62-'Key ค่าไฟรายวัน'!AD62)*$F62)))</f>
        <v>0.00</v>
      </c>
      <c r="AE62" s="227" t="str">
        <f>IF('Key ค่าไฟรายวัน'!AF62&lt;0,"invalid value",IF('Key ค่าไฟรายวัน'!AF62=0,"0.00",IF('Key ค่าไฟรายวัน'!AF62&lt;'Key ค่าไฟรายวัน'!AE62,"Invalid value",('Key ค่าไฟรายวัน'!AF62-'Key ค่าไฟรายวัน'!AE62)*$F62)))</f>
        <v>0.00</v>
      </c>
      <c r="AF62" s="227" t="str">
        <f>IF('Key ค่าไฟรายวัน'!AG62&lt;0,"invalid value",IF('Key ค่าไฟรายวัน'!AG62=0,"0.00",IF('Key ค่าไฟรายวัน'!AG62&lt;'Key ค่าไฟรายวัน'!AF62,"Invalid value",('Key ค่าไฟรายวัน'!AG62-'Key ค่าไฟรายวัน'!AF62)*$F62)))</f>
        <v>0.00</v>
      </c>
      <c r="AG62" s="396" t="str">
        <f>IF('Key ค่าไฟรายวัน'!AH62&lt;0,"invalid value",IF('Key ค่าไฟรายวัน'!AH62=0,"0.00",IF('Key ค่าไฟรายวัน'!AH62&lt;'Key ค่าไฟรายวัน'!AG62,"Invalid value",('Key ค่าไฟรายวัน'!AH62-'Key ค่าไฟรายวัน'!AG62)*$F62)))</f>
        <v>0.00</v>
      </c>
      <c r="AH62" s="396" t="str">
        <f>IF('Key ค่าไฟรายวัน'!AI62&lt;0,"invalid value",IF('Key ค่าไฟรายวัน'!AI62=0,"0.00",IF('Key ค่าไฟรายวัน'!AI62&lt;'Key ค่าไฟรายวัน'!AH62,"Invalid value",('Key ค่าไฟรายวัน'!AI62-'Key ค่าไฟรายวัน'!AH62)*$F62)))</f>
        <v>0.00</v>
      </c>
      <c r="AI62" s="396" t="str">
        <f>IF('Key ค่าไฟรายวัน'!AJ62&lt;0,"invalid value",IF('Key ค่าไฟรายวัน'!AJ62=0,"0.00",IF('Key ค่าไฟรายวัน'!AJ62&lt;'Key ค่าไฟรายวัน'!AI62,"Invalid value",('Key ค่าไฟรายวัน'!AJ62-'Key ค่าไฟรายวัน'!AI62)*$F62)))</f>
        <v>0.00</v>
      </c>
      <c r="AJ62" s="396" t="str">
        <f>IF('Key ค่าไฟรายวัน'!AK62&lt;0,"invalid value",IF('Key ค่าไฟรายวัน'!AK62=0,"0.00",IF('Key ค่าไฟรายวัน'!AK62&lt;'Key ค่าไฟรายวัน'!AJ62,"Invalid value",('Key ค่าไฟรายวัน'!AK62-'Key ค่าไฟรายวัน'!AJ62)*$F62)))</f>
        <v>0.00</v>
      </c>
      <c r="AK62" s="396"/>
      <c r="AL62" s="126"/>
      <c r="AM62" s="126"/>
      <c r="AN62" s="126"/>
      <c r="AO62" s="126"/>
      <c r="AP62" s="125"/>
      <c r="AQ62" s="125"/>
      <c r="AR62" s="125"/>
      <c r="AS62" s="126"/>
    </row>
    <row r="63" spans="1:51" ht="15" customHeight="1">
      <c r="A63" s="95" t="s">
        <v>92</v>
      </c>
      <c r="B63" s="527"/>
      <c r="C63" s="70" t="s">
        <v>64</v>
      </c>
      <c r="D63" s="97" t="s">
        <v>127</v>
      </c>
      <c r="E63" s="68" t="s">
        <v>45</v>
      </c>
      <c r="F63" s="72">
        <v>1</v>
      </c>
      <c r="G63" s="396" t="str">
        <f>IF('Key ค่าไฟรายวัน'!H63&lt;0,"invalid value",IF('Key ค่าไฟรายวัน'!H63=0,"0.00",IF('Key ค่าไฟรายวัน'!H63&lt;'Key ค่าไฟรายวัน'!G63,"Invalid value",('Key ค่าไฟรายวัน'!H63-'Key ค่าไฟรายวัน'!G63)*$F63)))</f>
        <v>0.00</v>
      </c>
      <c r="H63" s="396" t="str">
        <f>IF('Key ค่าไฟรายวัน'!I63&lt;0,"invalid value",IF('Key ค่าไฟรายวัน'!I63=0,"0.00",IF('Key ค่าไฟรายวัน'!I63&lt;'Key ค่าไฟรายวัน'!H63,"Invalid value",('Key ค่าไฟรายวัน'!I63-'Key ค่าไฟรายวัน'!H63)*$F63)))</f>
        <v>0.00</v>
      </c>
      <c r="I63" s="396" t="str">
        <f>IF('Key ค่าไฟรายวัน'!J63&lt;0,"invalid value",IF('Key ค่าไฟรายวัน'!J63=0,"0.00",IF('Key ค่าไฟรายวัน'!J63&lt;'Key ค่าไฟรายวัน'!I63,"Invalid value",('Key ค่าไฟรายวัน'!J63-'Key ค่าไฟรายวัน'!I63)*$F63)))</f>
        <v>0.00</v>
      </c>
      <c r="J63" s="227" t="str">
        <f>IF('Key ค่าไฟรายวัน'!K63&lt;0,"invalid value",IF('Key ค่าไฟรายวัน'!K63=0,"0.00",IF('Key ค่าไฟรายวัน'!K63&lt;'Key ค่าไฟรายวัน'!J63,"Invalid value",('Key ค่าไฟรายวัน'!K63-'Key ค่าไฟรายวัน'!J63)*$F63)))</f>
        <v>0.00</v>
      </c>
      <c r="K63" s="227" t="str">
        <f>IF('Key ค่าไฟรายวัน'!L63&lt;0,"invalid value",IF('Key ค่าไฟรายวัน'!L63=0,"0.00",IF('Key ค่าไฟรายวัน'!L63&lt;'Key ค่าไฟรายวัน'!K63,"Invalid value",('Key ค่าไฟรายวัน'!L63-'Key ค่าไฟรายวัน'!K63)*$F63)))</f>
        <v>0.00</v>
      </c>
      <c r="L63" s="396" t="str">
        <f>IF('Key ค่าไฟรายวัน'!M63&lt;0,"invalid value",IF('Key ค่าไฟรายวัน'!M63=0,"0.00",IF('Key ค่าไฟรายวัน'!M63&lt;'Key ค่าไฟรายวัน'!L63,"Invalid value",('Key ค่าไฟรายวัน'!M63-'Key ค่าไฟรายวัน'!L63)*$F63)))</f>
        <v>0.00</v>
      </c>
      <c r="M63" s="396" t="str">
        <f>IF('Key ค่าไฟรายวัน'!N63&lt;0,"invalid value",IF('Key ค่าไฟรายวัน'!N63=0,"0.00",IF('Key ค่าไฟรายวัน'!N63&lt;'Key ค่าไฟรายวัน'!M63,"Invalid value",('Key ค่าไฟรายวัน'!N63-'Key ค่าไฟรายวัน'!M63)*$F63)))</f>
        <v>0.00</v>
      </c>
      <c r="N63" s="396" t="str">
        <f>IF('Key ค่าไฟรายวัน'!O63&lt;0,"invalid value",IF('Key ค่าไฟรายวัน'!O63=0,"0.00",IF('Key ค่าไฟรายวัน'!O63&lt;'Key ค่าไฟรายวัน'!N63,"Invalid value",('Key ค่าไฟรายวัน'!O63-'Key ค่าไฟรายวัน'!N63)*$F63)))</f>
        <v>0.00</v>
      </c>
      <c r="O63" s="396" t="str">
        <f>IF('Key ค่าไฟรายวัน'!P63&lt;0,"invalid value",IF('Key ค่าไฟรายวัน'!P63=0,"0.00",IF('Key ค่าไฟรายวัน'!P63&lt;'Key ค่าไฟรายวัน'!O63,"Invalid value",('Key ค่าไฟรายวัน'!P63-'Key ค่าไฟรายวัน'!O63)*$F63)))</f>
        <v>0.00</v>
      </c>
      <c r="P63" s="396" t="str">
        <f>IF('Key ค่าไฟรายวัน'!Q63&lt;0,"invalid value",IF('Key ค่าไฟรายวัน'!Q63=0,"0.00",IF('Key ค่าไฟรายวัน'!Q63&lt;'Key ค่าไฟรายวัน'!P63,"Invalid value",('Key ค่าไฟรายวัน'!Q63-'Key ค่าไฟรายวัน'!P63)*$F63)))</f>
        <v>0.00</v>
      </c>
      <c r="Q63" s="396" t="str">
        <f>IF('Key ค่าไฟรายวัน'!R63&lt;0,"invalid value",IF('Key ค่าไฟรายวัน'!R63=0,"0.00",IF('Key ค่าไฟรายวัน'!R63&lt;'Key ค่าไฟรายวัน'!Q63,"Invalid value",('Key ค่าไฟรายวัน'!R63-'Key ค่าไฟรายวัน'!Q63)*$F63)))</f>
        <v>0.00</v>
      </c>
      <c r="R63" s="227" t="str">
        <f>IF('Key ค่าไฟรายวัน'!S63&lt;0,"invalid value",IF('Key ค่าไฟรายวัน'!S63=0,"0.00",IF('Key ค่าไฟรายวัน'!S63&lt;'Key ค่าไฟรายวัน'!R63,"Invalid value",('Key ค่าไฟรายวัน'!S63-'Key ค่าไฟรายวัน'!R63)*$F63)))</f>
        <v>0.00</v>
      </c>
      <c r="S63" s="396" t="str">
        <f>IF('Key ค่าไฟรายวัน'!T63&lt;0,"invalid value",IF('Key ค่าไฟรายวัน'!T63=0,"0.00",IF('Key ค่าไฟรายวัน'!T63&lt;'Key ค่าไฟรายวัน'!S63,"Invalid value",('Key ค่าไฟรายวัน'!T63-'Key ค่าไฟรายวัน'!S63)*$F63)))</f>
        <v>0.00</v>
      </c>
      <c r="T63" s="396" t="str">
        <f>IF('Key ค่าไฟรายวัน'!U63&lt;0,"invalid value",IF('Key ค่าไฟรายวัน'!U63=0,"0.00",IF('Key ค่าไฟรายวัน'!U63&lt;'Key ค่าไฟรายวัน'!T63,"Invalid value",('Key ค่าไฟรายวัน'!U63-'Key ค่าไฟรายวัน'!T63)*$F63)))</f>
        <v>0.00</v>
      </c>
      <c r="U63" s="396" t="str">
        <f>IF('Key ค่าไฟรายวัน'!V63&lt;0,"invalid value",IF('Key ค่าไฟรายวัน'!V63=0,"0.00",IF('Key ค่าไฟรายวัน'!V63&lt;'Key ค่าไฟรายวัน'!U63,"Invalid value",('Key ค่าไฟรายวัน'!V63-'Key ค่าไฟรายวัน'!U63)*$F63)))</f>
        <v>0.00</v>
      </c>
      <c r="V63" s="396" t="str">
        <f>IF('Key ค่าไฟรายวัน'!W63&lt;0,"invalid value",IF('Key ค่าไฟรายวัน'!W63=0,"0.00",IF('Key ค่าไฟรายวัน'!W63&lt;'Key ค่าไฟรายวัน'!V63,"Invalid value",('Key ค่าไฟรายวัน'!W63-'Key ค่าไฟรายวัน'!V63)*$F63)))</f>
        <v>0.00</v>
      </c>
      <c r="W63" s="396" t="str">
        <f>IF('Key ค่าไฟรายวัน'!X63&lt;0,"invalid value",IF('Key ค่าไฟรายวัน'!X63=0,"0.00",IF('Key ค่าไฟรายวัน'!X63&lt;'Key ค่าไฟรายวัน'!W63,"Invalid value",('Key ค่าไฟรายวัน'!X63-'Key ค่าไฟรายวัน'!W63)*$F63)))</f>
        <v>0.00</v>
      </c>
      <c r="X63" s="396" t="str">
        <f>IF('Key ค่าไฟรายวัน'!Y63&lt;0,"invalid value",IF('Key ค่าไฟรายวัน'!Y63=0,"0.00",IF('Key ค่าไฟรายวัน'!Y63&lt;'Key ค่าไฟรายวัน'!X63,"Invalid value",('Key ค่าไฟรายวัน'!Y63-'Key ค่าไฟรายวัน'!X63)*$F63)))</f>
        <v>0.00</v>
      </c>
      <c r="Y63" s="227" t="str">
        <f>IF('Key ค่าไฟรายวัน'!Z63&lt;0,"invalid value",IF('Key ค่าไฟรายวัน'!Z63=0,"0.00",IF('Key ค่าไฟรายวัน'!Z63&lt;'Key ค่าไฟรายวัน'!Y63,"Invalid value",('Key ค่าไฟรายวัน'!Z63-'Key ค่าไฟรายวัน'!Y63)*$F63)))</f>
        <v>0.00</v>
      </c>
      <c r="Z63" s="396" t="str">
        <f>IF('Key ค่าไฟรายวัน'!AA63&lt;0,"invalid value",IF('Key ค่าไฟรายวัน'!AA63=0,"0.00",IF('Key ค่าไฟรายวัน'!AA63&lt;'Key ค่าไฟรายวัน'!Z63,"Invalid value",('Key ค่าไฟรายวัน'!AA63-'Key ค่าไฟรายวัน'!Z63)*$F63)))</f>
        <v>0.00</v>
      </c>
      <c r="AA63" s="396" t="str">
        <f>IF('Key ค่าไฟรายวัน'!AB63&lt;0,"invalid value",IF('Key ค่าไฟรายวัน'!AB63=0,"0.00",IF('Key ค่าไฟรายวัน'!AB63&lt;'Key ค่าไฟรายวัน'!AA63,"Invalid value",('Key ค่าไฟรายวัน'!AB63-'Key ค่าไฟรายวัน'!AA63)*$F63)))</f>
        <v>0.00</v>
      </c>
      <c r="AB63" s="396" t="str">
        <f>IF('Key ค่าไฟรายวัน'!AC63&lt;0,"invalid value",IF('Key ค่าไฟรายวัน'!AC63=0,"0.00",IF('Key ค่าไฟรายวัน'!AC63&lt;'Key ค่าไฟรายวัน'!AB63,"Invalid value",('Key ค่าไฟรายวัน'!AC63-'Key ค่าไฟรายวัน'!AB63)*$F63)))</f>
        <v>0.00</v>
      </c>
      <c r="AC63" s="396" t="str">
        <f>IF('Key ค่าไฟรายวัน'!AD63&lt;0,"invalid value",IF('Key ค่าไฟรายวัน'!AD63=0,"0.00",IF('Key ค่าไฟรายวัน'!AD63&lt;'Key ค่าไฟรายวัน'!AC63,"Invalid value",('Key ค่าไฟรายวัน'!AD63-'Key ค่าไฟรายวัน'!AC63)*$F63)))</f>
        <v>0.00</v>
      </c>
      <c r="AD63" s="396" t="str">
        <f>IF('Key ค่าไฟรายวัน'!AE63&lt;0,"invalid value",IF('Key ค่าไฟรายวัน'!AE63=0,"0.00",IF('Key ค่าไฟรายวัน'!AE63&lt;'Key ค่าไฟรายวัน'!AD63,"Invalid value",('Key ค่าไฟรายวัน'!AE63-'Key ค่าไฟรายวัน'!AD63)*$F63)))</f>
        <v>0.00</v>
      </c>
      <c r="AE63" s="227" t="str">
        <f>IF('Key ค่าไฟรายวัน'!AF63&lt;0,"invalid value",IF('Key ค่าไฟรายวัน'!AF63=0,"0.00",IF('Key ค่าไฟรายวัน'!AF63&lt;'Key ค่าไฟรายวัน'!AE63,"Invalid value",('Key ค่าไฟรายวัน'!AF63-'Key ค่าไฟรายวัน'!AE63)*$F63)))</f>
        <v>0.00</v>
      </c>
      <c r="AF63" s="227" t="str">
        <f>IF('Key ค่าไฟรายวัน'!AG63&lt;0,"invalid value",IF('Key ค่าไฟรายวัน'!AG63=0,"0.00",IF('Key ค่าไฟรายวัน'!AG63&lt;'Key ค่าไฟรายวัน'!AF63,"Invalid value",('Key ค่าไฟรายวัน'!AG63-'Key ค่าไฟรายวัน'!AF63)*$F63)))</f>
        <v>0.00</v>
      </c>
      <c r="AG63" s="396" t="str">
        <f>IF('Key ค่าไฟรายวัน'!AH63&lt;0,"invalid value",IF('Key ค่าไฟรายวัน'!AH63=0,"0.00",IF('Key ค่าไฟรายวัน'!AH63&lt;'Key ค่าไฟรายวัน'!AG63,"Invalid value",('Key ค่าไฟรายวัน'!AH63-'Key ค่าไฟรายวัน'!AG63)*$F63)))</f>
        <v>0.00</v>
      </c>
      <c r="AH63" s="396" t="str">
        <f>IF('Key ค่าไฟรายวัน'!AI63&lt;0,"invalid value",IF('Key ค่าไฟรายวัน'!AI63=0,"0.00",IF('Key ค่าไฟรายวัน'!AI63&lt;'Key ค่าไฟรายวัน'!AH63,"Invalid value",('Key ค่าไฟรายวัน'!AI63-'Key ค่าไฟรายวัน'!AH63)*$F63)))</f>
        <v>0.00</v>
      </c>
      <c r="AI63" s="396" t="str">
        <f>IF('Key ค่าไฟรายวัน'!AJ63&lt;0,"invalid value",IF('Key ค่าไฟรายวัน'!AJ63=0,"0.00",IF('Key ค่าไฟรายวัน'!AJ63&lt;'Key ค่าไฟรายวัน'!AI63,"Invalid value",('Key ค่าไฟรายวัน'!AJ63-'Key ค่าไฟรายวัน'!AI63)*$F63)))</f>
        <v>0.00</v>
      </c>
      <c r="AJ63" s="396" t="str">
        <f>IF('Key ค่าไฟรายวัน'!AK63&lt;0,"invalid value",IF('Key ค่าไฟรายวัน'!AK63=0,"0.00",IF('Key ค่าไฟรายวัน'!AK63&lt;'Key ค่าไฟรายวัน'!AJ63,"Invalid value",('Key ค่าไฟรายวัน'!AK63-'Key ค่าไฟรายวัน'!AJ63)*$F63)))</f>
        <v>0.00</v>
      </c>
      <c r="AK63" s="396"/>
      <c r="AL63" s="126"/>
      <c r="AM63" s="126"/>
      <c r="AN63" s="126"/>
      <c r="AO63" s="126"/>
      <c r="AP63" s="125"/>
      <c r="AQ63" s="125"/>
      <c r="AR63" s="125"/>
      <c r="AS63" s="126"/>
    </row>
    <row r="64" spans="1:51" ht="15" customHeight="1">
      <c r="A64" s="95" t="s">
        <v>92</v>
      </c>
      <c r="B64" s="525" t="s">
        <v>5</v>
      </c>
      <c r="C64" s="71" t="s">
        <v>61</v>
      </c>
      <c r="D64" s="96" t="s">
        <v>99</v>
      </c>
      <c r="E64" s="69" t="s">
        <v>46</v>
      </c>
      <c r="F64" s="73">
        <v>1</v>
      </c>
      <c r="G64" s="397" t="str">
        <f ca="1">IF('Key ค่าไฟรายวัน'!H64&lt;0,"invalid value",IF('Key ค่าไฟรายวัน'!H64=0,"0.00",IF('Key ค่าไฟรายวัน'!H64&lt;'Key ค่าไฟรายวัน'!G64,"Invalid value",('Key ค่าไฟรายวัน'!H64-'Key ค่าไฟรายวัน'!G64)*$F64)))</f>
        <v>0.00</v>
      </c>
      <c r="H64" s="397" t="str">
        <f ca="1">IF('Key ค่าไฟรายวัน'!I64&lt;0,"invalid value",IF('Key ค่าไฟรายวัน'!I64=0,"0.00",IF('Key ค่าไฟรายวัน'!I64&lt;'Key ค่าไฟรายวัน'!H64,"Invalid value",('Key ค่าไฟรายวัน'!I64-'Key ค่าไฟรายวัน'!H64)*$F64)))</f>
        <v>0.00</v>
      </c>
      <c r="I64" s="397" t="str">
        <f ca="1">IF('Key ค่าไฟรายวัน'!J64&lt;0,"invalid value",IF('Key ค่าไฟรายวัน'!J64=0,"0.00",IF('Key ค่าไฟรายวัน'!J64&lt;'Key ค่าไฟรายวัน'!I64,"Invalid value",('Key ค่าไฟรายวัน'!J64-'Key ค่าไฟรายวัน'!I64)*$F64)))</f>
        <v>0.00</v>
      </c>
      <c r="J64" s="228" t="str">
        <f ca="1">IF('Key ค่าไฟรายวัน'!K64&lt;0,"invalid value",IF('Key ค่าไฟรายวัน'!K64=0,"0.00",IF('Key ค่าไฟรายวัน'!K64&lt;'Key ค่าไฟรายวัน'!J64,"Invalid value",('Key ค่าไฟรายวัน'!K64-'Key ค่าไฟรายวัน'!J64)*$F64)))</f>
        <v>0.00</v>
      </c>
      <c r="K64" s="228" t="str">
        <f ca="1">IF('Key ค่าไฟรายวัน'!L64&lt;0,"invalid value",IF('Key ค่าไฟรายวัน'!L64=0,"0.00",IF('Key ค่าไฟรายวัน'!L64&lt;'Key ค่าไฟรายวัน'!K64,"Invalid value",('Key ค่าไฟรายวัน'!L64-'Key ค่าไฟรายวัน'!K64)*$F64)))</f>
        <v>0.00</v>
      </c>
      <c r="L64" s="395" t="str">
        <f ca="1">IF('Key ค่าไฟรายวัน'!M64&lt;0,"invalid value",IF('Key ค่าไฟรายวัน'!M64=0,"0.00",IF('Key ค่าไฟรายวัน'!M64&lt;'Key ค่าไฟรายวัน'!L64,"Invalid value",('Key ค่าไฟรายวัน'!M64-'Key ค่าไฟรายวัน'!L64)*$F64)))</f>
        <v>0.00</v>
      </c>
      <c r="M64" s="397" t="str">
        <f ca="1">IF('Key ค่าไฟรายวัน'!N64&lt;0,"invalid value",IF('Key ค่าไฟรายวัน'!N64=0,"0.00",IF('Key ค่าไฟรายวัน'!N64&lt;'Key ค่าไฟรายวัน'!M64,"Invalid value",('Key ค่าไฟรายวัน'!N64-'Key ค่าไฟรายวัน'!M64)*$F64)))</f>
        <v>0.00</v>
      </c>
      <c r="N64" s="397" t="str">
        <f ca="1">IF('Key ค่าไฟรายวัน'!O64&lt;0,"invalid value",IF('Key ค่าไฟรายวัน'!O64=0,"0.00",IF('Key ค่าไฟรายวัน'!O64&lt;'Key ค่าไฟรายวัน'!N64,"Invalid value",('Key ค่าไฟรายวัน'!O64-'Key ค่าไฟรายวัน'!N64)*$F64)))</f>
        <v>0.00</v>
      </c>
      <c r="O64" s="397" t="str">
        <f ca="1">IF('Key ค่าไฟรายวัน'!P64&lt;0,"invalid value",IF('Key ค่าไฟรายวัน'!P64=0,"0.00",IF('Key ค่าไฟรายวัน'!P64&lt;'Key ค่าไฟรายวัน'!O64,"Invalid value",('Key ค่าไฟรายวัน'!P64-'Key ค่าไฟรายวัน'!O64)*$F64)))</f>
        <v>0.00</v>
      </c>
      <c r="P64" s="397" t="str">
        <f ca="1">IF('Key ค่าไฟรายวัน'!Q64&lt;0,"invalid value",IF('Key ค่าไฟรายวัน'!Q64=0,"0.00",IF('Key ค่าไฟรายวัน'!Q64&lt;'Key ค่าไฟรายวัน'!P64,"Invalid value",('Key ค่าไฟรายวัน'!Q64-'Key ค่าไฟรายวัน'!P64)*$F64)))</f>
        <v>0.00</v>
      </c>
      <c r="Q64" s="397" t="str">
        <f ca="1">IF('Key ค่าไฟรายวัน'!R64&lt;0,"invalid value",IF('Key ค่าไฟรายวัน'!R64=0,"0.00",IF('Key ค่าไฟรายวัน'!R64&lt;'Key ค่าไฟรายวัน'!Q64,"Invalid value",('Key ค่าไฟรายวัน'!R64-'Key ค่าไฟรายวัน'!Q64)*$F64)))</f>
        <v>0.00</v>
      </c>
      <c r="R64" s="228" t="str">
        <f ca="1">IF('Key ค่าไฟรายวัน'!S64&lt;0,"invalid value",IF('Key ค่าไฟรายวัน'!S64=0,"0.00",IF('Key ค่าไฟรายวัน'!S64&lt;'Key ค่าไฟรายวัน'!R64,"Invalid value",('Key ค่าไฟรายวัน'!S64-'Key ค่าไฟรายวัน'!R64)*$F64)))</f>
        <v>0.00</v>
      </c>
      <c r="S64" s="397" t="str">
        <f ca="1">IF('Key ค่าไฟรายวัน'!T64&lt;0,"invalid value",IF('Key ค่าไฟรายวัน'!T64=0,"0.00",IF('Key ค่าไฟรายวัน'!T64&lt;'Key ค่าไฟรายวัน'!S64,"Invalid value",('Key ค่าไฟรายวัน'!T64-'Key ค่าไฟรายวัน'!S64)*$F64)))</f>
        <v>0.00</v>
      </c>
      <c r="T64" s="397" t="str">
        <f ca="1">IF('Key ค่าไฟรายวัน'!U64&lt;0,"invalid value",IF('Key ค่าไฟรายวัน'!U64=0,"0.00",IF('Key ค่าไฟรายวัน'!U64&lt;'Key ค่าไฟรายวัน'!T64,"Invalid value",('Key ค่าไฟรายวัน'!U64-'Key ค่าไฟรายวัน'!T64)*$F64)))</f>
        <v>0.00</v>
      </c>
      <c r="U64" s="397" t="str">
        <f ca="1">IF('Key ค่าไฟรายวัน'!V64&lt;0,"invalid value",IF('Key ค่าไฟรายวัน'!V64=0,"0.00",IF('Key ค่าไฟรายวัน'!V64&lt;'Key ค่าไฟรายวัน'!U64,"Invalid value",('Key ค่าไฟรายวัน'!V64-'Key ค่าไฟรายวัน'!U64)*$F64)))</f>
        <v>0.00</v>
      </c>
      <c r="V64" s="397" t="str">
        <f ca="1">IF('Key ค่าไฟรายวัน'!W64&lt;0,"invalid value",IF('Key ค่าไฟรายวัน'!W64=0,"0.00",IF('Key ค่าไฟรายวัน'!W64&lt;'Key ค่าไฟรายวัน'!V64,"Invalid value",('Key ค่าไฟรายวัน'!W64-'Key ค่าไฟรายวัน'!V64)*$F64)))</f>
        <v>0.00</v>
      </c>
      <c r="W64" s="397" t="str">
        <f ca="1">IF('Key ค่าไฟรายวัน'!X64&lt;0,"invalid value",IF('Key ค่าไฟรายวัน'!X64=0,"0.00",IF('Key ค่าไฟรายวัน'!X64&lt;'Key ค่าไฟรายวัน'!W64,"Invalid value",('Key ค่าไฟรายวัน'!X64-'Key ค่าไฟรายวัน'!W64)*$F64)))</f>
        <v>0.00</v>
      </c>
      <c r="X64" s="397" t="str">
        <f ca="1">IF('Key ค่าไฟรายวัน'!Y64&lt;0,"invalid value",IF('Key ค่าไฟรายวัน'!Y64=0,"0.00",IF('Key ค่าไฟรายวัน'!Y64&lt;'Key ค่าไฟรายวัน'!X64,"Invalid value",('Key ค่าไฟรายวัน'!Y64-'Key ค่าไฟรายวัน'!X64)*$F64)))</f>
        <v>0.00</v>
      </c>
      <c r="Y64" s="228" t="str">
        <f ca="1">IF('Key ค่าไฟรายวัน'!Z64&lt;0,"invalid value",IF('Key ค่าไฟรายวัน'!Z64=0,"0.00",IF('Key ค่าไฟรายวัน'!Z64&lt;'Key ค่าไฟรายวัน'!Y64,"Invalid value",('Key ค่าไฟรายวัน'!Z64-'Key ค่าไฟรายวัน'!Y64)*$F64)))</f>
        <v>0.00</v>
      </c>
      <c r="Z64" s="397" t="str">
        <f ca="1">IF('Key ค่าไฟรายวัน'!AA64&lt;0,"invalid value",IF('Key ค่าไฟรายวัน'!AA64=0,"0.00",IF('Key ค่าไฟรายวัน'!AA64&lt;'Key ค่าไฟรายวัน'!Z64,"Invalid value",('Key ค่าไฟรายวัน'!AA64-'Key ค่าไฟรายวัน'!Z64)*$F64)))</f>
        <v>0.00</v>
      </c>
      <c r="AA64" s="397" t="str">
        <f ca="1">IF('Key ค่าไฟรายวัน'!AB64&lt;0,"invalid value",IF('Key ค่าไฟรายวัน'!AB64=0,"0.00",IF('Key ค่าไฟรายวัน'!AB64&lt;'Key ค่าไฟรายวัน'!AA64,"Invalid value",('Key ค่าไฟรายวัน'!AB64-'Key ค่าไฟรายวัน'!AA64)*$F64)))</f>
        <v>0.00</v>
      </c>
      <c r="AB64" s="397" t="str">
        <f ca="1">IF('Key ค่าไฟรายวัน'!AC64&lt;0,"invalid value",IF('Key ค่าไฟรายวัน'!AC64=0,"0.00",IF('Key ค่าไฟรายวัน'!AC64&lt;'Key ค่าไฟรายวัน'!AB64,"Invalid value",('Key ค่าไฟรายวัน'!AC64-'Key ค่าไฟรายวัน'!AB64)*$F64)))</f>
        <v>0.00</v>
      </c>
      <c r="AC64" s="397" t="str">
        <f ca="1">IF('Key ค่าไฟรายวัน'!AD64&lt;0,"invalid value",IF('Key ค่าไฟรายวัน'!AD64=0,"0.00",IF('Key ค่าไฟรายวัน'!AD64&lt;'Key ค่าไฟรายวัน'!AC64,"Invalid value",('Key ค่าไฟรายวัน'!AD64-'Key ค่าไฟรายวัน'!AC64)*$F64)))</f>
        <v>0.00</v>
      </c>
      <c r="AD64" s="397" t="str">
        <f ca="1">IF('Key ค่าไฟรายวัน'!AE64&lt;0,"invalid value",IF('Key ค่าไฟรายวัน'!AE64=0,"0.00",IF('Key ค่าไฟรายวัน'!AE64&lt;'Key ค่าไฟรายวัน'!AD64,"Invalid value",('Key ค่าไฟรายวัน'!AE64-'Key ค่าไฟรายวัน'!AD64)*$F64)))</f>
        <v>0.00</v>
      </c>
      <c r="AE64" s="228" t="str">
        <f ca="1">IF('Key ค่าไฟรายวัน'!AF64&lt;0,"invalid value",IF('Key ค่าไฟรายวัน'!AF64=0,"0.00",IF('Key ค่าไฟรายวัน'!AF64&lt;'Key ค่าไฟรายวัน'!AE64,"Invalid value",('Key ค่าไฟรายวัน'!AF64-'Key ค่าไฟรายวัน'!AE64)*$F64)))</f>
        <v>0.00</v>
      </c>
      <c r="AF64" s="228" t="str">
        <f ca="1">IF('Key ค่าไฟรายวัน'!AG64&lt;0,"invalid value",IF('Key ค่าไฟรายวัน'!AG64=0,"0.00",IF('Key ค่าไฟรายวัน'!AG64&lt;'Key ค่าไฟรายวัน'!AF64,"Invalid value",('Key ค่าไฟรายวัน'!AG64-'Key ค่าไฟรายวัน'!AF64)*$F64)))</f>
        <v>0.00</v>
      </c>
      <c r="AG64" s="397" t="str">
        <f ca="1">IF('Key ค่าไฟรายวัน'!AH64&lt;0,"invalid value",IF('Key ค่าไฟรายวัน'!AH64=0,"0.00",IF('Key ค่าไฟรายวัน'!AH64&lt;'Key ค่าไฟรายวัน'!AG64,"Invalid value",('Key ค่าไฟรายวัน'!AH64-'Key ค่าไฟรายวัน'!AG64)*$F64)))</f>
        <v>0.00</v>
      </c>
      <c r="AH64" s="397" t="str">
        <f ca="1">IF('Key ค่าไฟรายวัน'!AI64&lt;0,"invalid value",IF('Key ค่าไฟรายวัน'!AI64=0,"0.00",IF('Key ค่าไฟรายวัน'!AI64&lt;'Key ค่าไฟรายวัน'!AH64,"Invalid value",('Key ค่าไฟรายวัน'!AI64-'Key ค่าไฟรายวัน'!AH64)*$F64)))</f>
        <v>0.00</v>
      </c>
      <c r="AI64" s="397" t="str">
        <f ca="1">IF('Key ค่าไฟรายวัน'!AJ64&lt;0,"invalid value",IF('Key ค่าไฟรายวัน'!AJ64=0,"0.00",IF('Key ค่าไฟรายวัน'!AJ64&lt;'Key ค่าไฟรายวัน'!AI64,"Invalid value",('Key ค่าไฟรายวัน'!AJ64-'Key ค่าไฟรายวัน'!AI64)*$F64)))</f>
        <v>0.00</v>
      </c>
      <c r="AJ64" s="397" t="str">
        <f ca="1">IF('Key ค่าไฟรายวัน'!AK64&lt;0,"invalid value",IF('Key ค่าไฟรายวัน'!AK64=0,"0.00",IF('Key ค่าไฟรายวัน'!AK64&lt;'Key ค่าไฟรายวัน'!AJ64,"Invalid value",('Key ค่าไฟรายวัน'!AK64-'Key ค่าไฟรายวัน'!AJ64)*$F64)))</f>
        <v>0.00</v>
      </c>
      <c r="AK64" s="397"/>
      <c r="AL64" s="114"/>
      <c r="AM64" s="114"/>
      <c r="AN64" s="114"/>
      <c r="AO64" s="114"/>
      <c r="AP64" s="114"/>
      <c r="AQ64" s="114"/>
      <c r="AR64" s="114"/>
      <c r="AS64" s="114"/>
    </row>
    <row r="65" spans="1:45" ht="15" customHeight="1">
      <c r="A65" s="95" t="s">
        <v>92</v>
      </c>
      <c r="B65" s="526"/>
      <c r="C65" s="71" t="s">
        <v>61</v>
      </c>
      <c r="D65" s="98">
        <v>1903</v>
      </c>
      <c r="E65" s="69" t="s">
        <v>46</v>
      </c>
      <c r="F65" s="73">
        <v>1</v>
      </c>
      <c r="G65" s="397" t="str">
        <f ca="1">IF('Key ค่าไฟรายวัน'!H65&lt;0,"invalid value",IF('Key ค่าไฟรายวัน'!H65=0,"0.00",IF('Key ค่าไฟรายวัน'!H65&lt;'Key ค่าไฟรายวัน'!G65,"Invalid value",('Key ค่าไฟรายวัน'!H65-'Key ค่าไฟรายวัน'!G65)*$F65)))</f>
        <v>0.00</v>
      </c>
      <c r="H65" s="397" t="str">
        <f ca="1">IF('Key ค่าไฟรายวัน'!I65&lt;0,"invalid value",IF('Key ค่าไฟรายวัน'!I65=0,"0.00",IF('Key ค่าไฟรายวัน'!I65&lt;'Key ค่าไฟรายวัน'!H65,"Invalid value",('Key ค่าไฟรายวัน'!I65-'Key ค่าไฟรายวัน'!H65)*$F65)))</f>
        <v>0.00</v>
      </c>
      <c r="I65" s="397" t="str">
        <f ca="1">IF('Key ค่าไฟรายวัน'!J65&lt;0,"invalid value",IF('Key ค่าไฟรายวัน'!J65=0,"0.00",IF('Key ค่าไฟรายวัน'!J65&lt;'Key ค่าไฟรายวัน'!I65,"Invalid value",('Key ค่าไฟรายวัน'!J65-'Key ค่าไฟรายวัน'!I65)*$F65)))</f>
        <v>0.00</v>
      </c>
      <c r="J65" s="228" t="str">
        <f ca="1">IF('Key ค่าไฟรายวัน'!K65&lt;0,"invalid value",IF('Key ค่าไฟรายวัน'!K65=0,"0.00",IF('Key ค่าไฟรายวัน'!K65&lt;'Key ค่าไฟรายวัน'!J65,"Invalid value",('Key ค่าไฟรายวัน'!K65-'Key ค่าไฟรายวัน'!J65)*$F65)))</f>
        <v>0.00</v>
      </c>
      <c r="K65" s="228" t="str">
        <f ca="1">IF('Key ค่าไฟรายวัน'!L65&lt;0,"invalid value",IF('Key ค่าไฟรายวัน'!L65=0,"0.00",IF('Key ค่าไฟรายวัน'!L65&lt;'Key ค่าไฟรายวัน'!K65,"Invalid value",('Key ค่าไฟรายวัน'!L65-'Key ค่าไฟรายวัน'!K65)*$F65)))</f>
        <v>0.00</v>
      </c>
      <c r="L65" s="395" t="str">
        <f ca="1">IF('Key ค่าไฟรายวัน'!M65&lt;0,"invalid value",IF('Key ค่าไฟรายวัน'!M65=0,"0.00",IF('Key ค่าไฟรายวัน'!M65&lt;'Key ค่าไฟรายวัน'!L65,"Invalid value",('Key ค่าไฟรายวัน'!M65-'Key ค่าไฟรายวัน'!L65)*$F65)))</f>
        <v>0.00</v>
      </c>
      <c r="M65" s="397" t="str">
        <f ca="1">IF('Key ค่าไฟรายวัน'!N65&lt;0,"invalid value",IF('Key ค่าไฟรายวัน'!N65=0,"0.00",IF('Key ค่าไฟรายวัน'!N65&lt;'Key ค่าไฟรายวัน'!M65,"Invalid value",('Key ค่าไฟรายวัน'!N65-'Key ค่าไฟรายวัน'!M65)*$F65)))</f>
        <v>0.00</v>
      </c>
      <c r="N65" s="397" t="str">
        <f ca="1">IF('Key ค่าไฟรายวัน'!O65&lt;0,"invalid value",IF('Key ค่าไฟรายวัน'!O65=0,"0.00",IF('Key ค่าไฟรายวัน'!O65&lt;'Key ค่าไฟรายวัน'!N65,"Invalid value",('Key ค่าไฟรายวัน'!O65-'Key ค่าไฟรายวัน'!N65)*$F65)))</f>
        <v>0.00</v>
      </c>
      <c r="O65" s="397" t="str">
        <f ca="1">IF('Key ค่าไฟรายวัน'!P65&lt;0,"invalid value",IF('Key ค่าไฟรายวัน'!P65=0,"0.00",IF('Key ค่าไฟรายวัน'!P65&lt;'Key ค่าไฟรายวัน'!O65,"Invalid value",('Key ค่าไฟรายวัน'!P65-'Key ค่าไฟรายวัน'!O65)*$F65)))</f>
        <v>0.00</v>
      </c>
      <c r="P65" s="397" t="str">
        <f ca="1">IF('Key ค่าไฟรายวัน'!Q65&lt;0,"invalid value",IF('Key ค่าไฟรายวัน'!Q65=0,"0.00",IF('Key ค่าไฟรายวัน'!Q65&lt;'Key ค่าไฟรายวัน'!P65,"Invalid value",('Key ค่าไฟรายวัน'!Q65-'Key ค่าไฟรายวัน'!P65)*$F65)))</f>
        <v>0.00</v>
      </c>
      <c r="Q65" s="397" t="str">
        <f ca="1">IF('Key ค่าไฟรายวัน'!R65&lt;0,"invalid value",IF('Key ค่าไฟรายวัน'!R65=0,"0.00",IF('Key ค่าไฟรายวัน'!R65&lt;'Key ค่าไฟรายวัน'!Q65,"Invalid value",('Key ค่าไฟรายวัน'!R65-'Key ค่าไฟรายวัน'!Q65)*$F65)))</f>
        <v>0.00</v>
      </c>
      <c r="R65" s="228" t="str">
        <f ca="1">IF('Key ค่าไฟรายวัน'!S65&lt;0,"invalid value",IF('Key ค่าไฟรายวัน'!S65=0,"0.00",IF('Key ค่าไฟรายวัน'!S65&lt;'Key ค่าไฟรายวัน'!R65,"Invalid value",('Key ค่าไฟรายวัน'!S65-'Key ค่าไฟรายวัน'!R65)*$F65)))</f>
        <v>0.00</v>
      </c>
      <c r="S65" s="397" t="str">
        <f ca="1">IF('Key ค่าไฟรายวัน'!T65&lt;0,"invalid value",IF('Key ค่าไฟรายวัน'!T65=0,"0.00",IF('Key ค่าไฟรายวัน'!T65&lt;'Key ค่าไฟรายวัน'!S65,"Invalid value",('Key ค่าไฟรายวัน'!T65-'Key ค่าไฟรายวัน'!S65)*$F65)))</f>
        <v>0.00</v>
      </c>
      <c r="T65" s="397" t="str">
        <f ca="1">IF('Key ค่าไฟรายวัน'!U65&lt;0,"invalid value",IF('Key ค่าไฟรายวัน'!U65=0,"0.00",IF('Key ค่าไฟรายวัน'!U65&lt;'Key ค่าไฟรายวัน'!T65,"Invalid value",('Key ค่าไฟรายวัน'!U65-'Key ค่าไฟรายวัน'!T65)*$F65)))</f>
        <v>0.00</v>
      </c>
      <c r="U65" s="397" t="str">
        <f ca="1">IF('Key ค่าไฟรายวัน'!V65&lt;0,"invalid value",IF('Key ค่าไฟรายวัน'!V65=0,"0.00",IF('Key ค่าไฟรายวัน'!V65&lt;'Key ค่าไฟรายวัน'!U65,"Invalid value",('Key ค่าไฟรายวัน'!V65-'Key ค่าไฟรายวัน'!U65)*$F65)))</f>
        <v>0.00</v>
      </c>
      <c r="V65" s="397" t="str">
        <f ca="1">IF('Key ค่าไฟรายวัน'!W65&lt;0,"invalid value",IF('Key ค่าไฟรายวัน'!W65=0,"0.00",IF('Key ค่าไฟรายวัน'!W65&lt;'Key ค่าไฟรายวัน'!V65,"Invalid value",('Key ค่าไฟรายวัน'!W65-'Key ค่าไฟรายวัน'!V65)*$F65)))</f>
        <v>0.00</v>
      </c>
      <c r="W65" s="397" t="str">
        <f ca="1">IF('Key ค่าไฟรายวัน'!X65&lt;0,"invalid value",IF('Key ค่าไฟรายวัน'!X65=0,"0.00",IF('Key ค่าไฟรายวัน'!X65&lt;'Key ค่าไฟรายวัน'!W65,"Invalid value",('Key ค่าไฟรายวัน'!X65-'Key ค่าไฟรายวัน'!W65)*$F65)))</f>
        <v>0.00</v>
      </c>
      <c r="X65" s="397" t="str">
        <f ca="1">IF('Key ค่าไฟรายวัน'!Y65&lt;0,"invalid value",IF('Key ค่าไฟรายวัน'!Y65=0,"0.00",IF('Key ค่าไฟรายวัน'!Y65&lt;'Key ค่าไฟรายวัน'!X65,"Invalid value",('Key ค่าไฟรายวัน'!Y65-'Key ค่าไฟรายวัน'!X65)*$F65)))</f>
        <v>0.00</v>
      </c>
      <c r="Y65" s="228" t="str">
        <f ca="1">IF('Key ค่าไฟรายวัน'!Z65&lt;0,"invalid value",IF('Key ค่าไฟรายวัน'!Z65=0,"0.00",IF('Key ค่าไฟรายวัน'!Z65&lt;'Key ค่าไฟรายวัน'!Y65,"Invalid value",('Key ค่าไฟรายวัน'!Z65-'Key ค่าไฟรายวัน'!Y65)*$F65)))</f>
        <v>0.00</v>
      </c>
      <c r="Z65" s="397" t="str">
        <f ca="1">IF('Key ค่าไฟรายวัน'!AA65&lt;0,"invalid value",IF('Key ค่าไฟรายวัน'!AA65=0,"0.00",IF('Key ค่าไฟรายวัน'!AA65&lt;'Key ค่าไฟรายวัน'!Z65,"Invalid value",('Key ค่าไฟรายวัน'!AA65-'Key ค่าไฟรายวัน'!Z65)*$F65)))</f>
        <v>0.00</v>
      </c>
      <c r="AA65" s="397" t="str">
        <f ca="1">IF('Key ค่าไฟรายวัน'!AB65&lt;0,"invalid value",IF('Key ค่าไฟรายวัน'!AB65=0,"0.00",IF('Key ค่าไฟรายวัน'!AB65&lt;'Key ค่าไฟรายวัน'!AA65,"Invalid value",('Key ค่าไฟรายวัน'!AB65-'Key ค่าไฟรายวัน'!AA65)*$F65)))</f>
        <v>0.00</v>
      </c>
      <c r="AB65" s="397" t="str">
        <f ca="1">IF('Key ค่าไฟรายวัน'!AC65&lt;0,"invalid value",IF('Key ค่าไฟรายวัน'!AC65=0,"0.00",IF('Key ค่าไฟรายวัน'!AC65&lt;'Key ค่าไฟรายวัน'!AB65,"Invalid value",('Key ค่าไฟรายวัน'!AC65-'Key ค่าไฟรายวัน'!AB65)*$F65)))</f>
        <v>0.00</v>
      </c>
      <c r="AC65" s="397" t="str">
        <f ca="1">IF('Key ค่าไฟรายวัน'!AD65&lt;0,"invalid value",IF('Key ค่าไฟรายวัน'!AD65=0,"0.00",IF('Key ค่าไฟรายวัน'!AD65&lt;'Key ค่าไฟรายวัน'!AC65,"Invalid value",('Key ค่าไฟรายวัน'!AD65-'Key ค่าไฟรายวัน'!AC65)*$F65)))</f>
        <v>0.00</v>
      </c>
      <c r="AD65" s="397" t="str">
        <f ca="1">IF('Key ค่าไฟรายวัน'!AE65&lt;0,"invalid value",IF('Key ค่าไฟรายวัน'!AE65=0,"0.00",IF('Key ค่าไฟรายวัน'!AE65&lt;'Key ค่าไฟรายวัน'!AD65,"Invalid value",('Key ค่าไฟรายวัน'!AE65-'Key ค่าไฟรายวัน'!AD65)*$F65)))</f>
        <v>0.00</v>
      </c>
      <c r="AE65" s="228" t="str">
        <f ca="1">IF('Key ค่าไฟรายวัน'!AF65&lt;0,"invalid value",IF('Key ค่าไฟรายวัน'!AF65=0,"0.00",IF('Key ค่าไฟรายวัน'!AF65&lt;'Key ค่าไฟรายวัน'!AE65,"Invalid value",('Key ค่าไฟรายวัน'!AF65-'Key ค่าไฟรายวัน'!AE65)*$F65)))</f>
        <v>0.00</v>
      </c>
      <c r="AF65" s="228" t="str">
        <f ca="1">IF('Key ค่าไฟรายวัน'!AG65&lt;0,"invalid value",IF('Key ค่าไฟรายวัน'!AG65=0,"0.00",IF('Key ค่าไฟรายวัน'!AG65&lt;'Key ค่าไฟรายวัน'!AF65,"Invalid value",('Key ค่าไฟรายวัน'!AG65-'Key ค่าไฟรายวัน'!AF65)*$F65)))</f>
        <v>0.00</v>
      </c>
      <c r="AG65" s="397" t="str">
        <f ca="1">IF('Key ค่าไฟรายวัน'!AH65&lt;0,"invalid value",IF('Key ค่าไฟรายวัน'!AH65=0,"0.00",IF('Key ค่าไฟรายวัน'!AH65&lt;'Key ค่าไฟรายวัน'!AG65,"Invalid value",('Key ค่าไฟรายวัน'!AH65-'Key ค่าไฟรายวัน'!AG65)*$F65)))</f>
        <v>0.00</v>
      </c>
      <c r="AH65" s="397" t="str">
        <f ca="1">IF('Key ค่าไฟรายวัน'!AI65&lt;0,"invalid value",IF('Key ค่าไฟรายวัน'!AI65=0,"0.00",IF('Key ค่าไฟรายวัน'!AI65&lt;'Key ค่าไฟรายวัน'!AH65,"Invalid value",('Key ค่าไฟรายวัน'!AI65-'Key ค่าไฟรายวัน'!AH65)*$F65)))</f>
        <v>0.00</v>
      </c>
      <c r="AI65" s="397" t="str">
        <f ca="1">IF('Key ค่าไฟรายวัน'!AJ65&lt;0,"invalid value",IF('Key ค่าไฟรายวัน'!AJ65=0,"0.00",IF('Key ค่าไฟรายวัน'!AJ65&lt;'Key ค่าไฟรายวัน'!AI65,"Invalid value",('Key ค่าไฟรายวัน'!AJ65-'Key ค่าไฟรายวัน'!AI65)*$F65)))</f>
        <v>0.00</v>
      </c>
      <c r="AJ65" s="397" t="str">
        <f ca="1">IF('Key ค่าไฟรายวัน'!AK65&lt;0,"invalid value",IF('Key ค่าไฟรายวัน'!AK65=0,"0.00",IF('Key ค่าไฟรายวัน'!AK65&lt;'Key ค่าไฟรายวัน'!AJ65,"Invalid value",('Key ค่าไฟรายวัน'!AK65-'Key ค่าไฟรายวัน'!AJ65)*$F65)))</f>
        <v>0.00</v>
      </c>
      <c r="AK65" s="397"/>
      <c r="AL65" s="114"/>
      <c r="AM65" s="114"/>
      <c r="AN65" s="114"/>
      <c r="AO65" s="114"/>
      <c r="AP65" s="114"/>
      <c r="AQ65" s="114"/>
      <c r="AR65" s="114"/>
      <c r="AS65" s="114"/>
    </row>
    <row r="66" spans="1:45" ht="15" customHeight="1">
      <c r="A66" s="95" t="s">
        <v>92</v>
      </c>
      <c r="B66" s="527"/>
      <c r="C66" s="71" t="s">
        <v>60</v>
      </c>
      <c r="D66" s="98" t="s">
        <v>72</v>
      </c>
      <c r="E66" s="69" t="s">
        <v>46</v>
      </c>
      <c r="F66" s="73">
        <v>1</v>
      </c>
      <c r="G66" s="397" t="str">
        <f ca="1">IF('Key ค่าไฟรายวัน'!H66&lt;0,"invalid value",IF('Key ค่าไฟรายวัน'!H66=0,"0.00",IF('Key ค่าไฟรายวัน'!H66&lt;'Key ค่าไฟรายวัน'!G66,"Invalid value",('Key ค่าไฟรายวัน'!H66-'Key ค่าไฟรายวัน'!G66)*$F66)))</f>
        <v>0.00</v>
      </c>
      <c r="H66" s="397" t="str">
        <f ca="1">IF('Key ค่าไฟรายวัน'!I66&lt;0,"invalid value",IF('Key ค่าไฟรายวัน'!I66=0,"0.00",IF('Key ค่าไฟรายวัน'!I66&lt;'Key ค่าไฟรายวัน'!H66,"Invalid value",('Key ค่าไฟรายวัน'!I66-'Key ค่าไฟรายวัน'!H66)*$F66)))</f>
        <v>0.00</v>
      </c>
      <c r="I66" s="397" t="str">
        <f ca="1">IF('Key ค่าไฟรายวัน'!J66&lt;0,"invalid value",IF('Key ค่าไฟรายวัน'!J66=0,"0.00",IF('Key ค่าไฟรายวัน'!J66&lt;'Key ค่าไฟรายวัน'!I66,"Invalid value",('Key ค่าไฟรายวัน'!J66-'Key ค่าไฟรายวัน'!I66)*$F66)))</f>
        <v>0.00</v>
      </c>
      <c r="J66" s="228" t="str">
        <f ca="1">IF('Key ค่าไฟรายวัน'!K66&lt;0,"invalid value",IF('Key ค่าไฟรายวัน'!K66=0,"0.00",IF('Key ค่าไฟรายวัน'!K66&lt;'Key ค่าไฟรายวัน'!J66,"Invalid value",('Key ค่าไฟรายวัน'!K66-'Key ค่าไฟรายวัน'!J66)*$F66)))</f>
        <v>0.00</v>
      </c>
      <c r="K66" s="228" t="str">
        <f ca="1">IF('Key ค่าไฟรายวัน'!L66&lt;0,"invalid value",IF('Key ค่าไฟรายวัน'!L66=0,"0.00",IF('Key ค่าไฟรายวัน'!L66&lt;'Key ค่าไฟรายวัน'!K66,"Invalid value",('Key ค่าไฟรายวัน'!L66-'Key ค่าไฟรายวัน'!K66)*$F66)))</f>
        <v>0.00</v>
      </c>
      <c r="L66" s="395" t="str">
        <f ca="1">IF('Key ค่าไฟรายวัน'!M66&lt;0,"invalid value",IF('Key ค่าไฟรายวัน'!M66=0,"0.00",IF('Key ค่าไฟรายวัน'!M66&lt;'Key ค่าไฟรายวัน'!L66,"Invalid value",('Key ค่าไฟรายวัน'!M66-'Key ค่าไฟรายวัน'!L66)*$F66)))</f>
        <v>0.00</v>
      </c>
      <c r="M66" s="397" t="str">
        <f ca="1">IF('Key ค่าไฟรายวัน'!N66&lt;0,"invalid value",IF('Key ค่าไฟรายวัน'!N66=0,"0.00",IF('Key ค่าไฟรายวัน'!N66&lt;'Key ค่าไฟรายวัน'!M66,"Invalid value",('Key ค่าไฟรายวัน'!N66-'Key ค่าไฟรายวัน'!M66)*$F66)))</f>
        <v>0.00</v>
      </c>
      <c r="N66" s="397" t="str">
        <f ca="1">IF('Key ค่าไฟรายวัน'!O66&lt;0,"invalid value",IF('Key ค่าไฟรายวัน'!O66=0,"0.00",IF('Key ค่าไฟรายวัน'!O66&lt;'Key ค่าไฟรายวัน'!N66,"Invalid value",('Key ค่าไฟรายวัน'!O66-'Key ค่าไฟรายวัน'!N66)*$F66)))</f>
        <v>0.00</v>
      </c>
      <c r="O66" s="397" t="str">
        <f ca="1">IF('Key ค่าไฟรายวัน'!P66&lt;0,"invalid value",IF('Key ค่าไฟรายวัน'!P66=0,"0.00",IF('Key ค่าไฟรายวัน'!P66&lt;'Key ค่าไฟรายวัน'!O66,"Invalid value",('Key ค่าไฟรายวัน'!P66-'Key ค่าไฟรายวัน'!O66)*$F66)))</f>
        <v>0.00</v>
      </c>
      <c r="P66" s="397" t="str">
        <f ca="1">IF('Key ค่าไฟรายวัน'!Q66&lt;0,"invalid value",IF('Key ค่าไฟรายวัน'!Q66=0,"0.00",IF('Key ค่าไฟรายวัน'!Q66&lt;'Key ค่าไฟรายวัน'!P66,"Invalid value",('Key ค่าไฟรายวัน'!Q66-'Key ค่าไฟรายวัน'!P66)*$F66)))</f>
        <v>0.00</v>
      </c>
      <c r="Q66" s="397" t="str">
        <f ca="1">IF('Key ค่าไฟรายวัน'!R66&lt;0,"invalid value",IF('Key ค่าไฟรายวัน'!R66=0,"0.00",IF('Key ค่าไฟรายวัน'!R66&lt;'Key ค่าไฟรายวัน'!Q66,"Invalid value",('Key ค่าไฟรายวัน'!R66-'Key ค่าไฟรายวัน'!Q66)*$F66)))</f>
        <v>0.00</v>
      </c>
      <c r="R66" s="397" t="str">
        <f ca="1">IF('Key ค่าไฟรายวัน'!S66&lt;0,"invalid value",IF('Key ค่าไฟรายวัน'!S66=0,"0.00",IF('Key ค่าไฟรายวัน'!S66&lt;'Key ค่าไฟรายวัน'!R66,"Invalid value",('Key ค่าไฟรายวัน'!S66-'Key ค่าไฟรายวัน'!R66)*$F66)))</f>
        <v>0.00</v>
      </c>
      <c r="S66" s="397" t="str">
        <f ca="1">IF('Key ค่าไฟรายวัน'!T66&lt;0,"invalid value",IF('Key ค่าไฟรายวัน'!T66=0,"0.00",IF('Key ค่าไฟรายวัน'!T66&lt;'Key ค่าไฟรายวัน'!S66,"Invalid value",('Key ค่าไฟรายวัน'!T66-'Key ค่าไฟรายวัน'!S66)*$F66)))</f>
        <v>0.00</v>
      </c>
      <c r="T66" s="397" t="str">
        <f ca="1">IF('Key ค่าไฟรายวัน'!U66&lt;0,"invalid value",IF('Key ค่าไฟรายวัน'!U66=0,"0.00",IF('Key ค่าไฟรายวัน'!U66&lt;'Key ค่าไฟรายวัน'!T66,"Invalid value",('Key ค่าไฟรายวัน'!U66-'Key ค่าไฟรายวัน'!T66)*$F66)))</f>
        <v>0.00</v>
      </c>
      <c r="U66" s="397" t="str">
        <f ca="1">IF('Key ค่าไฟรายวัน'!V66&lt;0,"invalid value",IF('Key ค่าไฟรายวัน'!V66=0,"0.00",IF('Key ค่าไฟรายวัน'!V66&lt;'Key ค่าไฟรายวัน'!U66,"Invalid value",('Key ค่าไฟรายวัน'!V66-'Key ค่าไฟรายวัน'!U66)*$F66)))</f>
        <v>0.00</v>
      </c>
      <c r="V66" s="397" t="str">
        <f ca="1">IF('Key ค่าไฟรายวัน'!W66&lt;0,"invalid value",IF('Key ค่าไฟรายวัน'!W66=0,"0.00",IF('Key ค่าไฟรายวัน'!W66&lt;'Key ค่าไฟรายวัน'!V66,"Invalid value",('Key ค่าไฟรายวัน'!W66-'Key ค่าไฟรายวัน'!V66)*$F66)))</f>
        <v>0.00</v>
      </c>
      <c r="W66" s="397" t="str">
        <f ca="1">IF('Key ค่าไฟรายวัน'!X66&lt;0,"invalid value",IF('Key ค่าไฟรายวัน'!X66=0,"0.00",IF('Key ค่าไฟรายวัน'!X66&lt;'Key ค่าไฟรายวัน'!W66,"Invalid value",('Key ค่าไฟรายวัน'!X66-'Key ค่าไฟรายวัน'!W66)*$F66)))</f>
        <v>0.00</v>
      </c>
      <c r="X66" s="397" t="str">
        <f ca="1">IF('Key ค่าไฟรายวัน'!Y66&lt;0,"invalid value",IF('Key ค่าไฟรายวัน'!Y66=0,"0.00",IF('Key ค่าไฟรายวัน'!Y66&lt;'Key ค่าไฟรายวัน'!X66,"Invalid value",('Key ค่าไฟรายวัน'!Y66-'Key ค่าไฟรายวัน'!X66)*$F66)))</f>
        <v>0.00</v>
      </c>
      <c r="Y66" s="228" t="str">
        <f ca="1">IF('Key ค่าไฟรายวัน'!Z66&lt;0,"invalid value",IF('Key ค่าไฟรายวัน'!Z66=0,"0.00",IF('Key ค่าไฟรายวัน'!Z66&lt;'Key ค่าไฟรายวัน'!Y66,"Invalid value",('Key ค่าไฟรายวัน'!Z66-'Key ค่าไฟรายวัน'!Y66)*$F66)))</f>
        <v>0.00</v>
      </c>
      <c r="Z66" s="397" t="str">
        <f ca="1">IF('Key ค่าไฟรายวัน'!AA66&lt;0,"invalid value",IF('Key ค่าไฟรายวัน'!AA66=0,"0.00",IF('Key ค่าไฟรายวัน'!AA66&lt;'Key ค่าไฟรายวัน'!Z66,"Invalid value",('Key ค่าไฟรายวัน'!AA66-'Key ค่าไฟรายวัน'!Z66)*$F66)))</f>
        <v>0.00</v>
      </c>
      <c r="AA66" s="397" t="str">
        <f ca="1">IF('Key ค่าไฟรายวัน'!AB66&lt;0,"invalid value",IF('Key ค่าไฟรายวัน'!AB66=0,"0.00",IF('Key ค่าไฟรายวัน'!AB66&lt;'Key ค่าไฟรายวัน'!AA66,"Invalid value",('Key ค่าไฟรายวัน'!AB66-'Key ค่าไฟรายวัน'!AA66)*$F66)))</f>
        <v>0.00</v>
      </c>
      <c r="AB66" s="397" t="str">
        <f ca="1">IF('Key ค่าไฟรายวัน'!AC66&lt;0,"invalid value",IF('Key ค่าไฟรายวัน'!AC66=0,"0.00",IF('Key ค่าไฟรายวัน'!AC66&lt;'Key ค่าไฟรายวัน'!AB66,"Invalid value",('Key ค่าไฟรายวัน'!AC66-'Key ค่าไฟรายวัน'!AB66)*$F66)))</f>
        <v>0.00</v>
      </c>
      <c r="AC66" s="397" t="str">
        <f ca="1">IF('Key ค่าไฟรายวัน'!AD66&lt;0,"invalid value",IF('Key ค่าไฟรายวัน'!AD66=0,"0.00",IF('Key ค่าไฟรายวัน'!AD66&lt;'Key ค่าไฟรายวัน'!AC66,"Invalid value",('Key ค่าไฟรายวัน'!AD66-'Key ค่าไฟรายวัน'!AC66)*$F66)))</f>
        <v>0.00</v>
      </c>
      <c r="AD66" s="397" t="str">
        <f ca="1">IF('Key ค่าไฟรายวัน'!AE66&lt;0,"invalid value",IF('Key ค่าไฟรายวัน'!AE66=0,"0.00",IF('Key ค่าไฟรายวัน'!AE66&lt;'Key ค่าไฟรายวัน'!AD66,"Invalid value",('Key ค่าไฟรายวัน'!AE66-'Key ค่าไฟรายวัน'!AD66)*$F66)))</f>
        <v>0.00</v>
      </c>
      <c r="AE66" s="228" t="str">
        <f ca="1">IF('Key ค่าไฟรายวัน'!AF66&lt;0,"invalid value",IF('Key ค่าไฟรายวัน'!AF66=0,"0.00",IF('Key ค่าไฟรายวัน'!AF66&lt;'Key ค่าไฟรายวัน'!AE66,"Invalid value",('Key ค่าไฟรายวัน'!AF66-'Key ค่าไฟรายวัน'!AE66)*$F66)))</f>
        <v>0.00</v>
      </c>
      <c r="AF66" s="228" t="str">
        <f ca="1">IF('Key ค่าไฟรายวัน'!AG66&lt;0,"invalid value",IF('Key ค่าไฟรายวัน'!AG66=0,"0.00",IF('Key ค่าไฟรายวัน'!AG66&lt;'Key ค่าไฟรายวัน'!AF66,"Invalid value",('Key ค่าไฟรายวัน'!AG66-'Key ค่าไฟรายวัน'!AF66)*$F66)))</f>
        <v>0.00</v>
      </c>
      <c r="AG66" s="397" t="str">
        <f ca="1">IF('Key ค่าไฟรายวัน'!AH66&lt;0,"invalid value",IF('Key ค่าไฟรายวัน'!AH66=0,"0.00",IF('Key ค่าไฟรายวัน'!AH66&lt;'Key ค่าไฟรายวัน'!AG66,"Invalid value",('Key ค่าไฟรายวัน'!AH66-'Key ค่าไฟรายวัน'!AG66)*$F66)))</f>
        <v>0.00</v>
      </c>
      <c r="AH66" s="397" t="str">
        <f ca="1">IF('Key ค่าไฟรายวัน'!AI66&lt;0,"invalid value",IF('Key ค่าไฟรายวัน'!AI66=0,"0.00",IF('Key ค่าไฟรายวัน'!AI66&lt;'Key ค่าไฟรายวัน'!AH66,"Invalid value",('Key ค่าไฟรายวัน'!AI66-'Key ค่าไฟรายวัน'!AH66)*$F66)))</f>
        <v>0.00</v>
      </c>
      <c r="AI66" s="397" t="str">
        <f ca="1">IF('Key ค่าไฟรายวัน'!AJ66&lt;0,"invalid value",IF('Key ค่าไฟรายวัน'!AJ66=0,"0.00",IF('Key ค่าไฟรายวัน'!AJ66&lt;'Key ค่าไฟรายวัน'!AI66,"Invalid value",('Key ค่าไฟรายวัน'!AJ66-'Key ค่าไฟรายวัน'!AI66)*$F66)))</f>
        <v>0.00</v>
      </c>
      <c r="AJ66" s="397" t="str">
        <f ca="1">IF('Key ค่าไฟรายวัน'!AK66&lt;0,"invalid value",IF('Key ค่าไฟรายวัน'!AK66=0,"0.00",IF('Key ค่าไฟรายวัน'!AK66&lt;'Key ค่าไฟรายวัน'!AJ66,"Invalid value",('Key ค่าไฟรายวัน'!AK66-'Key ค่าไฟรายวัน'!AJ66)*$F66)))</f>
        <v>0.00</v>
      </c>
      <c r="AK66" s="397"/>
      <c r="AL66" s="114"/>
      <c r="AM66" s="114"/>
      <c r="AN66" s="114"/>
      <c r="AO66" s="114"/>
      <c r="AP66" s="114"/>
      <c r="AQ66" s="114"/>
      <c r="AR66" s="114"/>
      <c r="AS66" s="114"/>
    </row>
    <row r="67" spans="1:45" ht="15" customHeight="1">
      <c r="A67" s="95" t="s">
        <v>92</v>
      </c>
      <c r="B67" s="525" t="s">
        <v>108</v>
      </c>
      <c r="C67" s="71" t="s">
        <v>69</v>
      </c>
      <c r="D67" s="67" t="s">
        <v>100</v>
      </c>
      <c r="E67" s="69" t="s">
        <v>49</v>
      </c>
      <c r="F67" s="73">
        <v>1</v>
      </c>
      <c r="G67" s="397" t="str">
        <f ca="1">IF('Key ค่าไฟรายวัน'!H67&lt;0,"invalid value",IF('Key ค่าไฟรายวัน'!H67=0,"0.00",IF('Key ค่าไฟรายวัน'!H67&lt;'Key ค่าไฟรายวัน'!G67,"Invalid value",('Key ค่าไฟรายวัน'!H67-'Key ค่าไฟรายวัน'!G67)*$F67)))</f>
        <v>0.00</v>
      </c>
      <c r="H67" s="397" t="str">
        <f ca="1">IF('Key ค่าไฟรายวัน'!I67&lt;0,"invalid value",IF('Key ค่าไฟรายวัน'!I67=0,"0.00",IF('Key ค่าไฟรายวัน'!I67&lt;'Key ค่าไฟรายวัน'!H67,"Invalid value",('Key ค่าไฟรายวัน'!I67-'Key ค่าไฟรายวัน'!H67)*$F67)))</f>
        <v>0.00</v>
      </c>
      <c r="I67" s="397" t="str">
        <f ca="1">IF('Key ค่าไฟรายวัน'!J67&lt;0,"invalid value",IF('Key ค่าไฟรายวัน'!J67=0,"0.00",IF('Key ค่าไฟรายวัน'!J67&lt;'Key ค่าไฟรายวัน'!I67,"Invalid value",('Key ค่าไฟรายวัน'!J67-'Key ค่าไฟรายวัน'!I67)*$F67)))</f>
        <v>0.00</v>
      </c>
      <c r="J67" s="228" t="str">
        <f ca="1">IF('Key ค่าไฟรายวัน'!K67&lt;0,"invalid value",IF('Key ค่าไฟรายวัน'!K67=0,"0.00",IF('Key ค่าไฟรายวัน'!K67&lt;'Key ค่าไฟรายวัน'!J67,"Invalid value",('Key ค่าไฟรายวัน'!K67-'Key ค่าไฟรายวัน'!J67)*$F67)))</f>
        <v>0.00</v>
      </c>
      <c r="K67" s="228" t="str">
        <f ca="1">IF('Key ค่าไฟรายวัน'!L67&lt;0,"invalid value",IF('Key ค่าไฟรายวัน'!L67=0,"0.00",IF('Key ค่าไฟรายวัน'!L67&lt;'Key ค่าไฟรายวัน'!K67,"Invalid value",('Key ค่าไฟรายวัน'!L67-'Key ค่าไฟรายวัน'!K67)*$F67)))</f>
        <v>0.00</v>
      </c>
      <c r="L67" s="395" t="str">
        <f ca="1">IF('Key ค่าไฟรายวัน'!M67&lt;0,"invalid value",IF('Key ค่าไฟรายวัน'!M67=0,"0.00",IF('Key ค่าไฟรายวัน'!M67&lt;'Key ค่าไฟรายวัน'!L67,"Invalid value",('Key ค่าไฟรายวัน'!M67-'Key ค่าไฟรายวัน'!L67)*$F67)))</f>
        <v>0.00</v>
      </c>
      <c r="M67" s="397" t="str">
        <f ca="1">IF('Key ค่าไฟรายวัน'!N67&lt;0,"invalid value",IF('Key ค่าไฟรายวัน'!N67=0,"0.00",IF('Key ค่าไฟรายวัน'!N67&lt;'Key ค่าไฟรายวัน'!M67,"Invalid value",('Key ค่าไฟรายวัน'!N67-'Key ค่าไฟรายวัน'!M67)*$F67)))</f>
        <v>0.00</v>
      </c>
      <c r="N67" s="397" t="str">
        <f ca="1">IF('Key ค่าไฟรายวัน'!O67&lt;0,"invalid value",IF('Key ค่าไฟรายวัน'!O67=0,"0.00",IF('Key ค่าไฟรายวัน'!O67&lt;'Key ค่าไฟรายวัน'!N67,"Invalid value",('Key ค่าไฟรายวัน'!O67-'Key ค่าไฟรายวัน'!N67)*$F67)))</f>
        <v>0.00</v>
      </c>
      <c r="O67" s="397" t="str">
        <f ca="1">IF('Key ค่าไฟรายวัน'!P67&lt;0,"invalid value",IF('Key ค่าไฟรายวัน'!P67=0,"0.00",IF('Key ค่าไฟรายวัน'!P67&lt;'Key ค่าไฟรายวัน'!O67,"Invalid value",('Key ค่าไฟรายวัน'!P67-'Key ค่าไฟรายวัน'!O67)*$F67)))</f>
        <v>0.00</v>
      </c>
      <c r="P67" s="397" t="str">
        <f ca="1">IF('Key ค่าไฟรายวัน'!Q67&lt;0,"invalid value",IF('Key ค่าไฟรายวัน'!Q67=0,"0.00",IF('Key ค่าไฟรายวัน'!Q67&lt;'Key ค่าไฟรายวัน'!P67,"Invalid value",('Key ค่าไฟรายวัน'!Q67-'Key ค่าไฟรายวัน'!P67)*$F67)))</f>
        <v>0.00</v>
      </c>
      <c r="Q67" s="397" t="str">
        <f ca="1">IF('Key ค่าไฟรายวัน'!R67&lt;0,"invalid value",IF('Key ค่าไฟรายวัน'!R67=0,"0.00",IF('Key ค่าไฟรายวัน'!R67&lt;'Key ค่าไฟรายวัน'!Q67,"Invalid value",('Key ค่าไฟรายวัน'!R67-'Key ค่าไฟรายวัน'!Q67)*$F67)))</f>
        <v>0.00</v>
      </c>
      <c r="R67" s="228" t="str">
        <f ca="1">IF('Key ค่าไฟรายวัน'!S67&lt;0,"invalid value",IF('Key ค่าไฟรายวัน'!S67=0,"0.00",IF('Key ค่าไฟรายวัน'!S67&lt;'Key ค่าไฟรายวัน'!R67,"Invalid value",('Key ค่าไฟรายวัน'!S67-'Key ค่าไฟรายวัน'!R67)*$F67)))</f>
        <v>0.00</v>
      </c>
      <c r="S67" s="397" t="str">
        <f ca="1">IF('Key ค่าไฟรายวัน'!T67&lt;0,"invalid value",IF('Key ค่าไฟรายวัน'!T67=0,"0.00",IF('Key ค่าไฟรายวัน'!T67&lt;'Key ค่าไฟรายวัน'!S67,"Invalid value",('Key ค่าไฟรายวัน'!T67-'Key ค่าไฟรายวัน'!S67)*$F67)))</f>
        <v>0.00</v>
      </c>
      <c r="T67" s="397" t="str">
        <f ca="1">IF('Key ค่าไฟรายวัน'!U67&lt;0,"invalid value",IF('Key ค่าไฟรายวัน'!U67=0,"0.00",IF('Key ค่าไฟรายวัน'!U67&lt;'Key ค่าไฟรายวัน'!T67,"Invalid value",('Key ค่าไฟรายวัน'!U67-'Key ค่าไฟรายวัน'!T67)*$F67)))</f>
        <v>0.00</v>
      </c>
      <c r="U67" s="397" t="str">
        <f ca="1">IF('Key ค่าไฟรายวัน'!V67&lt;0,"invalid value",IF('Key ค่าไฟรายวัน'!V67=0,"0.00",IF('Key ค่าไฟรายวัน'!V67&lt;'Key ค่าไฟรายวัน'!U67,"Invalid value",('Key ค่าไฟรายวัน'!V67-'Key ค่าไฟรายวัน'!U67)*$F67)))</f>
        <v>0.00</v>
      </c>
      <c r="V67" s="397" t="str">
        <f ca="1">IF('Key ค่าไฟรายวัน'!W67&lt;0,"invalid value",IF('Key ค่าไฟรายวัน'!W67=0,"0.00",IF('Key ค่าไฟรายวัน'!W67&lt;'Key ค่าไฟรายวัน'!V67,"Invalid value",('Key ค่าไฟรายวัน'!W67-'Key ค่าไฟรายวัน'!V67)*$F67)))</f>
        <v>0.00</v>
      </c>
      <c r="W67" s="397" t="str">
        <f ca="1">IF('Key ค่าไฟรายวัน'!X67&lt;0,"invalid value",IF('Key ค่าไฟรายวัน'!X67=0,"0.00",IF('Key ค่าไฟรายวัน'!X67&lt;'Key ค่าไฟรายวัน'!W67,"Invalid value",('Key ค่าไฟรายวัน'!X67-'Key ค่าไฟรายวัน'!W67)*$F67)))</f>
        <v>0.00</v>
      </c>
      <c r="X67" s="397" t="str">
        <f ca="1">IF('Key ค่าไฟรายวัน'!Y67&lt;0,"invalid value",IF('Key ค่าไฟรายวัน'!Y67=0,"0.00",IF('Key ค่าไฟรายวัน'!Y67&lt;'Key ค่าไฟรายวัน'!X67,"Invalid value",('Key ค่าไฟรายวัน'!Y67-'Key ค่าไฟรายวัน'!X67)*$F67)))</f>
        <v>0.00</v>
      </c>
      <c r="Y67" s="228" t="str">
        <f ca="1">IF('Key ค่าไฟรายวัน'!Z67&lt;0,"invalid value",IF('Key ค่าไฟรายวัน'!Z67=0,"0.00",IF('Key ค่าไฟรายวัน'!Z67&lt;'Key ค่าไฟรายวัน'!Y67,"Invalid value",('Key ค่าไฟรายวัน'!Z67-'Key ค่าไฟรายวัน'!Y67)*$F67)))</f>
        <v>0.00</v>
      </c>
      <c r="Z67" s="397" t="str">
        <f ca="1">IF('Key ค่าไฟรายวัน'!AA67&lt;0,"invalid value",IF('Key ค่าไฟรายวัน'!AA67=0,"0.00",IF('Key ค่าไฟรายวัน'!AA67&lt;'Key ค่าไฟรายวัน'!Z67,"Invalid value",('Key ค่าไฟรายวัน'!AA67-'Key ค่าไฟรายวัน'!Z67)*$F67)))</f>
        <v>0.00</v>
      </c>
      <c r="AA67" s="397" t="str">
        <f ca="1">IF('Key ค่าไฟรายวัน'!AB67&lt;0,"invalid value",IF('Key ค่าไฟรายวัน'!AB67=0,"0.00",IF('Key ค่าไฟรายวัน'!AB67&lt;'Key ค่าไฟรายวัน'!AA67,"Invalid value",('Key ค่าไฟรายวัน'!AB67-'Key ค่าไฟรายวัน'!AA67)*$F67)))</f>
        <v>0.00</v>
      </c>
      <c r="AB67" s="397" t="str">
        <f ca="1">IF('Key ค่าไฟรายวัน'!AC67&lt;0,"invalid value",IF('Key ค่าไฟรายวัน'!AC67=0,"0.00",IF('Key ค่าไฟรายวัน'!AC67&lt;'Key ค่าไฟรายวัน'!AB67,"Invalid value",('Key ค่าไฟรายวัน'!AC67-'Key ค่าไฟรายวัน'!AB67)*$F67)))</f>
        <v>0.00</v>
      </c>
      <c r="AC67" s="397" t="str">
        <f ca="1">IF('Key ค่าไฟรายวัน'!AD67&lt;0,"invalid value",IF('Key ค่าไฟรายวัน'!AD67=0,"0.00",IF('Key ค่าไฟรายวัน'!AD67&lt;'Key ค่าไฟรายวัน'!AC67,"Invalid value",('Key ค่าไฟรายวัน'!AD67-'Key ค่าไฟรายวัน'!AC67)*$F67)))</f>
        <v>0.00</v>
      </c>
      <c r="AD67" s="397" t="str">
        <f ca="1">IF('Key ค่าไฟรายวัน'!AE67&lt;0,"invalid value",IF('Key ค่าไฟรายวัน'!AE67=0,"0.00",IF('Key ค่าไฟรายวัน'!AE67&lt;'Key ค่าไฟรายวัน'!AD67,"Invalid value",('Key ค่าไฟรายวัน'!AE67-'Key ค่าไฟรายวัน'!AD67)*$F67)))</f>
        <v>0.00</v>
      </c>
      <c r="AE67" s="228" t="str">
        <f ca="1">IF('Key ค่าไฟรายวัน'!AF67&lt;0,"invalid value",IF('Key ค่าไฟรายวัน'!AF67=0,"0.00",IF('Key ค่าไฟรายวัน'!AF67&lt;'Key ค่าไฟรายวัน'!AE67,"Invalid value",('Key ค่าไฟรายวัน'!AF67-'Key ค่าไฟรายวัน'!AE67)*$F67)))</f>
        <v>0.00</v>
      </c>
      <c r="AF67" s="228" t="str">
        <f ca="1">IF('Key ค่าไฟรายวัน'!AG67&lt;0,"invalid value",IF('Key ค่าไฟรายวัน'!AG67=0,"0.00",IF('Key ค่าไฟรายวัน'!AG67&lt;'Key ค่าไฟรายวัน'!AF67,"Invalid value",('Key ค่าไฟรายวัน'!AG67-'Key ค่าไฟรายวัน'!AF67)*$F67)))</f>
        <v>0.00</v>
      </c>
      <c r="AG67" s="397" t="str">
        <f ca="1">IF('Key ค่าไฟรายวัน'!AH67&lt;0,"invalid value",IF('Key ค่าไฟรายวัน'!AH67=0,"0.00",IF('Key ค่าไฟรายวัน'!AH67&lt;'Key ค่าไฟรายวัน'!AG67,"Invalid value",('Key ค่าไฟรายวัน'!AH67-'Key ค่าไฟรายวัน'!AG67)*$F67)))</f>
        <v>0.00</v>
      </c>
      <c r="AH67" s="397" t="str">
        <f ca="1">IF('Key ค่าไฟรายวัน'!AI67&lt;0,"invalid value",IF('Key ค่าไฟรายวัน'!AI67=0,"0.00",IF('Key ค่าไฟรายวัน'!AI67&lt;'Key ค่าไฟรายวัน'!AH67,"Invalid value",('Key ค่าไฟรายวัน'!AI67-'Key ค่าไฟรายวัน'!AH67)*$F67)))</f>
        <v>0.00</v>
      </c>
      <c r="AI67" s="397" t="str">
        <f ca="1">IF('Key ค่าไฟรายวัน'!AJ67&lt;0,"invalid value",IF('Key ค่าไฟรายวัน'!AJ67=0,"0.00",IF('Key ค่าไฟรายวัน'!AJ67&lt;'Key ค่าไฟรายวัน'!AI67,"Invalid value",('Key ค่าไฟรายวัน'!AJ67-'Key ค่าไฟรายวัน'!AI67)*$F67)))</f>
        <v>0.00</v>
      </c>
      <c r="AJ67" s="397" t="str">
        <f ca="1">IF('Key ค่าไฟรายวัน'!AK67&lt;0,"invalid value",IF('Key ค่าไฟรายวัน'!AK67=0,"0.00",IF('Key ค่าไฟรายวัน'!AK67&lt;'Key ค่าไฟรายวัน'!AJ67,"Invalid value",('Key ค่าไฟรายวัน'!AK67-'Key ค่าไฟรายวัน'!AJ67)*$F67)))</f>
        <v>0.00</v>
      </c>
      <c r="AK67" s="397"/>
      <c r="AL67" s="126"/>
      <c r="AM67" s="126"/>
      <c r="AN67" s="126"/>
      <c r="AO67" s="126"/>
      <c r="AP67" s="125"/>
      <c r="AQ67" s="125"/>
      <c r="AR67" s="125"/>
      <c r="AS67" s="126"/>
    </row>
    <row r="68" spans="1:45" ht="15" customHeight="1">
      <c r="A68" s="95" t="s">
        <v>92</v>
      </c>
      <c r="B68" s="526"/>
      <c r="C68" s="71" t="s">
        <v>69</v>
      </c>
      <c r="D68" s="67" t="s">
        <v>148</v>
      </c>
      <c r="E68" s="69" t="s">
        <v>49</v>
      </c>
      <c r="F68" s="73">
        <v>1</v>
      </c>
      <c r="G68" s="397" t="str">
        <f ca="1">IF('Key ค่าไฟรายวัน'!H68&lt;0,"invalid value",IF('Key ค่าไฟรายวัน'!H68=0,"0.00",IF('Key ค่าไฟรายวัน'!H68&lt;'Key ค่าไฟรายวัน'!G68,"Invalid value",('Key ค่าไฟรายวัน'!H68-'Key ค่าไฟรายวัน'!G68)*$F68)))</f>
        <v>0.00</v>
      </c>
      <c r="H68" s="397" t="str">
        <f ca="1">IF('Key ค่าไฟรายวัน'!I68&lt;0,"invalid value",IF('Key ค่าไฟรายวัน'!I68=0,"0.00",IF('Key ค่าไฟรายวัน'!I68&lt;'Key ค่าไฟรายวัน'!H68,"Invalid value",('Key ค่าไฟรายวัน'!I68-'Key ค่าไฟรายวัน'!H68)*$F68)))</f>
        <v>0.00</v>
      </c>
      <c r="I68" s="397" t="str">
        <f ca="1">IF('Key ค่าไฟรายวัน'!J68&lt;0,"invalid value",IF('Key ค่าไฟรายวัน'!J68=0,"0.00",IF('Key ค่าไฟรายวัน'!J68&lt;'Key ค่าไฟรายวัน'!I68,"Invalid value",('Key ค่าไฟรายวัน'!J68-'Key ค่าไฟรายวัน'!I68)*$F68)))</f>
        <v>0.00</v>
      </c>
      <c r="J68" s="228" t="str">
        <f ca="1">IF('Key ค่าไฟรายวัน'!K68&lt;0,"invalid value",IF('Key ค่าไฟรายวัน'!K68=0,"0.00",IF('Key ค่าไฟรายวัน'!K68&lt;'Key ค่าไฟรายวัน'!J68,"Invalid value",('Key ค่าไฟรายวัน'!K68-'Key ค่าไฟรายวัน'!J68)*$F68)))</f>
        <v>0.00</v>
      </c>
      <c r="K68" s="228" t="str">
        <f ca="1">IF('Key ค่าไฟรายวัน'!L68&lt;0,"invalid value",IF('Key ค่าไฟรายวัน'!L68=0,"0.00",IF('Key ค่าไฟรายวัน'!L68&lt;'Key ค่าไฟรายวัน'!K68,"Invalid value",('Key ค่าไฟรายวัน'!L68-'Key ค่าไฟรายวัน'!K68)*$F68)))</f>
        <v>0.00</v>
      </c>
      <c r="L68" s="395" t="str">
        <f ca="1">IF('Key ค่าไฟรายวัน'!M68&lt;0,"invalid value",IF('Key ค่าไฟรายวัน'!M68=0,"0.00",IF('Key ค่าไฟรายวัน'!M68&lt;'Key ค่าไฟรายวัน'!L68,"Invalid value",('Key ค่าไฟรายวัน'!M68-'Key ค่าไฟรายวัน'!L68)*$F68)))</f>
        <v>0.00</v>
      </c>
      <c r="M68" s="397" t="str">
        <f ca="1">IF('Key ค่าไฟรายวัน'!N68&lt;0,"invalid value",IF('Key ค่าไฟรายวัน'!N68=0,"0.00",IF('Key ค่าไฟรายวัน'!N68&lt;'Key ค่าไฟรายวัน'!M68,"Invalid value",('Key ค่าไฟรายวัน'!N68-'Key ค่าไฟรายวัน'!M68)*$F68)))</f>
        <v>0.00</v>
      </c>
      <c r="N68" s="397" t="str">
        <f ca="1">IF('Key ค่าไฟรายวัน'!O68&lt;0,"invalid value",IF('Key ค่าไฟรายวัน'!O68=0,"0.00",IF('Key ค่าไฟรายวัน'!O68&lt;'Key ค่าไฟรายวัน'!N68,"Invalid value",('Key ค่าไฟรายวัน'!O68-'Key ค่าไฟรายวัน'!N68)*$F68)))</f>
        <v>0.00</v>
      </c>
      <c r="O68" s="397" t="str">
        <f ca="1">IF('Key ค่าไฟรายวัน'!P68&lt;0,"invalid value",IF('Key ค่าไฟรายวัน'!P68=0,"0.00",IF('Key ค่าไฟรายวัน'!P68&lt;'Key ค่าไฟรายวัน'!O68,"Invalid value",('Key ค่าไฟรายวัน'!P68-'Key ค่าไฟรายวัน'!O68)*$F68)))</f>
        <v>0.00</v>
      </c>
      <c r="P68" s="397" t="str">
        <f ca="1">IF('Key ค่าไฟรายวัน'!Q68&lt;0,"invalid value",IF('Key ค่าไฟรายวัน'!Q68=0,"0.00",IF('Key ค่าไฟรายวัน'!Q68&lt;'Key ค่าไฟรายวัน'!P68,"Invalid value",('Key ค่าไฟรายวัน'!Q68-'Key ค่าไฟรายวัน'!P68)*$F68)))</f>
        <v>0.00</v>
      </c>
      <c r="Q68" s="397" t="str">
        <f ca="1">IF('Key ค่าไฟรายวัน'!R68&lt;0,"invalid value",IF('Key ค่าไฟรายวัน'!R68=0,"0.00",IF('Key ค่าไฟรายวัน'!R68&lt;'Key ค่าไฟรายวัน'!Q68,"Invalid value",('Key ค่าไฟรายวัน'!R68-'Key ค่าไฟรายวัน'!Q68)*$F68)))</f>
        <v>0.00</v>
      </c>
      <c r="R68" s="228" t="str">
        <f ca="1">IF('Key ค่าไฟรายวัน'!S68&lt;0,"invalid value",IF('Key ค่าไฟรายวัน'!S68=0,"0.00",IF('Key ค่าไฟรายวัน'!S68&lt;'Key ค่าไฟรายวัน'!R68,"Invalid value",('Key ค่าไฟรายวัน'!S68-'Key ค่าไฟรายวัน'!R68)*$F68)))</f>
        <v>0.00</v>
      </c>
      <c r="S68" s="397" t="str">
        <f ca="1">IF('Key ค่าไฟรายวัน'!T68&lt;0,"invalid value",IF('Key ค่าไฟรายวัน'!T68=0,"0.00",IF('Key ค่าไฟรายวัน'!T68&lt;'Key ค่าไฟรายวัน'!S68,"Invalid value",('Key ค่าไฟรายวัน'!T68-'Key ค่าไฟรายวัน'!S68)*$F68)))</f>
        <v>0.00</v>
      </c>
      <c r="T68" s="397" t="str">
        <f ca="1">IF('Key ค่าไฟรายวัน'!U68&lt;0,"invalid value",IF('Key ค่าไฟรายวัน'!U68=0,"0.00",IF('Key ค่าไฟรายวัน'!U68&lt;'Key ค่าไฟรายวัน'!T68,"Invalid value",('Key ค่าไฟรายวัน'!U68-'Key ค่าไฟรายวัน'!T68)*$F68)))</f>
        <v>0.00</v>
      </c>
      <c r="U68" s="397" t="str">
        <f ca="1">IF('Key ค่าไฟรายวัน'!V68&lt;0,"invalid value",IF('Key ค่าไฟรายวัน'!V68=0,"0.00",IF('Key ค่าไฟรายวัน'!V68&lt;'Key ค่าไฟรายวัน'!U68,"Invalid value",('Key ค่าไฟรายวัน'!V68-'Key ค่าไฟรายวัน'!U68)*$F68)))</f>
        <v>0.00</v>
      </c>
      <c r="V68" s="397" t="str">
        <f ca="1">IF('Key ค่าไฟรายวัน'!W68&lt;0,"invalid value",IF('Key ค่าไฟรายวัน'!W68=0,"0.00",IF('Key ค่าไฟรายวัน'!W68&lt;'Key ค่าไฟรายวัน'!V68,"Invalid value",('Key ค่าไฟรายวัน'!W68-'Key ค่าไฟรายวัน'!V68)*$F68)))</f>
        <v>0.00</v>
      </c>
      <c r="W68" s="397" t="str">
        <f ca="1">IF('Key ค่าไฟรายวัน'!X68&lt;0,"invalid value",IF('Key ค่าไฟรายวัน'!X68=0,"0.00",IF('Key ค่าไฟรายวัน'!X68&lt;'Key ค่าไฟรายวัน'!W68,"Invalid value",('Key ค่าไฟรายวัน'!X68-'Key ค่าไฟรายวัน'!W68)*$F68)))</f>
        <v>0.00</v>
      </c>
      <c r="X68" s="397" t="str">
        <f ca="1">IF('Key ค่าไฟรายวัน'!Y68&lt;0,"invalid value",IF('Key ค่าไฟรายวัน'!Y68=0,"0.00",IF('Key ค่าไฟรายวัน'!Y68&lt;'Key ค่าไฟรายวัน'!X68,"Invalid value",('Key ค่าไฟรายวัน'!Y68-'Key ค่าไฟรายวัน'!X68)*$F68)))</f>
        <v>0.00</v>
      </c>
      <c r="Y68" s="228" t="str">
        <f ca="1">IF('Key ค่าไฟรายวัน'!Z68&lt;0,"invalid value",IF('Key ค่าไฟรายวัน'!Z68=0,"0.00",IF('Key ค่าไฟรายวัน'!Z68&lt;'Key ค่าไฟรายวัน'!Y68,"Invalid value",('Key ค่าไฟรายวัน'!Z68-'Key ค่าไฟรายวัน'!Y68)*$F68)))</f>
        <v>0.00</v>
      </c>
      <c r="Z68" s="397" t="str">
        <f ca="1">IF('Key ค่าไฟรายวัน'!AA68&lt;0,"invalid value",IF('Key ค่าไฟรายวัน'!AA68=0,"0.00",IF('Key ค่าไฟรายวัน'!AA68&lt;'Key ค่าไฟรายวัน'!Z68,"Invalid value",('Key ค่าไฟรายวัน'!AA68-'Key ค่าไฟรายวัน'!Z68)*$F68)))</f>
        <v>0.00</v>
      </c>
      <c r="AA68" s="397" t="str">
        <f ca="1">IF('Key ค่าไฟรายวัน'!AB68&lt;0,"invalid value",IF('Key ค่าไฟรายวัน'!AB68=0,"0.00",IF('Key ค่าไฟรายวัน'!AB68&lt;'Key ค่าไฟรายวัน'!AA68,"Invalid value",('Key ค่าไฟรายวัน'!AB68-'Key ค่าไฟรายวัน'!AA68)*$F68)))</f>
        <v>0.00</v>
      </c>
      <c r="AB68" s="397" t="str">
        <f ca="1">IF('Key ค่าไฟรายวัน'!AC68&lt;0,"invalid value",IF('Key ค่าไฟรายวัน'!AC68=0,"0.00",IF('Key ค่าไฟรายวัน'!AC68&lt;'Key ค่าไฟรายวัน'!AB68,"Invalid value",('Key ค่าไฟรายวัน'!AC68-'Key ค่าไฟรายวัน'!AB68)*$F68)))</f>
        <v>0.00</v>
      </c>
      <c r="AC68" s="397" t="str">
        <f ca="1">IF('Key ค่าไฟรายวัน'!AD68&lt;0,"invalid value",IF('Key ค่าไฟรายวัน'!AD68=0,"0.00",IF('Key ค่าไฟรายวัน'!AD68&lt;'Key ค่าไฟรายวัน'!AC68,"Invalid value",('Key ค่าไฟรายวัน'!AD68-'Key ค่าไฟรายวัน'!AC68)*$F68)))</f>
        <v>0.00</v>
      </c>
      <c r="AD68" s="397" t="str">
        <f ca="1">IF('Key ค่าไฟรายวัน'!AE68&lt;0,"invalid value",IF('Key ค่าไฟรายวัน'!AE68=0,"0.00",IF('Key ค่าไฟรายวัน'!AE68&lt;'Key ค่าไฟรายวัน'!AD68,"Invalid value",('Key ค่าไฟรายวัน'!AE68-'Key ค่าไฟรายวัน'!AD68)*$F68)))</f>
        <v>0.00</v>
      </c>
      <c r="AE68" s="228" t="str">
        <f ca="1">IF('Key ค่าไฟรายวัน'!AF68&lt;0,"invalid value",IF('Key ค่าไฟรายวัน'!AF68=0,"0.00",IF('Key ค่าไฟรายวัน'!AF68&lt;'Key ค่าไฟรายวัน'!AE68,"Invalid value",('Key ค่าไฟรายวัน'!AF68-'Key ค่าไฟรายวัน'!AE68)*$F68)))</f>
        <v>0.00</v>
      </c>
      <c r="AF68" s="228" t="str">
        <f ca="1">IF('Key ค่าไฟรายวัน'!AG68&lt;0,"invalid value",IF('Key ค่าไฟรายวัน'!AG68=0,"0.00",IF('Key ค่าไฟรายวัน'!AG68&lt;'Key ค่าไฟรายวัน'!AF68,"Invalid value",('Key ค่าไฟรายวัน'!AG68-'Key ค่าไฟรายวัน'!AF68)*$F68)))</f>
        <v>0.00</v>
      </c>
      <c r="AG68" s="397" t="str">
        <f ca="1">IF('Key ค่าไฟรายวัน'!AH68&lt;0,"invalid value",IF('Key ค่าไฟรายวัน'!AH68=0,"0.00",IF('Key ค่าไฟรายวัน'!AH68&lt;'Key ค่าไฟรายวัน'!AG68,"Invalid value",('Key ค่าไฟรายวัน'!AH68-'Key ค่าไฟรายวัน'!AG68)*$F68)))</f>
        <v>0.00</v>
      </c>
      <c r="AH68" s="397" t="str">
        <f ca="1">IF('Key ค่าไฟรายวัน'!AI68&lt;0,"invalid value",IF('Key ค่าไฟรายวัน'!AI68=0,"0.00",IF('Key ค่าไฟรายวัน'!AI68&lt;'Key ค่าไฟรายวัน'!AH68,"Invalid value",('Key ค่าไฟรายวัน'!AI68-'Key ค่าไฟรายวัน'!AH68)*$F68)))</f>
        <v>0.00</v>
      </c>
      <c r="AI68" s="397" t="str">
        <f ca="1">IF('Key ค่าไฟรายวัน'!AJ68&lt;0,"invalid value",IF('Key ค่าไฟรายวัน'!AJ68=0,"0.00",IF('Key ค่าไฟรายวัน'!AJ68&lt;'Key ค่าไฟรายวัน'!AI68,"Invalid value",('Key ค่าไฟรายวัน'!AJ68-'Key ค่าไฟรายวัน'!AI68)*$F68)))</f>
        <v>0.00</v>
      </c>
      <c r="AJ68" s="397" t="str">
        <f ca="1">IF('Key ค่าไฟรายวัน'!AK68&lt;0,"invalid value",IF('Key ค่าไฟรายวัน'!AK68=0,"0.00",IF('Key ค่าไฟรายวัน'!AK68&lt;'Key ค่าไฟรายวัน'!AJ68,"Invalid value",('Key ค่าไฟรายวัน'!AK68-'Key ค่าไฟรายวัน'!AJ68)*$F68)))</f>
        <v>0.00</v>
      </c>
      <c r="AK68" s="397"/>
      <c r="AL68" s="126"/>
      <c r="AM68" s="126"/>
      <c r="AN68" s="126"/>
      <c r="AO68" s="126"/>
      <c r="AP68" s="125"/>
      <c r="AQ68" s="125"/>
      <c r="AR68" s="125"/>
      <c r="AS68" s="126"/>
    </row>
    <row r="69" spans="1:45" ht="15" customHeight="1">
      <c r="A69" s="95"/>
      <c r="B69" s="526"/>
      <c r="C69" s="71" t="s">
        <v>69</v>
      </c>
      <c r="D69" s="67" t="s">
        <v>89</v>
      </c>
      <c r="E69" s="69" t="s">
        <v>49</v>
      </c>
      <c r="F69" s="73">
        <v>1</v>
      </c>
      <c r="G69" s="397" t="str">
        <f>IF('Key ค่าไฟรายวัน'!H69&lt;0,"invalid value",IF('Key ค่าไฟรายวัน'!H69=0,"0.00",IF('Key ค่าไฟรายวัน'!H69&lt;'Key ค่าไฟรายวัน'!G69,"Invalid value",('Key ค่าไฟรายวัน'!H69-'Key ค่าไฟรายวัน'!G69)*$F69)))</f>
        <v>0.00</v>
      </c>
      <c r="H69" s="397" t="str">
        <f>IF('Key ค่าไฟรายวัน'!I69&lt;0,"invalid value",IF('Key ค่าไฟรายวัน'!I69=0,"0.00",IF('Key ค่าไฟรายวัน'!I69&lt;'Key ค่าไฟรายวัน'!H69,"Invalid value",('Key ค่าไฟรายวัน'!I69-'Key ค่าไฟรายวัน'!H69)*$F69)))</f>
        <v>0.00</v>
      </c>
      <c r="I69" s="397" t="str">
        <f>IF('Key ค่าไฟรายวัน'!J69&lt;0,"invalid value",IF('Key ค่าไฟรายวัน'!J69=0,"0.00",IF('Key ค่าไฟรายวัน'!J69&lt;'Key ค่าไฟรายวัน'!I69,"Invalid value",('Key ค่าไฟรายวัน'!J69-'Key ค่าไฟรายวัน'!I69)*$F69)))</f>
        <v>0.00</v>
      </c>
      <c r="J69" s="228" t="str">
        <f>IF('Key ค่าไฟรายวัน'!K69&lt;0,"invalid value",IF('Key ค่าไฟรายวัน'!K69=0,"0.00",IF('Key ค่าไฟรายวัน'!K69&lt;'Key ค่าไฟรายวัน'!J69,"Invalid value",('Key ค่าไฟรายวัน'!K69-'Key ค่าไฟรายวัน'!J69)*$F69)))</f>
        <v>0.00</v>
      </c>
      <c r="K69" s="228" t="str">
        <f>IF('Key ค่าไฟรายวัน'!L69&lt;0,"invalid value",IF('Key ค่าไฟรายวัน'!L69=0,"0.00",IF('Key ค่าไฟรายวัน'!L69&lt;'Key ค่าไฟรายวัน'!K69,"Invalid value",('Key ค่าไฟรายวัน'!L69-'Key ค่าไฟรายวัน'!K69)*$F69)))</f>
        <v>0.00</v>
      </c>
      <c r="L69" s="395" t="str">
        <f>IF('Key ค่าไฟรายวัน'!M69&lt;0,"invalid value",IF('Key ค่าไฟรายวัน'!M69=0,"0.00",IF('Key ค่าไฟรายวัน'!M69&lt;'Key ค่าไฟรายวัน'!L69,"Invalid value",('Key ค่าไฟรายวัน'!M69-'Key ค่าไฟรายวัน'!L69)*$F69)))</f>
        <v>0.00</v>
      </c>
      <c r="M69" s="395" t="str">
        <f>IF('Key ค่าไฟรายวัน'!N69&lt;0,"invalid value",IF('Key ค่าไฟรายวัน'!N69=0,"0.00",IF('Key ค่าไฟรายวัน'!N69&lt;'Key ค่าไฟรายวัน'!M69,"Invalid value",('Key ค่าไฟรายวัน'!N69-'Key ค่าไฟรายวัน'!M69)*$F69)))</f>
        <v>0.00</v>
      </c>
      <c r="N69" s="397" t="str">
        <f>IF('Key ค่าไฟรายวัน'!O69&lt;0,"invalid value",IF('Key ค่าไฟรายวัน'!O69=0,"0.00",IF('Key ค่าไฟรายวัน'!O69&lt;'Key ค่าไฟรายวัน'!N69,"Invalid value",('Key ค่าไฟรายวัน'!O69-'Key ค่าไฟรายวัน'!N69)*$F69)))</f>
        <v>0.00</v>
      </c>
      <c r="O69" s="397" t="str">
        <f>IF('Key ค่าไฟรายวัน'!P69&lt;0,"invalid value",IF('Key ค่าไฟรายวัน'!P69=0,"0.00",IF('Key ค่าไฟรายวัน'!P69&lt;'Key ค่าไฟรายวัน'!O69,"Invalid value",('Key ค่าไฟรายวัน'!P69-'Key ค่าไฟรายวัน'!O69)*$F69)))</f>
        <v>0.00</v>
      </c>
      <c r="P69" s="397" t="str">
        <f>IF('Key ค่าไฟรายวัน'!Q69&lt;0,"invalid value",IF('Key ค่าไฟรายวัน'!Q69=0,"0.00",IF('Key ค่าไฟรายวัน'!Q69&lt;'Key ค่าไฟรายวัน'!P69,"Invalid value",('Key ค่าไฟรายวัน'!Q69-'Key ค่าไฟรายวัน'!P69)*$F69)))</f>
        <v>0.00</v>
      </c>
      <c r="Q69" s="397" t="str">
        <f>IF('Key ค่าไฟรายวัน'!R69&lt;0,"invalid value",IF('Key ค่าไฟรายวัน'!R69=0,"0.00",IF('Key ค่าไฟรายวัน'!R69&lt;'Key ค่าไฟรายวัน'!Q69,"Invalid value",('Key ค่าไฟรายวัน'!R69-'Key ค่าไฟรายวัน'!Q69)*$F69)))</f>
        <v>0.00</v>
      </c>
      <c r="R69" s="228" t="str">
        <f>IF('Key ค่าไฟรายวัน'!S69&lt;0,"invalid value",IF('Key ค่าไฟรายวัน'!S69=0,"0.00",IF('Key ค่าไฟรายวัน'!S69&lt;'Key ค่าไฟรายวัน'!R69,"Invalid value",('Key ค่าไฟรายวัน'!S69-'Key ค่าไฟรายวัน'!R69)*$F69)))</f>
        <v>0.00</v>
      </c>
      <c r="S69" s="397" t="str">
        <f>IF('Key ค่าไฟรายวัน'!T69&lt;0,"invalid value",IF('Key ค่าไฟรายวัน'!T69=0,"0.00",IF('Key ค่าไฟรายวัน'!T69&lt;'Key ค่าไฟรายวัน'!S69,"Invalid value",('Key ค่าไฟรายวัน'!T69-'Key ค่าไฟรายวัน'!S69)*$F69)))</f>
        <v>0.00</v>
      </c>
      <c r="T69" s="397" t="str">
        <f>IF('Key ค่าไฟรายวัน'!U69&lt;0,"invalid value",IF('Key ค่าไฟรายวัน'!U69=0,"0.00",IF('Key ค่าไฟรายวัน'!U69&lt;'Key ค่าไฟรายวัน'!T69,"Invalid value",('Key ค่าไฟรายวัน'!U69-'Key ค่าไฟรายวัน'!T69)*$F69)))</f>
        <v>0.00</v>
      </c>
      <c r="U69" s="397" t="str">
        <f>IF('Key ค่าไฟรายวัน'!V69&lt;0,"invalid value",IF('Key ค่าไฟรายวัน'!V69=0,"0.00",IF('Key ค่าไฟรายวัน'!V69&lt;'Key ค่าไฟรายวัน'!U69,"Invalid value",('Key ค่าไฟรายวัน'!V69-'Key ค่าไฟรายวัน'!U69)*$F69)))</f>
        <v>0.00</v>
      </c>
      <c r="V69" s="397" t="str">
        <f>IF('Key ค่าไฟรายวัน'!W69&lt;0,"invalid value",IF('Key ค่าไฟรายวัน'!W69=0,"0.00",IF('Key ค่าไฟรายวัน'!W69&lt;'Key ค่าไฟรายวัน'!V69,"Invalid value",('Key ค่าไฟรายวัน'!W69-'Key ค่าไฟรายวัน'!V69)*$F69)))</f>
        <v>0.00</v>
      </c>
      <c r="W69" s="397" t="str">
        <f>IF('Key ค่าไฟรายวัน'!X69&lt;0,"invalid value",IF('Key ค่าไฟรายวัน'!X69=0,"0.00",IF('Key ค่าไฟรายวัน'!X69&lt;'Key ค่าไฟรายวัน'!W69,"Invalid value",('Key ค่าไฟรายวัน'!X69-'Key ค่าไฟรายวัน'!W69)*$F69)))</f>
        <v>0.00</v>
      </c>
      <c r="X69" s="397" t="str">
        <f>IF('Key ค่าไฟรายวัน'!Y69&lt;0,"invalid value",IF('Key ค่าไฟรายวัน'!Y69=0,"0.00",IF('Key ค่าไฟรายวัน'!Y69&lt;'Key ค่าไฟรายวัน'!X69,"Invalid value",('Key ค่าไฟรายวัน'!Y69-'Key ค่าไฟรายวัน'!X69)*$F69)))</f>
        <v>0.00</v>
      </c>
      <c r="Y69" s="228" t="str">
        <f>IF('Key ค่าไฟรายวัน'!Z69&lt;0,"invalid value",IF('Key ค่าไฟรายวัน'!Z69=0,"0.00",IF('Key ค่าไฟรายวัน'!Z69&lt;'Key ค่าไฟรายวัน'!Y69,"Invalid value",('Key ค่าไฟรายวัน'!Z69-'Key ค่าไฟรายวัน'!Y69)*$F69)))</f>
        <v>0.00</v>
      </c>
      <c r="Z69" s="484" t="str">
        <f>IF('Key ค่าไฟรายวัน'!AA69&lt;0,"invalid value",IF('Key ค่าไฟรายวัน'!AA69=0,"0.00",IF('Key ค่าไฟรายวัน'!AA69&lt;'Key ค่าไฟรายวัน'!Z69,"Invalid value",('Key ค่าไฟรายวัน'!AA69-'Key ค่าไฟรายวัน'!Z69)*$F69)))</f>
        <v>0.00</v>
      </c>
      <c r="AA69" s="397" t="str">
        <f>IF('Key ค่าไฟรายวัน'!AB69&lt;0,"invalid value",IF('Key ค่าไฟรายวัน'!AB69=0,"0.00",IF('Key ค่าไฟรายวัน'!AB69&lt;'Key ค่าไฟรายวัน'!AA69,"Invalid value",('Key ค่าไฟรายวัน'!AB69-'Key ค่าไฟรายวัน'!AA69)*$F69)))</f>
        <v>0.00</v>
      </c>
      <c r="AB69" s="397" t="str">
        <f>IF('Key ค่าไฟรายวัน'!AC69&lt;0,"invalid value",IF('Key ค่าไฟรายวัน'!AC69=0,"0.00",IF('Key ค่าไฟรายวัน'!AC69&lt;'Key ค่าไฟรายวัน'!AB69,"Invalid value",('Key ค่าไฟรายวัน'!AC69-'Key ค่าไฟรายวัน'!AB69)*$F69)))</f>
        <v>0.00</v>
      </c>
      <c r="AC69" s="397" t="str">
        <f>IF('Key ค่าไฟรายวัน'!AD69&lt;0,"invalid value",IF('Key ค่าไฟรายวัน'!AD69=0,"0.00",IF('Key ค่าไฟรายวัน'!AD69&lt;'Key ค่าไฟรายวัน'!AC69,"Invalid value",('Key ค่าไฟรายวัน'!AD69-'Key ค่าไฟรายวัน'!AC69)*$F69)))</f>
        <v>0.00</v>
      </c>
      <c r="AD69" s="397" t="str">
        <f>IF('Key ค่าไฟรายวัน'!AE69&lt;0,"invalid value",IF('Key ค่าไฟรายวัน'!AE69=0,"0.00",IF('Key ค่าไฟรายวัน'!AE69&lt;'Key ค่าไฟรายวัน'!AD69,"Invalid value",('Key ค่าไฟรายวัน'!AE69-'Key ค่าไฟรายวัน'!AD69)*$F69)))</f>
        <v>0.00</v>
      </c>
      <c r="AE69" s="228" t="str">
        <f>IF('Key ค่าไฟรายวัน'!AF69&lt;0,"invalid value",IF('Key ค่าไฟรายวัน'!AF69=0,"0.00",IF('Key ค่าไฟรายวัน'!AF69&lt;'Key ค่าไฟรายวัน'!AE69,"Invalid value",('Key ค่าไฟรายวัน'!AF69-'Key ค่าไฟรายวัน'!AE69)*$F69)))</f>
        <v>0.00</v>
      </c>
      <c r="AF69" s="228" t="str">
        <f>IF('Key ค่าไฟรายวัน'!AG69&lt;0,"invalid value",IF('Key ค่าไฟรายวัน'!AG69=0,"0.00",IF('Key ค่าไฟรายวัน'!AG69&lt;'Key ค่าไฟรายวัน'!AF69,"Invalid value",('Key ค่าไฟรายวัน'!AG69-'Key ค่าไฟรายวัน'!AF69)*$F69)))</f>
        <v>0.00</v>
      </c>
      <c r="AG69" s="397" t="str">
        <f>IF('Key ค่าไฟรายวัน'!AH69&lt;0,"invalid value",IF('Key ค่าไฟรายวัน'!AH69=0,"0.00",IF('Key ค่าไฟรายวัน'!AH69&lt;'Key ค่าไฟรายวัน'!AG69,"Invalid value",('Key ค่าไฟรายวัน'!AH69-'Key ค่าไฟรายวัน'!AG69)*$F69)))</f>
        <v>0.00</v>
      </c>
      <c r="AH69" s="397" t="str">
        <f>IF('Key ค่าไฟรายวัน'!AI69&lt;0,"invalid value",IF('Key ค่าไฟรายวัน'!AI69=0,"0.00",IF('Key ค่าไฟรายวัน'!AI69&lt;'Key ค่าไฟรายวัน'!AH69,"Invalid value",('Key ค่าไฟรายวัน'!AI69-'Key ค่าไฟรายวัน'!AH69)*$F69)))</f>
        <v>0.00</v>
      </c>
      <c r="AI69" s="397" t="str">
        <f>IF('Key ค่าไฟรายวัน'!AJ69&lt;0,"invalid value",IF('Key ค่าไฟรายวัน'!AJ69=0,"0.00",IF('Key ค่าไฟรายวัน'!AJ69&lt;'Key ค่าไฟรายวัน'!AI69,"Invalid value",('Key ค่าไฟรายวัน'!AJ69-'Key ค่าไฟรายวัน'!AI69)*$F69)))</f>
        <v>0.00</v>
      </c>
      <c r="AJ69" s="397" t="str">
        <f>IF('Key ค่าไฟรายวัน'!AK69&lt;0,"invalid value",IF('Key ค่าไฟรายวัน'!AK69=0,"0.00",IF('Key ค่าไฟรายวัน'!AK69&lt;'Key ค่าไฟรายวัน'!AJ69,"Invalid value",('Key ค่าไฟรายวัน'!AK69-'Key ค่าไฟรายวัน'!AJ69)*$F69)))</f>
        <v>0.00</v>
      </c>
      <c r="AK69" s="397"/>
      <c r="AL69" s="126"/>
      <c r="AM69" s="126"/>
      <c r="AN69" s="126"/>
      <c r="AO69" s="126"/>
      <c r="AP69" s="125"/>
      <c r="AQ69" s="125"/>
      <c r="AR69" s="125"/>
      <c r="AS69" s="126"/>
    </row>
    <row r="70" spans="1:45" ht="15" customHeight="1">
      <c r="A70" s="95"/>
      <c r="B70" s="526"/>
      <c r="C70" s="71" t="s">
        <v>69</v>
      </c>
      <c r="D70" s="67" t="s">
        <v>90</v>
      </c>
      <c r="E70" s="69" t="s">
        <v>49</v>
      </c>
      <c r="F70" s="73">
        <v>1</v>
      </c>
      <c r="G70" s="397" t="str">
        <f>IF('Key ค่าไฟรายวัน'!H70&lt;0,"invalid value",IF('Key ค่าไฟรายวัน'!H70=0,"0.00",IF('Key ค่าไฟรายวัน'!H70&lt;'Key ค่าไฟรายวัน'!G70,"Invalid value",('Key ค่าไฟรายวัน'!H70-'Key ค่าไฟรายวัน'!G70)*$F70)))</f>
        <v>0.00</v>
      </c>
      <c r="H70" s="397" t="str">
        <f>IF('Key ค่าไฟรายวัน'!I70&lt;0,"invalid value",IF('Key ค่าไฟรายวัน'!I70=0,"0.00",IF('Key ค่าไฟรายวัน'!I70&lt;'Key ค่าไฟรายวัน'!H70,"Invalid value",('Key ค่าไฟรายวัน'!I70-'Key ค่าไฟรายวัน'!H70)*$F70)))</f>
        <v>0.00</v>
      </c>
      <c r="I70" s="397" t="str">
        <f>IF('Key ค่าไฟรายวัน'!J70&lt;0,"invalid value",IF('Key ค่าไฟรายวัน'!J70=0,"0.00",IF('Key ค่าไฟรายวัน'!J70&lt;'Key ค่าไฟรายวัน'!I70,"Invalid value",('Key ค่าไฟรายวัน'!J70-'Key ค่าไฟรายวัน'!I70)*$F70)))</f>
        <v>0.00</v>
      </c>
      <c r="J70" s="228" t="str">
        <f>IF('Key ค่าไฟรายวัน'!K70&lt;0,"invalid value",IF('Key ค่าไฟรายวัน'!K70=0,"0.00",IF('Key ค่าไฟรายวัน'!K70&lt;'Key ค่าไฟรายวัน'!J70,"Invalid value",('Key ค่าไฟรายวัน'!K70-'Key ค่าไฟรายวัน'!J70)*$F70)))</f>
        <v>0.00</v>
      </c>
      <c r="K70" s="228" t="str">
        <f>IF('Key ค่าไฟรายวัน'!L70&lt;0,"invalid value",IF('Key ค่าไฟรายวัน'!L70=0,"0.00",IF('Key ค่าไฟรายวัน'!L70&lt;'Key ค่าไฟรายวัน'!K70,"Invalid value",('Key ค่าไฟรายวัน'!L70-'Key ค่าไฟรายวัน'!K70)*$F70)))</f>
        <v>0.00</v>
      </c>
      <c r="L70" s="395" t="str">
        <f>IF('Key ค่าไฟรายวัน'!M70&lt;0,"invalid value",IF('Key ค่าไฟรายวัน'!M70=0,"0.00",IF('Key ค่าไฟรายวัน'!M70&lt;'Key ค่าไฟรายวัน'!L70,"Invalid value",('Key ค่าไฟรายวัน'!M70-'Key ค่าไฟรายวัน'!L70)*$F70)))</f>
        <v>0.00</v>
      </c>
      <c r="M70" s="397" t="str">
        <f>IF('Key ค่าไฟรายวัน'!N70&lt;0,"invalid value",IF('Key ค่าไฟรายวัน'!N70=0,"0.00",IF('Key ค่าไฟรายวัน'!N70&lt;'Key ค่าไฟรายวัน'!M70,"Invalid value",('Key ค่าไฟรายวัน'!N70-'Key ค่าไฟรายวัน'!M70)*$F70)))</f>
        <v>0.00</v>
      </c>
      <c r="N70" s="397" t="str">
        <f>IF('Key ค่าไฟรายวัน'!O70&lt;0,"invalid value",IF('Key ค่าไฟรายวัน'!O70=0,"0.00",IF('Key ค่าไฟรายวัน'!O70&lt;'Key ค่าไฟรายวัน'!N70,"Invalid value",('Key ค่าไฟรายวัน'!O70-'Key ค่าไฟรายวัน'!N70)*$F70)))</f>
        <v>0.00</v>
      </c>
      <c r="O70" s="397" t="str">
        <f>IF('Key ค่าไฟรายวัน'!P70&lt;0,"invalid value",IF('Key ค่าไฟรายวัน'!P70=0,"0.00",IF('Key ค่าไฟรายวัน'!P70&lt;'Key ค่าไฟรายวัน'!O70,"Invalid value",('Key ค่าไฟรายวัน'!P70-'Key ค่าไฟรายวัน'!O70)*$F70)))</f>
        <v>0.00</v>
      </c>
      <c r="P70" s="397" t="str">
        <f>IF('Key ค่าไฟรายวัน'!Q70&lt;0,"invalid value",IF('Key ค่าไฟรายวัน'!Q70=0,"0.00",IF('Key ค่าไฟรายวัน'!Q70&lt;'Key ค่าไฟรายวัน'!P70,"Invalid value",('Key ค่าไฟรายวัน'!Q70-'Key ค่าไฟรายวัน'!P70)*$F70)))</f>
        <v>0.00</v>
      </c>
      <c r="Q70" s="397" t="str">
        <f>IF('Key ค่าไฟรายวัน'!R70&lt;0,"invalid value",IF('Key ค่าไฟรายวัน'!R70=0,"0.00",IF('Key ค่าไฟรายวัน'!R70&lt;'Key ค่าไฟรายวัน'!Q70,"Invalid value",('Key ค่าไฟรายวัน'!R70-'Key ค่าไฟรายวัน'!Q70)*$F70)))</f>
        <v>0.00</v>
      </c>
      <c r="R70" s="228" t="str">
        <f>IF('Key ค่าไฟรายวัน'!S70&lt;0,"invalid value",IF('Key ค่าไฟรายวัน'!S70=0,"0.00",IF('Key ค่าไฟรายวัน'!S70&lt;'Key ค่าไฟรายวัน'!R70,"Invalid value",('Key ค่าไฟรายวัน'!S70-'Key ค่าไฟรายวัน'!R70)*$F70)))</f>
        <v>0.00</v>
      </c>
      <c r="S70" s="397" t="str">
        <f>IF('Key ค่าไฟรายวัน'!T70&lt;0,"invalid value",IF('Key ค่าไฟรายวัน'!T70=0,"0.00",IF('Key ค่าไฟรายวัน'!T70&lt;'Key ค่าไฟรายวัน'!S70,"Invalid value",('Key ค่าไฟรายวัน'!T70-'Key ค่าไฟรายวัน'!S70)*$F70)))</f>
        <v>0.00</v>
      </c>
      <c r="T70" s="397" t="str">
        <f>IF('Key ค่าไฟรายวัน'!U70&lt;0,"invalid value",IF('Key ค่าไฟรายวัน'!U70=0,"0.00",IF('Key ค่าไฟรายวัน'!U70&lt;'Key ค่าไฟรายวัน'!T70,"Invalid value",('Key ค่าไฟรายวัน'!U70-'Key ค่าไฟรายวัน'!T70)*$F70)))</f>
        <v>0.00</v>
      </c>
      <c r="U70" s="397" t="str">
        <f>IF('Key ค่าไฟรายวัน'!V70&lt;0,"invalid value",IF('Key ค่าไฟรายวัน'!V70=0,"0.00",IF('Key ค่าไฟรายวัน'!V70&lt;'Key ค่าไฟรายวัน'!U70,"Invalid value",('Key ค่าไฟรายวัน'!V70-'Key ค่าไฟรายวัน'!U70)*$F70)))</f>
        <v>0.00</v>
      </c>
      <c r="V70" s="397" t="str">
        <f>IF('Key ค่าไฟรายวัน'!W70&lt;0,"invalid value",IF('Key ค่าไฟรายวัน'!W70=0,"0.00",IF('Key ค่าไฟรายวัน'!W70&lt;'Key ค่าไฟรายวัน'!V70,"Invalid value",('Key ค่าไฟรายวัน'!W70-'Key ค่าไฟรายวัน'!V70)*$F70)))</f>
        <v>0.00</v>
      </c>
      <c r="W70" s="397" t="str">
        <f>IF('Key ค่าไฟรายวัน'!X70&lt;0,"invalid value",IF('Key ค่าไฟรายวัน'!X70=0,"0.00",IF('Key ค่าไฟรายวัน'!X70&lt;'Key ค่าไฟรายวัน'!W70,"Invalid value",('Key ค่าไฟรายวัน'!X70-'Key ค่าไฟรายวัน'!W70)*$F70)))</f>
        <v>0.00</v>
      </c>
      <c r="X70" s="397" t="str">
        <f>IF('Key ค่าไฟรายวัน'!Y70&lt;0,"invalid value",IF('Key ค่าไฟรายวัน'!Y70=0,"0.00",IF('Key ค่าไฟรายวัน'!Y70&lt;'Key ค่าไฟรายวัน'!X70,"Invalid value",('Key ค่าไฟรายวัน'!Y70-'Key ค่าไฟรายวัน'!X70)*$F70)))</f>
        <v>0.00</v>
      </c>
      <c r="Y70" s="228" t="str">
        <f>IF('Key ค่าไฟรายวัน'!Z70&lt;0,"invalid value",IF('Key ค่าไฟรายวัน'!Z70=0,"0.00",IF('Key ค่าไฟรายวัน'!Z70&lt;'Key ค่าไฟรายวัน'!Y70,"Invalid value",('Key ค่าไฟรายวัน'!Z70-'Key ค่าไฟรายวัน'!Y70)*$F70)))</f>
        <v>0.00</v>
      </c>
      <c r="Z70" s="397" t="str">
        <f>IF('Key ค่าไฟรายวัน'!AA70&lt;0,"invalid value",IF('Key ค่าไฟรายวัน'!AA70=0,"0.00",IF('Key ค่าไฟรายวัน'!AA70&lt;'Key ค่าไฟรายวัน'!Z70,"Invalid value",('Key ค่าไฟรายวัน'!AA70-'Key ค่าไฟรายวัน'!Z70)*$F70)))</f>
        <v>0.00</v>
      </c>
      <c r="AA70" s="397" t="str">
        <f>IF('Key ค่าไฟรายวัน'!AB70&lt;0,"invalid value",IF('Key ค่าไฟรายวัน'!AB70=0,"0.00",IF('Key ค่าไฟรายวัน'!AB70&lt;'Key ค่าไฟรายวัน'!AA70,"Invalid value",('Key ค่าไฟรายวัน'!AB70-'Key ค่าไฟรายวัน'!AA70)*$F70)))</f>
        <v>0.00</v>
      </c>
      <c r="AB70" s="397" t="str">
        <f>IF('Key ค่าไฟรายวัน'!AC70&lt;0,"invalid value",IF('Key ค่าไฟรายวัน'!AC70=0,"0.00",IF('Key ค่าไฟรายวัน'!AC70&lt;'Key ค่าไฟรายวัน'!AB70,"Invalid value",('Key ค่าไฟรายวัน'!AC70-'Key ค่าไฟรายวัน'!AB70)*$F70)))</f>
        <v>0.00</v>
      </c>
      <c r="AC70" s="397" t="str">
        <f>IF('Key ค่าไฟรายวัน'!AD70&lt;0,"invalid value",IF('Key ค่าไฟรายวัน'!AD70=0,"0.00",IF('Key ค่าไฟรายวัน'!AD70&lt;'Key ค่าไฟรายวัน'!AC70,"Invalid value",('Key ค่าไฟรายวัน'!AD70-'Key ค่าไฟรายวัน'!AC70)*$F70)))</f>
        <v>0.00</v>
      </c>
      <c r="AD70" s="397" t="str">
        <f>IF('Key ค่าไฟรายวัน'!AE70&lt;0,"invalid value",IF('Key ค่าไฟรายวัน'!AE70=0,"0.00",IF('Key ค่าไฟรายวัน'!AE70&lt;'Key ค่าไฟรายวัน'!AD70,"Invalid value",('Key ค่าไฟรายวัน'!AE70-'Key ค่าไฟรายวัน'!AD70)*$F70)))</f>
        <v>0.00</v>
      </c>
      <c r="AE70" s="228" t="str">
        <f>IF('Key ค่าไฟรายวัน'!AF70&lt;0,"invalid value",IF('Key ค่าไฟรายวัน'!AF70=0,"0.00",IF('Key ค่าไฟรายวัน'!AF70&lt;'Key ค่าไฟรายวัน'!AE70,"Invalid value",('Key ค่าไฟรายวัน'!AF70-'Key ค่าไฟรายวัน'!AE70)*$F70)))</f>
        <v>0.00</v>
      </c>
      <c r="AF70" s="228" t="str">
        <f>IF('Key ค่าไฟรายวัน'!AG70&lt;0,"invalid value",IF('Key ค่าไฟรายวัน'!AG70=0,"0.00",IF('Key ค่าไฟรายวัน'!AG70&lt;'Key ค่าไฟรายวัน'!AF70,"Invalid value",('Key ค่าไฟรายวัน'!AG70-'Key ค่าไฟรายวัน'!AF70)*$F70)))</f>
        <v>0.00</v>
      </c>
      <c r="AG70" s="397" t="str">
        <f>IF('Key ค่าไฟรายวัน'!AH70&lt;0,"invalid value",IF('Key ค่าไฟรายวัน'!AH70=0,"0.00",IF('Key ค่าไฟรายวัน'!AH70&lt;'Key ค่าไฟรายวัน'!AG70,"Invalid value",('Key ค่าไฟรายวัน'!AH70-'Key ค่าไฟรายวัน'!AG70)*$F70)))</f>
        <v>0.00</v>
      </c>
      <c r="AH70" s="397" t="str">
        <f>IF('Key ค่าไฟรายวัน'!AI70&lt;0,"invalid value",IF('Key ค่าไฟรายวัน'!AI70=0,"0.00",IF('Key ค่าไฟรายวัน'!AI70&lt;'Key ค่าไฟรายวัน'!AH70,"Invalid value",('Key ค่าไฟรายวัน'!AI70-'Key ค่าไฟรายวัน'!AH70)*$F70)))</f>
        <v>0.00</v>
      </c>
      <c r="AI70" s="397" t="str">
        <f>IF('Key ค่าไฟรายวัน'!AJ70&lt;0,"invalid value",IF('Key ค่าไฟรายวัน'!AJ70=0,"0.00",IF('Key ค่าไฟรายวัน'!AJ70&lt;'Key ค่าไฟรายวัน'!AI70,"Invalid value",('Key ค่าไฟรายวัน'!AJ70-'Key ค่าไฟรายวัน'!AI70)*$F70)))</f>
        <v>0.00</v>
      </c>
      <c r="AJ70" s="397" t="str">
        <f>IF('Key ค่าไฟรายวัน'!AK70&lt;0,"invalid value",IF('Key ค่าไฟรายวัน'!AK70=0,"0.00",IF('Key ค่าไฟรายวัน'!AK70&lt;'Key ค่าไฟรายวัน'!AJ70,"Invalid value",('Key ค่าไฟรายวัน'!AK70-'Key ค่าไฟรายวัน'!AJ70)*$F70)))</f>
        <v>0.00</v>
      </c>
      <c r="AK70" s="397"/>
      <c r="AL70" s="126"/>
      <c r="AM70" s="126"/>
      <c r="AN70" s="126"/>
      <c r="AO70" s="126"/>
      <c r="AP70" s="125"/>
      <c r="AQ70" s="125"/>
      <c r="AR70" s="125"/>
      <c r="AS70" s="126"/>
    </row>
    <row r="71" spans="1:45" ht="15" customHeight="1">
      <c r="A71" s="95"/>
      <c r="B71" s="526"/>
      <c r="C71" s="70" t="s">
        <v>69</v>
      </c>
      <c r="D71" s="111" t="s">
        <v>91</v>
      </c>
      <c r="E71" s="68" t="s">
        <v>49</v>
      </c>
      <c r="F71" s="72">
        <v>30</v>
      </c>
      <c r="G71" s="396" t="str">
        <f>IF('Key ค่าไฟรายวัน'!H71&lt;0,"invalid value",IF('Key ค่าไฟรายวัน'!H71=0,"0.00",IF('Key ค่าไฟรายวัน'!H71&lt;'Key ค่าไฟรายวัน'!G71,"Invalid value",('Key ค่าไฟรายวัน'!H71-'Key ค่าไฟรายวัน'!G71)*$F71)))</f>
        <v>0.00</v>
      </c>
      <c r="H71" s="396" t="str">
        <f>IF('Key ค่าไฟรายวัน'!I71&lt;0,"invalid value",IF('Key ค่าไฟรายวัน'!I71=0,"0.00",IF('Key ค่าไฟรายวัน'!I71&lt;'Key ค่าไฟรายวัน'!H71,"Invalid value",('Key ค่าไฟรายวัน'!I71-'Key ค่าไฟรายวัน'!H71)*$F71)))</f>
        <v>0.00</v>
      </c>
      <c r="I71" s="396" t="str">
        <f>IF('Key ค่าไฟรายวัน'!J71&lt;0,"invalid value",IF('Key ค่าไฟรายวัน'!J71=0,"0.00",IF('Key ค่าไฟรายวัน'!J71&lt;'Key ค่าไฟรายวัน'!I71,"Invalid value",('Key ค่าไฟรายวัน'!J71-'Key ค่าไฟรายวัน'!I71)*$F71)))</f>
        <v>0.00</v>
      </c>
      <c r="J71" s="227" t="str">
        <f>IF('Key ค่าไฟรายวัน'!K71&lt;0,"invalid value",IF('Key ค่าไฟรายวัน'!K71=0,"0.00",IF('Key ค่าไฟรายวัน'!K71&lt;'Key ค่าไฟรายวัน'!J71,"Invalid value",('Key ค่าไฟรายวัน'!K71-'Key ค่าไฟรายวัน'!J71)*$F71)))</f>
        <v>0.00</v>
      </c>
      <c r="K71" s="227" t="str">
        <f>IF('Key ค่าไฟรายวัน'!L71&lt;0,"invalid value",IF('Key ค่าไฟรายวัน'!L71=0,"0.00",IF('Key ค่าไฟรายวัน'!L71&lt;'Key ค่าไฟรายวัน'!K71,"Invalid value",('Key ค่าไฟรายวัน'!L71-'Key ค่าไฟรายวัน'!K71)*$F71)))</f>
        <v>0.00</v>
      </c>
      <c r="L71" s="396" t="str">
        <f>IF('Key ค่าไฟรายวัน'!M71&lt;0,"invalid value",IF('Key ค่าไฟรายวัน'!M71=0,"0.00",IF('Key ค่าไฟรายวัน'!M71&lt;'Key ค่าไฟรายวัน'!L71,"Invalid value",('Key ค่าไฟรายวัน'!M71-'Key ค่าไฟรายวัน'!L71)*$F71)))</f>
        <v>0.00</v>
      </c>
      <c r="M71" s="396" t="str">
        <f>IF('Key ค่าไฟรายวัน'!N71&lt;0,"invalid value",IF('Key ค่าไฟรายวัน'!N71=0,"0.00",IF('Key ค่าไฟรายวัน'!N71&lt;'Key ค่าไฟรายวัน'!M71,"Invalid value",('Key ค่าไฟรายวัน'!N71-'Key ค่าไฟรายวัน'!M71)*$F71)))</f>
        <v>0.00</v>
      </c>
      <c r="N71" s="396" t="str">
        <f>IF('Key ค่าไฟรายวัน'!O71&lt;0,"invalid value",IF('Key ค่าไฟรายวัน'!O71=0,"0.00",IF('Key ค่าไฟรายวัน'!O71&lt;'Key ค่าไฟรายวัน'!N71,"Invalid value",('Key ค่าไฟรายวัน'!O71-'Key ค่าไฟรายวัน'!N71)*$F71)))</f>
        <v>0.00</v>
      </c>
      <c r="O71" s="396" t="str">
        <f>IF('Key ค่าไฟรายวัน'!P71&lt;0,"invalid value",IF('Key ค่าไฟรายวัน'!P71=0,"0.00",IF('Key ค่าไฟรายวัน'!P71&lt;'Key ค่าไฟรายวัน'!O71,"Invalid value",('Key ค่าไฟรายวัน'!P71-'Key ค่าไฟรายวัน'!O71)*$F71)))</f>
        <v>0.00</v>
      </c>
      <c r="P71" s="396" t="str">
        <f>IF('Key ค่าไฟรายวัน'!Q71&lt;0,"invalid value",IF('Key ค่าไฟรายวัน'!Q71=0,"0.00",IF('Key ค่าไฟรายวัน'!Q71&lt;'Key ค่าไฟรายวัน'!P71,"Invalid value",('Key ค่าไฟรายวัน'!Q71-'Key ค่าไฟรายวัน'!P71)*$F71)))</f>
        <v>0.00</v>
      </c>
      <c r="Q71" s="396" t="str">
        <f>IF('Key ค่าไฟรายวัน'!R71&lt;0,"invalid value",IF('Key ค่าไฟรายวัน'!R71=0,"0.00",IF('Key ค่าไฟรายวัน'!R71&lt;'Key ค่าไฟรายวัน'!Q71,"Invalid value",('Key ค่าไฟรายวัน'!R71-'Key ค่าไฟรายวัน'!Q71)*$F71)))</f>
        <v>0.00</v>
      </c>
      <c r="R71" s="396" t="str">
        <f>IF('Key ค่าไฟรายวัน'!S71&lt;0,"invalid value",IF('Key ค่าไฟรายวัน'!S71=0,"0.00",IF('Key ค่าไฟรายวัน'!S71&lt;'Key ค่าไฟรายวัน'!R71,"Invalid value",('Key ค่าไฟรายวัน'!S71-'Key ค่าไฟรายวัน'!R71)*$F71)))</f>
        <v>0.00</v>
      </c>
      <c r="S71" s="396" t="str">
        <f>IF('Key ค่าไฟรายวัน'!T71&lt;0,"invalid value",IF('Key ค่าไฟรายวัน'!T71=0,"0.00",IF('Key ค่าไฟรายวัน'!T71&lt;'Key ค่าไฟรายวัน'!S71,"Invalid value",('Key ค่าไฟรายวัน'!T71-'Key ค่าไฟรายวัน'!S71)*$F71)))</f>
        <v>0.00</v>
      </c>
      <c r="T71" s="396" t="str">
        <f>IF('Key ค่าไฟรายวัน'!U71&lt;0,"invalid value",IF('Key ค่าไฟรายวัน'!U71=0,"0.00",IF('Key ค่าไฟรายวัน'!U71&lt;'Key ค่าไฟรายวัน'!T71,"Invalid value",('Key ค่าไฟรายวัน'!U71-'Key ค่าไฟรายวัน'!T71)*$F71)))</f>
        <v>0.00</v>
      </c>
      <c r="U71" s="396" t="str">
        <f>IF('Key ค่าไฟรายวัน'!V71&lt;0,"invalid value",IF('Key ค่าไฟรายวัน'!V71=0,"0.00",IF('Key ค่าไฟรายวัน'!V71&lt;'Key ค่าไฟรายวัน'!U71,"Invalid value",('Key ค่าไฟรายวัน'!V71-'Key ค่าไฟรายวัน'!U71)*$F71)))</f>
        <v>0.00</v>
      </c>
      <c r="V71" s="396" t="str">
        <f>IF('Key ค่าไฟรายวัน'!W71&lt;0,"invalid value",IF('Key ค่าไฟรายวัน'!W71=0,"0.00",IF('Key ค่าไฟรายวัน'!W71&lt;'Key ค่าไฟรายวัน'!V71,"Invalid value",('Key ค่าไฟรายวัน'!W71-'Key ค่าไฟรายวัน'!V71)*$F71)))</f>
        <v>0.00</v>
      </c>
      <c r="W71" s="396" t="str">
        <f>IF('Key ค่าไฟรายวัน'!X71&lt;0,"invalid value",IF('Key ค่าไฟรายวัน'!X71=0,"0.00",IF('Key ค่าไฟรายวัน'!X71&lt;'Key ค่าไฟรายวัน'!W71,"Invalid value",('Key ค่าไฟรายวัน'!X71-'Key ค่าไฟรายวัน'!W71)*$F71)))</f>
        <v>0.00</v>
      </c>
      <c r="X71" s="396" t="str">
        <f>IF('Key ค่าไฟรายวัน'!Y71&lt;0,"invalid value",IF('Key ค่าไฟรายวัน'!Y71=0,"0.00",IF('Key ค่าไฟรายวัน'!Y71&lt;'Key ค่าไฟรายวัน'!X71,"Invalid value",('Key ค่าไฟรายวัน'!Y71-'Key ค่าไฟรายวัน'!X71)*$F71)))</f>
        <v>0.00</v>
      </c>
      <c r="Y71" s="396" t="str">
        <f>IF('Key ค่าไฟรายวัน'!Z71&lt;0,"invalid value",IF('Key ค่าไฟรายวัน'!Z71=0,"0.00",IF('Key ค่าไฟรายวัน'!Z71&lt;'Key ค่าไฟรายวัน'!Y71,"Invalid value",('Key ค่าไฟรายวัน'!Z71-'Key ค่าไฟรายวัน'!Y71)*$F71)))</f>
        <v>0.00</v>
      </c>
      <c r="Z71" s="396" t="str">
        <f>IF('Key ค่าไฟรายวัน'!AA71&lt;0,"invalid value",IF('Key ค่าไฟรายวัน'!AA71=0,"0.00",IF('Key ค่าไฟรายวัน'!AA71&lt;'Key ค่าไฟรายวัน'!Z71,"Invalid value",('Key ค่าไฟรายวัน'!AA71-'Key ค่าไฟรายวัน'!Z71)*$F71)))</f>
        <v>0.00</v>
      </c>
      <c r="AA71" s="396" t="str">
        <f>IF('Key ค่าไฟรายวัน'!AB71&lt;0,"invalid value",IF('Key ค่าไฟรายวัน'!AB71=0,"0.00",IF('Key ค่าไฟรายวัน'!AB71&lt;'Key ค่าไฟรายวัน'!AA71,"Invalid value",('Key ค่าไฟรายวัน'!AB71-'Key ค่าไฟรายวัน'!AA71)*$F71)))</f>
        <v>0.00</v>
      </c>
      <c r="AB71" s="396" t="str">
        <f>IF('Key ค่าไฟรายวัน'!AC71&lt;0,"invalid value",IF('Key ค่าไฟรายวัน'!AC71=0,"0.00",IF('Key ค่าไฟรายวัน'!AC71&lt;'Key ค่าไฟรายวัน'!AB71,"Invalid value",('Key ค่าไฟรายวัน'!AC71-'Key ค่าไฟรายวัน'!AB71)*$F71)))</f>
        <v>0.00</v>
      </c>
      <c r="AC71" s="396" t="str">
        <f>IF('Key ค่าไฟรายวัน'!AD71&lt;0,"invalid value",IF('Key ค่าไฟรายวัน'!AD71=0,"0.00",IF('Key ค่าไฟรายวัน'!AD71&lt;'Key ค่าไฟรายวัน'!AC71,"Invalid value",('Key ค่าไฟรายวัน'!AD71-'Key ค่าไฟรายวัน'!AC71)*$F71)))</f>
        <v>0.00</v>
      </c>
      <c r="AD71" s="396" t="str">
        <f>IF('Key ค่าไฟรายวัน'!AE71&lt;0,"invalid value",IF('Key ค่าไฟรายวัน'!AE71=0,"0.00",IF('Key ค่าไฟรายวัน'!AE71&lt;'Key ค่าไฟรายวัน'!AD71,"Invalid value",('Key ค่าไฟรายวัน'!AE71-'Key ค่าไฟรายวัน'!AD71)*$F71)))</f>
        <v>0.00</v>
      </c>
      <c r="AE71" s="227" t="str">
        <f>IF('Key ค่าไฟรายวัน'!AF71&lt;0,"invalid value",IF('Key ค่าไฟรายวัน'!AF71=0,"0.00",IF('Key ค่าไฟรายวัน'!AF71&lt;'Key ค่าไฟรายวัน'!AE71,"Invalid value",('Key ค่าไฟรายวัน'!AF71-'Key ค่าไฟรายวัน'!AE71)*$F71)))</f>
        <v>0.00</v>
      </c>
      <c r="AF71" s="227" t="str">
        <f>IF('Key ค่าไฟรายวัน'!AG71&lt;0,"invalid value",IF('Key ค่าไฟรายวัน'!AG71=0,"0.00",IF('Key ค่าไฟรายวัน'!AG71&lt;'Key ค่าไฟรายวัน'!AF71,"Invalid value",('Key ค่าไฟรายวัน'!AG71-'Key ค่าไฟรายวัน'!AF71)*$F71)))</f>
        <v>0.00</v>
      </c>
      <c r="AG71" s="396" t="str">
        <f>IF('Key ค่าไฟรายวัน'!AH71&lt;0,"invalid value",IF('Key ค่าไฟรายวัน'!AH71=0,"0.00",IF('Key ค่าไฟรายวัน'!AH71&lt;'Key ค่าไฟรายวัน'!AG71,"Invalid value",('Key ค่าไฟรายวัน'!AH71-'Key ค่าไฟรายวัน'!AG71)*$F71)))</f>
        <v>0.00</v>
      </c>
      <c r="AH71" s="396" t="str">
        <f>IF('Key ค่าไฟรายวัน'!AI71&lt;0,"invalid value",IF('Key ค่าไฟรายวัน'!AI71=0,"0.00",IF('Key ค่าไฟรายวัน'!AI71&lt;'Key ค่าไฟรายวัน'!AH71,"Invalid value",('Key ค่าไฟรายวัน'!AI71-'Key ค่าไฟรายวัน'!AH71)*$F71)))</f>
        <v>0.00</v>
      </c>
      <c r="AI71" s="396" t="str">
        <f>IF('Key ค่าไฟรายวัน'!AJ71&lt;0,"invalid value",IF('Key ค่าไฟรายวัน'!AJ71=0,"0.00",IF('Key ค่าไฟรายวัน'!AJ71&lt;'Key ค่าไฟรายวัน'!AI71,"Invalid value",('Key ค่าไฟรายวัน'!AJ71-'Key ค่าไฟรายวัน'!AI71)*$F71)))</f>
        <v>0.00</v>
      </c>
      <c r="AJ71" s="396" t="str">
        <f>IF('Key ค่าไฟรายวัน'!AK71&lt;0,"invalid value",IF('Key ค่าไฟรายวัน'!AK71=0,"0.00",IF('Key ค่าไฟรายวัน'!AK71&lt;'Key ค่าไฟรายวัน'!AJ71,"Invalid value",('Key ค่าไฟรายวัน'!AK71-'Key ค่าไฟรายวัน'!AJ71)*$F71)))</f>
        <v>0.00</v>
      </c>
      <c r="AK71" s="396"/>
      <c r="AL71" s="126"/>
      <c r="AM71" s="126"/>
      <c r="AN71" s="126"/>
      <c r="AO71" s="126"/>
      <c r="AP71" s="125"/>
      <c r="AQ71" s="125"/>
      <c r="AR71" s="125"/>
      <c r="AS71" s="126"/>
    </row>
    <row r="72" spans="1:45" ht="15" customHeight="1">
      <c r="A72" s="95"/>
      <c r="B72" s="526"/>
      <c r="C72" s="70" t="s">
        <v>69</v>
      </c>
      <c r="D72" s="132" t="s">
        <v>149</v>
      </c>
      <c r="E72" s="68" t="s">
        <v>49</v>
      </c>
      <c r="F72" s="72">
        <v>1</v>
      </c>
      <c r="G72" s="396" t="str">
        <f>IF('Key ค่าไฟรายวัน'!H72&lt;0,"invalid value",IF('Key ค่าไฟรายวัน'!H72=0,"0.00",IF('Key ค่าไฟรายวัน'!H72&lt;'Key ค่าไฟรายวัน'!G72,"Invalid value",('Key ค่าไฟรายวัน'!H72-'Key ค่าไฟรายวัน'!G72)*$F72)))</f>
        <v>0.00</v>
      </c>
      <c r="H72" s="396" t="str">
        <f>IF('Key ค่าไฟรายวัน'!I72&lt;0,"invalid value",IF('Key ค่าไฟรายวัน'!I72=0,"0.00",IF('Key ค่าไฟรายวัน'!I72&lt;'Key ค่าไฟรายวัน'!H72,"Invalid value",('Key ค่าไฟรายวัน'!I72-'Key ค่าไฟรายวัน'!H72)*$F72)))</f>
        <v>0.00</v>
      </c>
      <c r="I72" s="396" t="str">
        <f>IF('Key ค่าไฟรายวัน'!J72&lt;0,"invalid value",IF('Key ค่าไฟรายวัน'!J72=0,"0.00",IF('Key ค่าไฟรายวัน'!J72&lt;'Key ค่าไฟรายวัน'!I72,"Invalid value",('Key ค่าไฟรายวัน'!J72-'Key ค่าไฟรายวัน'!I72)*$F72)))</f>
        <v>0.00</v>
      </c>
      <c r="J72" s="227" t="str">
        <f>IF('Key ค่าไฟรายวัน'!K72&lt;0,"invalid value",IF('Key ค่าไฟรายวัน'!K72=0,"0.00",IF('Key ค่าไฟรายวัน'!K72&lt;'Key ค่าไฟรายวัน'!J72,"Invalid value",('Key ค่าไฟรายวัน'!K72-'Key ค่าไฟรายวัน'!J72)*$F72)))</f>
        <v>0.00</v>
      </c>
      <c r="K72" s="227" t="str">
        <f>IF('Key ค่าไฟรายวัน'!L72&lt;0,"invalid value",IF('Key ค่าไฟรายวัน'!L72=0,"0.00",IF('Key ค่าไฟรายวัน'!L72&lt;'Key ค่าไฟรายวัน'!K72,"Invalid value",('Key ค่าไฟรายวัน'!L72-'Key ค่าไฟรายวัน'!K72)*$F72)))</f>
        <v>0.00</v>
      </c>
      <c r="L72" s="396" t="str">
        <f>IF('Key ค่าไฟรายวัน'!M72&lt;0,"invalid value",IF('Key ค่าไฟรายวัน'!M72=0,"0.00",IF('Key ค่าไฟรายวัน'!M72&lt;'Key ค่าไฟรายวัน'!L72,"Invalid value",('Key ค่าไฟรายวัน'!M72-'Key ค่าไฟรายวัน'!L72)*$F72)))</f>
        <v>0.00</v>
      </c>
      <c r="M72" s="396" t="str">
        <f>IF('Key ค่าไฟรายวัน'!N72&lt;0,"invalid value",IF('Key ค่าไฟรายวัน'!N72=0,"0.00",IF('Key ค่าไฟรายวัน'!N72&lt;'Key ค่าไฟรายวัน'!M72,"Invalid value",('Key ค่าไฟรายวัน'!N72-'Key ค่าไฟรายวัน'!M72)*$F72)))</f>
        <v>0.00</v>
      </c>
      <c r="N72" s="396" t="str">
        <f>IF('Key ค่าไฟรายวัน'!O72&lt;0,"invalid value",IF('Key ค่าไฟรายวัน'!O72=0,"0.00",IF('Key ค่าไฟรายวัน'!O72&lt;'Key ค่าไฟรายวัน'!N72,"Invalid value",('Key ค่าไฟรายวัน'!O72-'Key ค่าไฟรายวัน'!N72)*$F72)))</f>
        <v>0.00</v>
      </c>
      <c r="O72" s="396" t="str">
        <f>IF('Key ค่าไฟรายวัน'!P72&lt;0,"invalid value",IF('Key ค่าไฟรายวัน'!P72=0,"0.00",IF('Key ค่าไฟรายวัน'!P72&lt;'Key ค่าไฟรายวัน'!O72,"Invalid value",('Key ค่าไฟรายวัน'!P72-'Key ค่าไฟรายวัน'!O72)*$F72)))</f>
        <v>0.00</v>
      </c>
      <c r="P72" s="396">
        <v>0</v>
      </c>
      <c r="Q72" s="396" t="str">
        <f>IF('Key ค่าไฟรายวัน'!R72&lt;0,"invalid value",IF('Key ค่าไฟรายวัน'!R72=0,"0.00",IF('Key ค่าไฟรายวัน'!R72&lt;'Key ค่าไฟรายวัน'!Q72,"Invalid value",('Key ค่าไฟรายวัน'!R72-'Key ค่าไฟรายวัน'!Q72)*$F72)))</f>
        <v>0.00</v>
      </c>
      <c r="R72" s="396" t="str">
        <f>IF('Key ค่าไฟรายวัน'!S72&lt;0,"invalid value",IF('Key ค่าไฟรายวัน'!S72=0,"0.00",IF('Key ค่าไฟรายวัน'!S72&lt;'Key ค่าไฟรายวัน'!R72,"Invalid value",('Key ค่าไฟรายวัน'!S72-'Key ค่าไฟรายวัน'!R72)*$F72)))</f>
        <v>0.00</v>
      </c>
      <c r="S72" s="482" t="str">
        <f>IF('Key ค่าไฟรายวัน'!T72&lt;0,"invalid value",IF('Key ค่าไฟรายวัน'!T72=0,"0.00",IF('Key ค่าไฟรายวัน'!T72&lt;'Key ค่าไฟรายวัน'!S72,"Invalid value",('Key ค่าไฟรายวัน'!T72-'Key ค่าไฟรายวัน'!S72)*$F72)))</f>
        <v>0.00</v>
      </c>
      <c r="T72" s="396" t="str">
        <f>IF('Key ค่าไฟรายวัน'!U72&lt;0,"invalid value",IF('Key ค่าไฟรายวัน'!U72=0,"0.00",IF('Key ค่าไฟรายวัน'!U72&lt;'Key ค่าไฟรายวัน'!T72,"Invalid value",('Key ค่าไฟรายวัน'!U72-'Key ค่าไฟรายวัน'!T72)*$F72)))</f>
        <v>0.00</v>
      </c>
      <c r="U72" s="396" t="str">
        <f>IF('Key ค่าไฟรายวัน'!V72&lt;0,"invalid value",IF('Key ค่าไฟรายวัน'!V72=0,"0.00",IF('Key ค่าไฟรายวัน'!V72&lt;'Key ค่าไฟรายวัน'!U72,"Invalid value",('Key ค่าไฟรายวัน'!V72-'Key ค่าไฟรายวัน'!U72)*$F72)))</f>
        <v>0.00</v>
      </c>
      <c r="V72" s="396" t="str">
        <f>IF('Key ค่าไฟรายวัน'!W72&lt;0,"invalid value",IF('Key ค่าไฟรายวัน'!W72=0,"0.00",IF('Key ค่าไฟรายวัน'!W72&lt;'Key ค่าไฟรายวัน'!V72,"Invalid value",('Key ค่าไฟรายวัน'!W72-'Key ค่าไฟรายวัน'!V72)*$F72)))</f>
        <v>0.00</v>
      </c>
      <c r="W72" s="396" t="str">
        <f>IF('Key ค่าไฟรายวัน'!X72&lt;0,"invalid value",IF('Key ค่าไฟรายวัน'!X72=0,"0.00",IF('Key ค่าไฟรายวัน'!X72&lt;'Key ค่าไฟรายวัน'!W72,"Invalid value",('Key ค่าไฟรายวัน'!X72-'Key ค่าไฟรายวัน'!W72)*$F72)))</f>
        <v>0.00</v>
      </c>
      <c r="X72" s="396" t="str">
        <f>IF('Key ค่าไฟรายวัน'!Y72&lt;0,"invalid value",IF('Key ค่าไฟรายวัน'!Y72=0,"0.00",IF('Key ค่าไฟรายวัน'!Y72&lt;'Key ค่าไฟรายวัน'!X72,"Invalid value",('Key ค่าไฟรายวัน'!Y72-'Key ค่าไฟรายวัน'!X72)*$F72)))</f>
        <v>0.00</v>
      </c>
      <c r="Y72" s="396" t="str">
        <f>IF('Key ค่าไฟรายวัน'!Z72&lt;0,"invalid value",IF('Key ค่าไฟรายวัน'!Z72=0,"0.00",IF('Key ค่าไฟรายวัน'!Z72&lt;'Key ค่าไฟรายวัน'!Y72,"Invalid value",('Key ค่าไฟรายวัน'!Z72-'Key ค่าไฟรายวัน'!Y72)*$F72)))</f>
        <v>0.00</v>
      </c>
      <c r="Z72" s="396" t="str">
        <f>IF('Key ค่าไฟรายวัน'!AA72&lt;0,"invalid value",IF('Key ค่าไฟรายวัน'!AA72=0,"0.00",IF('Key ค่าไฟรายวัน'!AA72&lt;'Key ค่าไฟรายวัน'!Z72,"Invalid value",('Key ค่าไฟรายวัน'!AA72-'Key ค่าไฟรายวัน'!Z72)*$F72)))</f>
        <v>0.00</v>
      </c>
      <c r="AA72" s="396" t="str">
        <f>IF('Key ค่าไฟรายวัน'!AB72&lt;0,"invalid value",IF('Key ค่าไฟรายวัน'!AB72=0,"0.00",IF('Key ค่าไฟรายวัน'!AB72&lt;'Key ค่าไฟรายวัน'!AA72,"Invalid value",('Key ค่าไฟรายวัน'!AB72-'Key ค่าไฟรายวัน'!AA72)*$F72)))</f>
        <v>0.00</v>
      </c>
      <c r="AB72" s="396" t="str">
        <f>IF('Key ค่าไฟรายวัน'!AC72&lt;0,"invalid value",IF('Key ค่าไฟรายวัน'!AC72=0,"0.00",IF('Key ค่าไฟรายวัน'!AC72&lt;'Key ค่าไฟรายวัน'!AB72,"Invalid value",('Key ค่าไฟรายวัน'!AC72-'Key ค่าไฟรายวัน'!AB72)*$F72)))</f>
        <v>0.00</v>
      </c>
      <c r="AC72" s="396" t="str">
        <f>IF('Key ค่าไฟรายวัน'!AD72&lt;0,"invalid value",IF('Key ค่าไฟรายวัน'!AD72=0,"0.00",IF('Key ค่าไฟรายวัน'!AD72&lt;'Key ค่าไฟรายวัน'!AC72,"Invalid value",('Key ค่าไฟรายวัน'!AD72-'Key ค่าไฟรายวัน'!AC72)*$F72)))</f>
        <v>0.00</v>
      </c>
      <c r="AD72" s="396" t="str">
        <f>IF('Key ค่าไฟรายวัน'!AE72&lt;0,"invalid value",IF('Key ค่าไฟรายวัน'!AE72=0,"0.00",IF('Key ค่าไฟรายวัน'!AE72&lt;'Key ค่าไฟรายวัน'!AD72,"Invalid value",('Key ค่าไฟรายวัน'!AE72-'Key ค่าไฟรายวัน'!AD72)*$F72)))</f>
        <v>0.00</v>
      </c>
      <c r="AE72" s="227" t="str">
        <f>IF('Key ค่าไฟรายวัน'!AF72&lt;0,"invalid value",IF('Key ค่าไฟรายวัน'!AF72=0,"0.00",IF('Key ค่าไฟรายวัน'!AF72&lt;'Key ค่าไฟรายวัน'!AE72,"Invalid value",('Key ค่าไฟรายวัน'!AF72-'Key ค่าไฟรายวัน'!AE72)*$F72)))</f>
        <v>0.00</v>
      </c>
      <c r="AF72" s="227" t="str">
        <f>IF('Key ค่าไฟรายวัน'!AG72&lt;0,"invalid value",IF('Key ค่าไฟรายวัน'!AG72=0,"0.00",IF('Key ค่าไฟรายวัน'!AG72&lt;'Key ค่าไฟรายวัน'!AF72,"Invalid value",('Key ค่าไฟรายวัน'!AG72-'Key ค่าไฟรายวัน'!AF72)*$F72)))</f>
        <v>0.00</v>
      </c>
      <c r="AG72" s="396" t="str">
        <f>IF('Key ค่าไฟรายวัน'!AH72&lt;0,"invalid value",IF('Key ค่าไฟรายวัน'!AH72=0,"0.00",IF('Key ค่าไฟรายวัน'!AH72&lt;'Key ค่าไฟรายวัน'!AG72,"Invalid value",('Key ค่าไฟรายวัน'!AH72-'Key ค่าไฟรายวัน'!AG72)*$F72)))</f>
        <v>0.00</v>
      </c>
      <c r="AH72" s="396" t="str">
        <f>IF('Key ค่าไฟรายวัน'!AI72&lt;0,"invalid value",IF('Key ค่าไฟรายวัน'!AI72=0,"0.00",IF('Key ค่าไฟรายวัน'!AI72&lt;'Key ค่าไฟรายวัน'!AH72,"Invalid value",('Key ค่าไฟรายวัน'!AI72-'Key ค่าไฟรายวัน'!AH72)*$F72)))</f>
        <v>0.00</v>
      </c>
      <c r="AI72" s="396" t="str">
        <f>IF('Key ค่าไฟรายวัน'!AJ72&lt;0,"invalid value",IF('Key ค่าไฟรายวัน'!AJ72=0,"0.00",IF('Key ค่าไฟรายวัน'!AJ72&lt;'Key ค่าไฟรายวัน'!AI72,"Invalid value",('Key ค่าไฟรายวัน'!AJ72-'Key ค่าไฟรายวัน'!AI72)*$F72)))</f>
        <v>0.00</v>
      </c>
      <c r="AJ72" s="396" t="str">
        <f>IF('Key ค่าไฟรายวัน'!AK72&lt;0,"invalid value",IF('Key ค่าไฟรายวัน'!AK72=0,"0.00",IF('Key ค่าไฟรายวัน'!AK72&lt;'Key ค่าไฟรายวัน'!AJ72,"Invalid value",('Key ค่าไฟรายวัน'!AK72-'Key ค่าไฟรายวัน'!AJ72)*$F72)))</f>
        <v>0.00</v>
      </c>
      <c r="AK72" s="396"/>
      <c r="AL72" s="126"/>
      <c r="AM72" s="126"/>
      <c r="AN72" s="126"/>
      <c r="AO72" s="126"/>
      <c r="AP72" s="125"/>
      <c r="AQ72" s="125"/>
      <c r="AR72" s="125"/>
      <c r="AS72" s="126"/>
    </row>
    <row r="73" spans="1:45" ht="15" customHeight="1">
      <c r="A73" s="95"/>
      <c r="B73" s="527"/>
      <c r="C73" s="70" t="s">
        <v>69</v>
      </c>
      <c r="D73" s="132" t="s">
        <v>150</v>
      </c>
      <c r="E73" s="68" t="s">
        <v>49</v>
      </c>
      <c r="F73" s="72">
        <v>1</v>
      </c>
      <c r="G73" s="396" t="str">
        <f>IF('Key ค่าไฟรายวัน'!H73&lt;0,"invalid value",IF('Key ค่าไฟรายวัน'!H73=0,"0.00",IF('Key ค่าไฟรายวัน'!H73&lt;'Key ค่าไฟรายวัน'!G73,"Invalid value",('Key ค่าไฟรายวัน'!H73-'Key ค่าไฟรายวัน'!G73)*$F73)))</f>
        <v>0.00</v>
      </c>
      <c r="H73" s="396" t="str">
        <f>IF('Key ค่าไฟรายวัน'!I73&lt;0,"invalid value",IF('Key ค่าไฟรายวัน'!I73=0,"0.00",IF('Key ค่าไฟรายวัน'!I73&lt;'Key ค่าไฟรายวัน'!H73,"Invalid value",('Key ค่าไฟรายวัน'!I73-'Key ค่าไฟรายวัน'!H73)*$F73)))</f>
        <v>0.00</v>
      </c>
      <c r="I73" s="396" t="str">
        <f>IF('Key ค่าไฟรายวัน'!J73&lt;0,"invalid value",IF('Key ค่าไฟรายวัน'!J73=0,"0.00",IF('Key ค่าไฟรายวัน'!J73&lt;'Key ค่าไฟรายวัน'!I73,"Invalid value",('Key ค่าไฟรายวัน'!J73-'Key ค่าไฟรายวัน'!I73)*$F73)))</f>
        <v>0.00</v>
      </c>
      <c r="J73" s="227" t="str">
        <f>IF('Key ค่าไฟรายวัน'!K73&lt;0,"invalid value",IF('Key ค่าไฟรายวัน'!K73=0,"0.00",IF('Key ค่าไฟรายวัน'!K73&lt;'Key ค่าไฟรายวัน'!J73,"Invalid value",('Key ค่าไฟรายวัน'!K73-'Key ค่าไฟรายวัน'!J73)*$F73)))</f>
        <v>0.00</v>
      </c>
      <c r="K73" s="227" t="str">
        <f>IF('Key ค่าไฟรายวัน'!L73&lt;0,"invalid value",IF('Key ค่าไฟรายวัน'!L73=0,"0.00",IF('Key ค่าไฟรายวัน'!L73&lt;'Key ค่าไฟรายวัน'!K73,"Invalid value",('Key ค่าไฟรายวัน'!L73-'Key ค่าไฟรายวัน'!K73)*$F73)))</f>
        <v>0.00</v>
      </c>
      <c r="L73" s="396" t="str">
        <f>IF('Key ค่าไฟรายวัน'!M73&lt;0,"invalid value",IF('Key ค่าไฟรายวัน'!M73=0,"0.00",IF('Key ค่าไฟรายวัน'!M73&lt;'Key ค่าไฟรายวัน'!L73,"Invalid value",('Key ค่าไฟรายวัน'!M73-'Key ค่าไฟรายวัน'!L73)*$F73)))</f>
        <v>0.00</v>
      </c>
      <c r="M73" s="396" t="str">
        <f>IF('Key ค่าไฟรายวัน'!N73&lt;0,"invalid value",IF('Key ค่าไฟรายวัน'!N73=0,"0.00",IF('Key ค่าไฟรายวัน'!N73&lt;'Key ค่าไฟรายวัน'!M73,"Invalid value",('Key ค่าไฟรายวัน'!N73-'Key ค่าไฟรายวัน'!M73)*$F73)))</f>
        <v>0.00</v>
      </c>
      <c r="N73" s="396" t="str">
        <f>IF('Key ค่าไฟรายวัน'!O73&lt;0,"invalid value",IF('Key ค่าไฟรายวัน'!O73=0,"0.00",IF('Key ค่าไฟรายวัน'!O73&lt;'Key ค่าไฟรายวัน'!N73,"Invalid value",('Key ค่าไฟรายวัน'!O73-'Key ค่าไฟรายวัน'!N73)*$F73)))</f>
        <v>0.00</v>
      </c>
      <c r="O73" s="396" t="str">
        <f>IF('Key ค่าไฟรายวัน'!P73&lt;0,"invalid value",IF('Key ค่าไฟรายวัน'!P73=0,"0.00",IF('Key ค่าไฟรายวัน'!P73&lt;'Key ค่าไฟรายวัน'!O73,"Invalid value",('Key ค่าไฟรายวัน'!P73-'Key ค่าไฟรายวัน'!O73)*$F73)))</f>
        <v>0.00</v>
      </c>
      <c r="P73" s="396" t="str">
        <f>IF('Key ค่าไฟรายวัน'!Q73&lt;0,"invalid value",IF('Key ค่าไฟรายวัน'!Q73=0,"0.00",IF('Key ค่าไฟรายวัน'!Q73&lt;'Key ค่าไฟรายวัน'!P73,"Invalid value",('Key ค่าไฟรายวัน'!Q73-'Key ค่าไฟรายวัน'!P73)*$F73)))</f>
        <v>0.00</v>
      </c>
      <c r="Q73" s="396" t="str">
        <f>IF('Key ค่าไฟรายวัน'!R73&lt;0,"invalid value",IF('Key ค่าไฟรายวัน'!R73=0,"0.00",IF('Key ค่าไฟรายวัน'!R73&lt;'Key ค่าไฟรายวัน'!Q73,"Invalid value",('Key ค่าไฟรายวัน'!R73-'Key ค่าไฟรายวัน'!Q73)*$F73)))</f>
        <v>0.00</v>
      </c>
      <c r="R73" s="396" t="str">
        <f>IF('Key ค่าไฟรายวัน'!S73&lt;0,"invalid value",IF('Key ค่าไฟรายวัน'!S73=0,"0.00",IF('Key ค่าไฟรายวัน'!S73&lt;'Key ค่าไฟรายวัน'!R73,"Invalid value",('Key ค่าไฟรายวัน'!S73-'Key ค่าไฟรายวัน'!R73)*$F73)))</f>
        <v>0.00</v>
      </c>
      <c r="S73" s="396" t="str">
        <f>IF('Key ค่าไฟรายวัน'!T73&lt;0,"invalid value",IF('Key ค่าไฟรายวัน'!T73=0,"0.00",IF('Key ค่าไฟรายวัน'!T73&lt;'Key ค่าไฟรายวัน'!S73,"Invalid value",('Key ค่าไฟรายวัน'!T73-'Key ค่าไฟรายวัน'!S73)*$F73)))</f>
        <v>0.00</v>
      </c>
      <c r="T73" s="396" t="str">
        <f>IF('Key ค่าไฟรายวัน'!U73&lt;0,"invalid value",IF('Key ค่าไฟรายวัน'!U73=0,"0.00",IF('Key ค่าไฟรายวัน'!U73&lt;'Key ค่าไฟรายวัน'!T73,"Invalid value",('Key ค่าไฟรายวัน'!U73-'Key ค่าไฟรายวัน'!T73)*$F73)))</f>
        <v>0.00</v>
      </c>
      <c r="U73" s="396" t="str">
        <f>IF('Key ค่าไฟรายวัน'!V73&lt;0,"invalid value",IF('Key ค่าไฟรายวัน'!V73=0,"0.00",IF('Key ค่าไฟรายวัน'!V73&lt;'Key ค่าไฟรายวัน'!U73,"Invalid value",('Key ค่าไฟรายวัน'!V73-'Key ค่าไฟรายวัน'!U73)*$F73)))</f>
        <v>0.00</v>
      </c>
      <c r="V73" s="396" t="str">
        <f>IF('Key ค่าไฟรายวัน'!W73&lt;0,"invalid value",IF('Key ค่าไฟรายวัน'!W73=0,"0.00",IF('Key ค่าไฟรายวัน'!W73&lt;'Key ค่าไฟรายวัน'!V73,"Invalid value",('Key ค่าไฟรายวัน'!W73-'Key ค่าไฟรายวัน'!V73)*$F73)))</f>
        <v>0.00</v>
      </c>
      <c r="W73" s="396" t="str">
        <f>IF('Key ค่าไฟรายวัน'!X73&lt;0,"invalid value",IF('Key ค่าไฟรายวัน'!X73=0,"0.00",IF('Key ค่าไฟรายวัน'!X73&lt;'Key ค่าไฟรายวัน'!W73,"Invalid value",('Key ค่าไฟรายวัน'!X73-'Key ค่าไฟรายวัน'!W73)*$F73)))</f>
        <v>0.00</v>
      </c>
      <c r="X73" s="396" t="str">
        <f>IF('Key ค่าไฟรายวัน'!Y73&lt;0,"invalid value",IF('Key ค่าไฟรายวัน'!Y73=0,"0.00",IF('Key ค่าไฟรายวัน'!Y73&lt;'Key ค่าไฟรายวัน'!X73,"Invalid value",('Key ค่าไฟรายวัน'!Y73-'Key ค่าไฟรายวัน'!X73)*$F73)))</f>
        <v>0.00</v>
      </c>
      <c r="Y73" s="396" t="str">
        <f>IF('Key ค่าไฟรายวัน'!Z73&lt;0,"invalid value",IF('Key ค่าไฟรายวัน'!Z73=0,"0.00",IF('Key ค่าไฟรายวัน'!Z73&lt;'Key ค่าไฟรายวัน'!Y73,"Invalid value",('Key ค่าไฟรายวัน'!Z73-'Key ค่าไฟรายวัน'!Y73)*$F73)))</f>
        <v>0.00</v>
      </c>
      <c r="Z73" s="396" t="str">
        <f>IF('Key ค่าไฟรายวัน'!AA73&lt;0,"invalid value",IF('Key ค่าไฟรายวัน'!AA73=0,"0.00",IF('Key ค่าไฟรายวัน'!AA73&lt;'Key ค่าไฟรายวัน'!Z73,"Invalid value",('Key ค่าไฟรายวัน'!AA73-'Key ค่าไฟรายวัน'!Z73)*$F73)))</f>
        <v>0.00</v>
      </c>
      <c r="AA73" s="396" t="str">
        <f>IF('Key ค่าไฟรายวัน'!AB73&lt;0,"invalid value",IF('Key ค่าไฟรายวัน'!AB73=0,"0.00",IF('Key ค่าไฟรายวัน'!AB73&lt;'Key ค่าไฟรายวัน'!AA73,"Invalid value",('Key ค่าไฟรายวัน'!AB73-'Key ค่าไฟรายวัน'!AA73)*$F73)))</f>
        <v>0.00</v>
      </c>
      <c r="AB73" s="396" t="str">
        <f>IF('Key ค่าไฟรายวัน'!AC73&lt;0,"invalid value",IF('Key ค่าไฟรายวัน'!AC73=0,"0.00",IF('Key ค่าไฟรายวัน'!AC73&lt;'Key ค่าไฟรายวัน'!AB73,"Invalid value",('Key ค่าไฟรายวัน'!AC73-'Key ค่าไฟรายวัน'!AB73)*$F73)))</f>
        <v>0.00</v>
      </c>
      <c r="AC73" s="396" t="str">
        <f>IF('Key ค่าไฟรายวัน'!AD73&lt;0,"invalid value",IF('Key ค่าไฟรายวัน'!AD73=0,"0.00",IF('Key ค่าไฟรายวัน'!AD73&lt;'Key ค่าไฟรายวัน'!AC73,"Invalid value",('Key ค่าไฟรายวัน'!AD73-'Key ค่าไฟรายวัน'!AC73)*$F73)))</f>
        <v>0.00</v>
      </c>
      <c r="AD73" s="396" t="str">
        <f>IF('Key ค่าไฟรายวัน'!AE73&lt;0,"invalid value",IF('Key ค่าไฟรายวัน'!AE73=0,"0.00",IF('Key ค่าไฟรายวัน'!AE73&lt;'Key ค่าไฟรายวัน'!AD73,"Invalid value",('Key ค่าไฟรายวัน'!AE73-'Key ค่าไฟรายวัน'!AD73)*$F73)))</f>
        <v>0.00</v>
      </c>
      <c r="AE73" s="227" t="str">
        <f>IF('Key ค่าไฟรายวัน'!AF73&lt;0,"invalid value",IF('Key ค่าไฟรายวัน'!AF73=0,"0.00",IF('Key ค่าไฟรายวัน'!AF73&lt;'Key ค่าไฟรายวัน'!AE73,"Invalid value",('Key ค่าไฟรายวัน'!AF73-'Key ค่าไฟรายวัน'!AE73)*$F73)))</f>
        <v>0.00</v>
      </c>
      <c r="AF73" s="227" t="str">
        <f>IF('Key ค่าไฟรายวัน'!AG73&lt;0,"invalid value",IF('Key ค่าไฟรายวัน'!AG73=0,"0.00",IF('Key ค่าไฟรายวัน'!AG73&lt;'Key ค่าไฟรายวัน'!AF73,"Invalid value",('Key ค่าไฟรายวัน'!AG73-'Key ค่าไฟรายวัน'!AF73)*$F73)))</f>
        <v>0.00</v>
      </c>
      <c r="AG73" s="396" t="str">
        <f>IF('Key ค่าไฟรายวัน'!AH73&lt;0,"invalid value",IF('Key ค่าไฟรายวัน'!AH73=0,"0.00",IF('Key ค่าไฟรายวัน'!AH73&lt;'Key ค่าไฟรายวัน'!AG73,"Invalid value",('Key ค่าไฟรายวัน'!AH73-'Key ค่าไฟรายวัน'!AG73)*$F73)))</f>
        <v>0.00</v>
      </c>
      <c r="AH73" s="396" t="str">
        <f>IF('Key ค่าไฟรายวัน'!AI73&lt;0,"invalid value",IF('Key ค่าไฟรายวัน'!AI73=0,"0.00",IF('Key ค่าไฟรายวัน'!AI73&lt;'Key ค่าไฟรายวัน'!AH73,"Invalid value",('Key ค่าไฟรายวัน'!AI73-'Key ค่าไฟรายวัน'!AH73)*$F73)))</f>
        <v>0.00</v>
      </c>
      <c r="AI73" s="396" t="str">
        <f>IF('Key ค่าไฟรายวัน'!AJ73&lt;0,"invalid value",IF('Key ค่าไฟรายวัน'!AJ73=0,"0.00",IF('Key ค่าไฟรายวัน'!AJ73&lt;'Key ค่าไฟรายวัน'!AI73,"Invalid value",('Key ค่าไฟรายวัน'!AJ73-'Key ค่าไฟรายวัน'!AI73)*$F73)))</f>
        <v>0.00</v>
      </c>
      <c r="AJ73" s="396" t="str">
        <f>IF('Key ค่าไฟรายวัน'!AK73&lt;0,"invalid value",IF('Key ค่าไฟรายวัน'!AK73=0,"0.00",IF('Key ค่าไฟรายวัน'!AK73&lt;'Key ค่าไฟรายวัน'!AJ73,"Invalid value",('Key ค่าไฟรายวัน'!AK73-'Key ค่าไฟรายวัน'!AJ73)*$F73)))</f>
        <v>0.00</v>
      </c>
      <c r="AK73" s="396"/>
      <c r="AL73" s="126"/>
      <c r="AM73" s="126"/>
      <c r="AN73" s="126"/>
      <c r="AO73" s="126"/>
      <c r="AP73" s="125"/>
      <c r="AQ73" s="125"/>
      <c r="AR73" s="125"/>
      <c r="AS73" s="126"/>
    </row>
    <row r="74" spans="1:45" ht="15" customHeight="1">
      <c r="A74" s="1" t="s">
        <v>92</v>
      </c>
      <c r="B74" s="525" t="s">
        <v>0</v>
      </c>
      <c r="C74" s="71" t="s">
        <v>56</v>
      </c>
      <c r="D74" s="96" t="s">
        <v>101</v>
      </c>
      <c r="E74" s="69" t="s">
        <v>42</v>
      </c>
      <c r="F74" s="27">
        <v>1</v>
      </c>
      <c r="G74" s="397" t="str">
        <f ca="1">IF('Key ค่าไฟรายวัน'!H74&lt;0,"invalid value",IF('Key ค่าไฟรายวัน'!H74=0,"0.00",IF('Key ค่าไฟรายวัน'!H74&lt;'Key ค่าไฟรายวัน'!G74,"Invalid value",('Key ค่าไฟรายวัน'!H74-'Key ค่าไฟรายวัน'!G74)*$F74)))</f>
        <v>0.00</v>
      </c>
      <c r="H74" s="397" t="str">
        <f ca="1">IF('Key ค่าไฟรายวัน'!I74&lt;0,"invalid value",IF('Key ค่าไฟรายวัน'!I74=0,"0.00",IF('Key ค่าไฟรายวัน'!I74&lt;'Key ค่าไฟรายวัน'!H74,"Invalid value",('Key ค่าไฟรายวัน'!I74-'Key ค่าไฟรายวัน'!H74)*$F74)))</f>
        <v>0.00</v>
      </c>
      <c r="I74" s="397" t="str">
        <f ca="1">IF('Key ค่าไฟรายวัน'!J74&lt;0,"invalid value",IF('Key ค่าไฟรายวัน'!J74=0,"0.00",IF('Key ค่าไฟรายวัน'!J74&lt;'Key ค่าไฟรายวัน'!I74,"Invalid value",('Key ค่าไฟรายวัน'!J74-'Key ค่าไฟรายวัน'!I74)*$F74)))</f>
        <v>0.00</v>
      </c>
      <c r="J74" s="228" t="str">
        <f ca="1">IF('Key ค่าไฟรายวัน'!K74&lt;0,"invalid value",IF('Key ค่าไฟรายวัน'!K74=0,"0.00",IF('Key ค่าไฟรายวัน'!K74&lt;'Key ค่าไฟรายวัน'!J74,"Invalid value",('Key ค่าไฟรายวัน'!K74-'Key ค่าไฟรายวัน'!J74)*$F74)))</f>
        <v>0.00</v>
      </c>
      <c r="K74" s="228" t="str">
        <f ca="1">IF('Key ค่าไฟรายวัน'!L74&lt;0,"invalid value",IF('Key ค่าไฟรายวัน'!L74=0,"0.00",IF('Key ค่าไฟรายวัน'!L74&lt;'Key ค่าไฟรายวัน'!K74,"Invalid value",('Key ค่าไฟรายวัน'!L74-'Key ค่าไฟรายวัน'!K74)*$F74)))</f>
        <v>0.00</v>
      </c>
      <c r="L74" s="395" t="str">
        <f ca="1">IF('Key ค่าไฟรายวัน'!M74&lt;0,"invalid value",IF('Key ค่าไฟรายวัน'!M74=0,"0.00",IF('Key ค่าไฟรายวัน'!M74&lt;'Key ค่าไฟรายวัน'!L74,"Invalid value",('Key ค่าไฟรายวัน'!M74-'Key ค่าไฟรายวัน'!L74)*$F74)))</f>
        <v>0.00</v>
      </c>
      <c r="M74" s="397" t="str">
        <f ca="1">IF('Key ค่าไฟรายวัน'!N74&lt;0,"invalid value",IF('Key ค่าไฟรายวัน'!N74=0,"0.00",IF('Key ค่าไฟรายวัน'!N74&lt;'Key ค่าไฟรายวัน'!M74,"Invalid value",('Key ค่าไฟรายวัน'!N74-'Key ค่าไฟรายวัน'!M74)*$F74)))</f>
        <v>0.00</v>
      </c>
      <c r="N74" s="397" t="str">
        <f ca="1">IF('Key ค่าไฟรายวัน'!O74&lt;0,"invalid value",IF('Key ค่าไฟรายวัน'!O74=0,"0.00",IF('Key ค่าไฟรายวัน'!O74&lt;'Key ค่าไฟรายวัน'!N74,"Invalid value",('Key ค่าไฟรายวัน'!O74-'Key ค่าไฟรายวัน'!N74)*$F74)))</f>
        <v>0.00</v>
      </c>
      <c r="O74" s="397" t="str">
        <f ca="1">IF('Key ค่าไฟรายวัน'!P74&lt;0,"invalid value",IF('Key ค่าไฟรายวัน'!P74=0,"0.00",IF('Key ค่าไฟรายวัน'!P74&lt;'Key ค่าไฟรายวัน'!O74,"Invalid value",('Key ค่าไฟรายวัน'!P74-'Key ค่าไฟรายวัน'!O74)*$F74)))</f>
        <v>0.00</v>
      </c>
      <c r="P74" s="397" t="str">
        <f ca="1">IF('Key ค่าไฟรายวัน'!Q74&lt;0,"invalid value",IF('Key ค่าไฟรายวัน'!Q74=0,"0.00",IF('Key ค่าไฟรายวัน'!Q74&lt;'Key ค่าไฟรายวัน'!P74,"Invalid value",('Key ค่าไฟรายวัน'!Q74-'Key ค่าไฟรายวัน'!P74)*$F74)))</f>
        <v>0.00</v>
      </c>
      <c r="Q74" s="397" t="str">
        <f ca="1">IF('Key ค่าไฟรายวัน'!R74&lt;0,"invalid value",IF('Key ค่าไฟรายวัน'!R74=0,"0.00",IF('Key ค่าไฟรายวัน'!R74&lt;'Key ค่าไฟรายวัน'!Q74,"Invalid value",('Key ค่าไฟรายวัน'!R74-'Key ค่าไฟรายวัน'!Q74)*$F74)))</f>
        <v>0.00</v>
      </c>
      <c r="R74" s="228" t="str">
        <f ca="1">IF('Key ค่าไฟรายวัน'!S74&lt;0,"invalid value",IF('Key ค่าไฟรายวัน'!S74=0,"0.00",IF('Key ค่าไฟรายวัน'!S74&lt;'Key ค่าไฟรายวัน'!R74,"Invalid value",('Key ค่าไฟรายวัน'!S74-'Key ค่าไฟรายวัน'!R74)*$F74)))</f>
        <v>0.00</v>
      </c>
      <c r="S74" s="397" t="str">
        <f ca="1">IF('Key ค่าไฟรายวัน'!T74&lt;0,"invalid value",IF('Key ค่าไฟรายวัน'!T74=0,"0.00",IF('Key ค่าไฟรายวัน'!T74&lt;'Key ค่าไฟรายวัน'!S74,"Invalid value",('Key ค่าไฟรายวัน'!T74-'Key ค่าไฟรายวัน'!S74)*$F74)))</f>
        <v>0.00</v>
      </c>
      <c r="T74" s="397" t="str">
        <f ca="1">IF('Key ค่าไฟรายวัน'!U74&lt;0,"invalid value",IF('Key ค่าไฟรายวัน'!U74=0,"0.00",IF('Key ค่าไฟรายวัน'!U74&lt;'Key ค่าไฟรายวัน'!T74,"Invalid value",('Key ค่าไฟรายวัน'!U74-'Key ค่าไฟรายวัน'!T74)*$F74)))</f>
        <v>0.00</v>
      </c>
      <c r="U74" s="397" t="str">
        <f ca="1">IF('Key ค่าไฟรายวัน'!V74&lt;0,"invalid value",IF('Key ค่าไฟรายวัน'!V74=0,"0.00",IF('Key ค่าไฟรายวัน'!V74&lt;'Key ค่าไฟรายวัน'!U74,"Invalid value",('Key ค่าไฟรายวัน'!V74-'Key ค่าไฟรายวัน'!U74)*$F74)))</f>
        <v>0.00</v>
      </c>
      <c r="V74" s="397" t="str">
        <f ca="1">IF('Key ค่าไฟรายวัน'!W74&lt;0,"invalid value",IF('Key ค่าไฟรายวัน'!W74=0,"0.00",IF('Key ค่าไฟรายวัน'!W74&lt;'Key ค่าไฟรายวัน'!V74,"Invalid value",('Key ค่าไฟรายวัน'!W74-'Key ค่าไฟรายวัน'!V74)*$F74)))</f>
        <v>0.00</v>
      </c>
      <c r="W74" s="397" t="str">
        <f ca="1">IF('Key ค่าไฟรายวัน'!X74&lt;0,"invalid value",IF('Key ค่าไฟรายวัน'!X74=0,"0.00",IF('Key ค่าไฟรายวัน'!X74&lt;'Key ค่าไฟรายวัน'!W74,"Invalid value",('Key ค่าไฟรายวัน'!X74-'Key ค่าไฟรายวัน'!W74)*$F74)))</f>
        <v>0.00</v>
      </c>
      <c r="X74" s="397" t="str">
        <f ca="1">IF('Key ค่าไฟรายวัน'!Y74&lt;0,"invalid value",IF('Key ค่าไฟรายวัน'!Y74=0,"0.00",IF('Key ค่าไฟรายวัน'!Y74&lt;'Key ค่าไฟรายวัน'!X74,"Invalid value",('Key ค่าไฟรายวัน'!Y74-'Key ค่าไฟรายวัน'!X74)*$F74)))</f>
        <v>0.00</v>
      </c>
      <c r="Y74" s="228" t="str">
        <f ca="1">IF('Key ค่าไฟรายวัน'!Z74&lt;0,"invalid value",IF('Key ค่าไฟรายวัน'!Z74=0,"0.00",IF('Key ค่าไฟรายวัน'!Z74&lt;'Key ค่าไฟรายวัน'!Y74,"Invalid value",('Key ค่าไฟรายวัน'!Z74-'Key ค่าไฟรายวัน'!Y74)*$F74)))</f>
        <v>0.00</v>
      </c>
      <c r="Z74" s="397" t="str">
        <f ca="1">IF('Key ค่าไฟรายวัน'!AA74&lt;0,"invalid value",IF('Key ค่าไฟรายวัน'!AA74=0,"0.00",IF('Key ค่าไฟรายวัน'!AA74&lt;'Key ค่าไฟรายวัน'!Z74,"Invalid value",('Key ค่าไฟรายวัน'!AA74-'Key ค่าไฟรายวัน'!Z74)*$F74)))</f>
        <v>0.00</v>
      </c>
      <c r="AA74" s="397" t="str">
        <f ca="1">IF('Key ค่าไฟรายวัน'!AB74&lt;0,"invalid value",IF('Key ค่าไฟรายวัน'!AB74=0,"0.00",IF('Key ค่าไฟรายวัน'!AB74&lt;'Key ค่าไฟรายวัน'!AA74,"Invalid value",('Key ค่าไฟรายวัน'!AB74-'Key ค่าไฟรายวัน'!AA74)*$F74)))</f>
        <v>0.00</v>
      </c>
      <c r="AB74" s="397" t="str">
        <f ca="1">IF('Key ค่าไฟรายวัน'!AC74&lt;0,"invalid value",IF('Key ค่าไฟรายวัน'!AC74=0,"0.00",IF('Key ค่าไฟรายวัน'!AC74&lt;'Key ค่าไฟรายวัน'!AB74,"Invalid value",('Key ค่าไฟรายวัน'!AC74-'Key ค่าไฟรายวัน'!AB74)*$F74)))</f>
        <v>0.00</v>
      </c>
      <c r="AC74" s="397" t="str">
        <f ca="1">IF('Key ค่าไฟรายวัน'!AD74&lt;0,"invalid value",IF('Key ค่าไฟรายวัน'!AD74=0,"0.00",IF('Key ค่าไฟรายวัน'!AD74&lt;'Key ค่าไฟรายวัน'!AC74,"Invalid value",('Key ค่าไฟรายวัน'!AD74-'Key ค่าไฟรายวัน'!AC74)*$F74)))</f>
        <v>0.00</v>
      </c>
      <c r="AD74" s="397" t="str">
        <f ca="1">IF('Key ค่าไฟรายวัน'!AE74&lt;0,"invalid value",IF('Key ค่าไฟรายวัน'!AE74=0,"0.00",IF('Key ค่าไฟรายวัน'!AE74&lt;'Key ค่าไฟรายวัน'!AD74,"Invalid value",('Key ค่าไฟรายวัน'!AE74-'Key ค่าไฟรายวัน'!AD74)*$F74)))</f>
        <v>0.00</v>
      </c>
      <c r="AE74" s="228" t="str">
        <f ca="1">IF('Key ค่าไฟรายวัน'!AF74&lt;0,"invalid value",IF('Key ค่าไฟรายวัน'!AF74=0,"0.00",IF('Key ค่าไฟรายวัน'!AF74&lt;'Key ค่าไฟรายวัน'!AE74,"Invalid value",('Key ค่าไฟรายวัน'!AF74-'Key ค่าไฟรายวัน'!AE74)*$F74)))</f>
        <v>0.00</v>
      </c>
      <c r="AF74" s="228" t="str">
        <f ca="1">IF('Key ค่าไฟรายวัน'!AG74&lt;0,"invalid value",IF('Key ค่าไฟรายวัน'!AG74=0,"0.00",IF('Key ค่าไฟรายวัน'!AG74&lt;'Key ค่าไฟรายวัน'!AF74,"Invalid value",('Key ค่าไฟรายวัน'!AG74-'Key ค่าไฟรายวัน'!AF74)*$F74)))</f>
        <v>0.00</v>
      </c>
      <c r="AG74" s="397" t="str">
        <f ca="1">IF('Key ค่าไฟรายวัน'!AH74&lt;0,"invalid value",IF('Key ค่าไฟรายวัน'!AH74=0,"0.00",IF('Key ค่าไฟรายวัน'!AH74&lt;'Key ค่าไฟรายวัน'!AG74,"Invalid value",('Key ค่าไฟรายวัน'!AH74-'Key ค่าไฟรายวัน'!AG74)*$F74)))</f>
        <v>0.00</v>
      </c>
      <c r="AH74" s="397" t="str">
        <f ca="1">IF('Key ค่าไฟรายวัน'!AI74&lt;0,"invalid value",IF('Key ค่าไฟรายวัน'!AI74=0,"0.00",IF('Key ค่าไฟรายวัน'!AI74&lt;'Key ค่าไฟรายวัน'!AH74,"Invalid value",('Key ค่าไฟรายวัน'!AI74-'Key ค่าไฟรายวัน'!AH74)*$F74)))</f>
        <v>0.00</v>
      </c>
      <c r="AI74" s="397" t="str">
        <f ca="1">IF('Key ค่าไฟรายวัน'!AJ74&lt;0,"invalid value",IF('Key ค่าไฟรายวัน'!AJ74=0,"0.00",IF('Key ค่าไฟรายวัน'!AJ74&lt;'Key ค่าไฟรายวัน'!AI74,"Invalid value",('Key ค่าไฟรายวัน'!AJ74-'Key ค่าไฟรายวัน'!AI74)*$F74)))</f>
        <v>0.00</v>
      </c>
      <c r="AJ74" s="397" t="str">
        <f ca="1">IF('Key ค่าไฟรายวัน'!AK74&lt;0,"invalid value",IF('Key ค่าไฟรายวัน'!AK74=0,"0.00",IF('Key ค่าไฟรายวัน'!AK74&lt;'Key ค่าไฟรายวัน'!AJ74,"Invalid value",('Key ค่าไฟรายวัน'!AK74-'Key ค่าไฟรายวัน'!AJ74)*$F74)))</f>
        <v>0.00</v>
      </c>
      <c r="AK74" s="397"/>
      <c r="AL74" s="114"/>
      <c r="AM74" s="114"/>
      <c r="AN74" s="114"/>
      <c r="AO74" s="114"/>
      <c r="AP74" s="114"/>
      <c r="AQ74" s="114"/>
      <c r="AR74" s="114"/>
      <c r="AS74" s="114"/>
    </row>
    <row r="75" spans="1:45" ht="15" customHeight="1">
      <c r="A75" s="95" t="s">
        <v>92</v>
      </c>
      <c r="B75" s="526"/>
      <c r="C75" s="71" t="s">
        <v>56</v>
      </c>
      <c r="D75" s="96" t="s">
        <v>104</v>
      </c>
      <c r="E75" s="69" t="s">
        <v>42</v>
      </c>
      <c r="F75" s="27">
        <v>1</v>
      </c>
      <c r="G75" s="397" t="str">
        <f ca="1">IF('Key ค่าไฟรายวัน'!H75&lt;0,"invalid value",IF('Key ค่าไฟรายวัน'!H75=0,"0.00",IF('Key ค่าไฟรายวัน'!H75&lt;'Key ค่าไฟรายวัน'!G75,"Invalid value",('Key ค่าไฟรายวัน'!H75-'Key ค่าไฟรายวัน'!G75)*$F75)))</f>
        <v>0.00</v>
      </c>
      <c r="H75" s="397" t="str">
        <f ca="1">IF('Key ค่าไฟรายวัน'!I75&lt;0,"invalid value",IF('Key ค่าไฟรายวัน'!I75=0,"0.00",IF('Key ค่าไฟรายวัน'!I75&lt;'Key ค่าไฟรายวัน'!H75,"Invalid value",('Key ค่าไฟรายวัน'!I75-'Key ค่าไฟรายวัน'!H75)*$F75)))</f>
        <v>0.00</v>
      </c>
      <c r="I75" s="397" t="str">
        <f ca="1">IF('Key ค่าไฟรายวัน'!J75&lt;0,"invalid value",IF('Key ค่าไฟรายวัน'!J75=0,"0.00",IF('Key ค่าไฟรายวัน'!J75&lt;'Key ค่าไฟรายวัน'!I75,"Invalid value",('Key ค่าไฟรายวัน'!J75-'Key ค่าไฟรายวัน'!I75)*$F75)))</f>
        <v>0.00</v>
      </c>
      <c r="J75" s="228" t="str">
        <f ca="1">IF('Key ค่าไฟรายวัน'!K75&lt;0,"invalid value",IF('Key ค่าไฟรายวัน'!K75=0,"0.00",IF('Key ค่าไฟรายวัน'!K75&lt;'Key ค่าไฟรายวัน'!J75,"Invalid value",('Key ค่าไฟรายวัน'!K75-'Key ค่าไฟรายวัน'!J75)*$F75)))</f>
        <v>0.00</v>
      </c>
      <c r="K75" s="228" t="str">
        <f ca="1">IF('Key ค่าไฟรายวัน'!L75&lt;0,"invalid value",IF('Key ค่าไฟรายวัน'!L75=0,"0.00",IF('Key ค่าไฟรายวัน'!L75&lt;'Key ค่าไฟรายวัน'!K75,"Invalid value",('Key ค่าไฟรายวัน'!L75-'Key ค่าไฟรายวัน'!K75)*$F75)))</f>
        <v>0.00</v>
      </c>
      <c r="L75" s="395" t="str">
        <f ca="1">IF('Key ค่าไฟรายวัน'!M75&lt;0,"invalid value",IF('Key ค่าไฟรายวัน'!M75=0,"0.00",IF('Key ค่าไฟรายวัน'!M75&lt;'Key ค่าไฟรายวัน'!L75,"Invalid value",('Key ค่าไฟรายวัน'!M75-'Key ค่าไฟรายวัน'!L75)*$F75)))</f>
        <v>0.00</v>
      </c>
      <c r="M75" s="397" t="str">
        <f ca="1">IF('Key ค่าไฟรายวัน'!N75&lt;0,"invalid value",IF('Key ค่าไฟรายวัน'!N75=0,"0.00",IF('Key ค่าไฟรายวัน'!N75&lt;'Key ค่าไฟรายวัน'!M75,"Invalid value",('Key ค่าไฟรายวัน'!N75-'Key ค่าไฟรายวัน'!M75)*$F75)))</f>
        <v>0.00</v>
      </c>
      <c r="N75" s="397" t="str">
        <f ca="1">IF('Key ค่าไฟรายวัน'!O75&lt;0,"invalid value",IF('Key ค่าไฟรายวัน'!O75=0,"0.00",IF('Key ค่าไฟรายวัน'!O75&lt;'Key ค่าไฟรายวัน'!N75,"Invalid value",('Key ค่าไฟรายวัน'!O75-'Key ค่าไฟรายวัน'!N75)*$F75)))</f>
        <v>0.00</v>
      </c>
      <c r="O75" s="397" t="str">
        <f ca="1">IF('Key ค่าไฟรายวัน'!P75&lt;0,"invalid value",IF('Key ค่าไฟรายวัน'!P75=0,"0.00",IF('Key ค่าไฟรายวัน'!P75&lt;'Key ค่าไฟรายวัน'!O75,"Invalid value",('Key ค่าไฟรายวัน'!P75-'Key ค่าไฟรายวัน'!O75)*$F75)))</f>
        <v>0.00</v>
      </c>
      <c r="P75" s="397" t="str">
        <f ca="1">IF('Key ค่าไฟรายวัน'!Q75&lt;0,"invalid value",IF('Key ค่าไฟรายวัน'!Q75=0,"0.00",IF('Key ค่าไฟรายวัน'!Q75&lt;'Key ค่าไฟรายวัน'!P75,"Invalid value",('Key ค่าไฟรายวัน'!Q75-'Key ค่าไฟรายวัน'!P75)*$F75)))</f>
        <v>0.00</v>
      </c>
      <c r="Q75" s="397" t="str">
        <f ca="1">IF('Key ค่าไฟรายวัน'!R75&lt;0,"invalid value",IF('Key ค่าไฟรายวัน'!R75=0,"0.00",IF('Key ค่าไฟรายวัน'!R75&lt;'Key ค่าไฟรายวัน'!Q75,"Invalid value",('Key ค่าไฟรายวัน'!R75-'Key ค่าไฟรายวัน'!Q75)*$F75)))</f>
        <v>0.00</v>
      </c>
      <c r="R75" s="228" t="str">
        <f ca="1">IF('Key ค่าไฟรายวัน'!S75&lt;0,"invalid value",IF('Key ค่าไฟรายวัน'!S75=0,"0.00",IF('Key ค่าไฟรายวัน'!S75&lt;'Key ค่าไฟรายวัน'!R75,"Invalid value",('Key ค่าไฟรายวัน'!S75-'Key ค่าไฟรายวัน'!R75)*$F75)))</f>
        <v>0.00</v>
      </c>
      <c r="S75" s="397" t="str">
        <f ca="1">IF('Key ค่าไฟรายวัน'!T75&lt;0,"invalid value",IF('Key ค่าไฟรายวัน'!T75=0,"0.00",IF('Key ค่าไฟรายวัน'!T75&lt;'Key ค่าไฟรายวัน'!S75,"Invalid value",('Key ค่าไฟรายวัน'!T75-'Key ค่าไฟรายวัน'!S75)*$F75)))</f>
        <v>0.00</v>
      </c>
      <c r="T75" s="397" t="str">
        <f ca="1">IF('Key ค่าไฟรายวัน'!U75&lt;0,"invalid value",IF('Key ค่าไฟรายวัน'!U75=0,"0.00",IF('Key ค่าไฟรายวัน'!U75&lt;'Key ค่าไฟรายวัน'!T75,"Invalid value",('Key ค่าไฟรายวัน'!U75-'Key ค่าไฟรายวัน'!T75)*$F75)))</f>
        <v>0.00</v>
      </c>
      <c r="U75" s="397" t="str">
        <f ca="1">IF('Key ค่าไฟรายวัน'!V75&lt;0,"invalid value",IF('Key ค่าไฟรายวัน'!V75=0,"0.00",IF('Key ค่าไฟรายวัน'!V75&lt;'Key ค่าไฟรายวัน'!U75,"Invalid value",('Key ค่าไฟรายวัน'!V75-'Key ค่าไฟรายวัน'!U75)*$F75)))</f>
        <v>0.00</v>
      </c>
      <c r="V75" s="397" t="str">
        <f ca="1">IF('Key ค่าไฟรายวัน'!W75&lt;0,"invalid value",IF('Key ค่าไฟรายวัน'!W75=0,"0.00",IF('Key ค่าไฟรายวัน'!W75&lt;'Key ค่าไฟรายวัน'!V75,"Invalid value",('Key ค่าไฟรายวัน'!W75-'Key ค่าไฟรายวัน'!V75)*$F75)))</f>
        <v>0.00</v>
      </c>
      <c r="W75" s="397" t="str">
        <f ca="1">IF('Key ค่าไฟรายวัน'!X75&lt;0,"invalid value",IF('Key ค่าไฟรายวัน'!X75=0,"0.00",IF('Key ค่าไฟรายวัน'!X75&lt;'Key ค่าไฟรายวัน'!W75,"Invalid value",('Key ค่าไฟรายวัน'!X75-'Key ค่าไฟรายวัน'!W75)*$F75)))</f>
        <v>0.00</v>
      </c>
      <c r="X75" s="397" t="str">
        <f ca="1">IF('Key ค่าไฟรายวัน'!Y75&lt;0,"invalid value",IF('Key ค่าไฟรายวัน'!Y75=0,"0.00",IF('Key ค่าไฟรายวัน'!Y75&lt;'Key ค่าไฟรายวัน'!X75,"Invalid value",('Key ค่าไฟรายวัน'!Y75-'Key ค่าไฟรายวัน'!X75)*$F75)))</f>
        <v>0.00</v>
      </c>
      <c r="Y75" s="228" t="str">
        <f ca="1">IF('Key ค่าไฟรายวัน'!Z75&lt;0,"invalid value",IF('Key ค่าไฟรายวัน'!Z75=0,"0.00",IF('Key ค่าไฟรายวัน'!Z75&lt;'Key ค่าไฟรายวัน'!Y75,"Invalid value",('Key ค่าไฟรายวัน'!Z75-'Key ค่าไฟรายวัน'!Y75)*$F75)))</f>
        <v>0.00</v>
      </c>
      <c r="Z75" s="397" t="str">
        <f ca="1">IF('Key ค่าไฟรายวัน'!AA75&lt;0,"invalid value",IF('Key ค่าไฟรายวัน'!AA75=0,"0.00",IF('Key ค่าไฟรายวัน'!AA75&lt;'Key ค่าไฟรายวัน'!Z75,"Invalid value",('Key ค่าไฟรายวัน'!AA75-'Key ค่าไฟรายวัน'!Z75)*$F75)))</f>
        <v>0.00</v>
      </c>
      <c r="AA75" s="397" t="str">
        <f ca="1">IF('Key ค่าไฟรายวัน'!AB75&lt;0,"invalid value",IF('Key ค่าไฟรายวัน'!AB75=0,"0.00",IF('Key ค่าไฟรายวัน'!AB75&lt;'Key ค่าไฟรายวัน'!AA75,"Invalid value",('Key ค่าไฟรายวัน'!AB75-'Key ค่าไฟรายวัน'!AA75)*$F75)))</f>
        <v>0.00</v>
      </c>
      <c r="AB75" s="397" t="str">
        <f ca="1">IF('Key ค่าไฟรายวัน'!AC75&lt;0,"invalid value",IF('Key ค่าไฟรายวัน'!AC75=0,"0.00",IF('Key ค่าไฟรายวัน'!AC75&lt;'Key ค่าไฟรายวัน'!AB75,"Invalid value",('Key ค่าไฟรายวัน'!AC75-'Key ค่าไฟรายวัน'!AB75)*$F75)))</f>
        <v>0.00</v>
      </c>
      <c r="AC75" s="397" t="str">
        <f ca="1">IF('Key ค่าไฟรายวัน'!AD75&lt;0,"invalid value",IF('Key ค่าไฟรายวัน'!AD75=0,"0.00",IF('Key ค่าไฟรายวัน'!AD75&lt;'Key ค่าไฟรายวัน'!AC75,"Invalid value",('Key ค่าไฟรายวัน'!AD75-'Key ค่าไฟรายวัน'!AC75)*$F75)))</f>
        <v>0.00</v>
      </c>
      <c r="AD75" s="397" t="str">
        <f ca="1">IF('Key ค่าไฟรายวัน'!AE75&lt;0,"invalid value",IF('Key ค่าไฟรายวัน'!AE75=0,"0.00",IF('Key ค่าไฟรายวัน'!AE75&lt;'Key ค่าไฟรายวัน'!AD75,"Invalid value",('Key ค่าไฟรายวัน'!AE75-'Key ค่าไฟรายวัน'!AD75)*$F75)))</f>
        <v>0.00</v>
      </c>
      <c r="AE75" s="228" t="str">
        <f ca="1">IF('Key ค่าไฟรายวัน'!AF75&lt;0,"invalid value",IF('Key ค่าไฟรายวัน'!AF75=0,"0.00",IF('Key ค่าไฟรายวัน'!AF75&lt;'Key ค่าไฟรายวัน'!AE75,"Invalid value",('Key ค่าไฟรายวัน'!AF75-'Key ค่าไฟรายวัน'!AE75)*$F75)))</f>
        <v>0.00</v>
      </c>
      <c r="AF75" s="228" t="str">
        <f ca="1">IF('Key ค่าไฟรายวัน'!AG75&lt;0,"invalid value",IF('Key ค่าไฟรายวัน'!AG75=0,"0.00",IF('Key ค่าไฟรายวัน'!AG75&lt;'Key ค่าไฟรายวัน'!AF75,"Invalid value",('Key ค่าไฟรายวัน'!AG75-'Key ค่าไฟรายวัน'!AF75)*$F75)))</f>
        <v>0.00</v>
      </c>
      <c r="AG75" s="397" t="str">
        <f ca="1">IF('Key ค่าไฟรายวัน'!AH75&lt;0,"invalid value",IF('Key ค่าไฟรายวัน'!AH75=0,"0.00",IF('Key ค่าไฟรายวัน'!AH75&lt;'Key ค่าไฟรายวัน'!AG75,"Invalid value",('Key ค่าไฟรายวัน'!AH75-'Key ค่าไฟรายวัน'!AG75)*$F75)))</f>
        <v>0.00</v>
      </c>
      <c r="AH75" s="397" t="str">
        <f ca="1">IF('Key ค่าไฟรายวัน'!AI75&lt;0,"invalid value",IF('Key ค่าไฟรายวัน'!AI75=0,"0.00",IF('Key ค่าไฟรายวัน'!AI75&lt;'Key ค่าไฟรายวัน'!AH75,"Invalid value",('Key ค่าไฟรายวัน'!AI75-'Key ค่าไฟรายวัน'!AH75)*$F75)))</f>
        <v>0.00</v>
      </c>
      <c r="AI75" s="397" t="str">
        <f ca="1">IF('Key ค่าไฟรายวัน'!AJ75&lt;0,"invalid value",IF('Key ค่าไฟรายวัน'!AJ75=0,"0.00",IF('Key ค่าไฟรายวัน'!AJ75&lt;'Key ค่าไฟรายวัน'!AI75,"Invalid value",('Key ค่าไฟรายวัน'!AJ75-'Key ค่าไฟรายวัน'!AI75)*$F75)))</f>
        <v>0.00</v>
      </c>
      <c r="AJ75" s="397" t="str">
        <f ca="1">IF('Key ค่าไฟรายวัน'!AK75&lt;0,"invalid value",IF('Key ค่าไฟรายวัน'!AK75=0,"0.00",IF('Key ค่าไฟรายวัน'!AK75&lt;'Key ค่าไฟรายวัน'!AJ75,"Invalid value",('Key ค่าไฟรายวัน'!AK75-'Key ค่าไฟรายวัน'!AJ75)*$F75)))</f>
        <v>0.00</v>
      </c>
      <c r="AK75" s="397"/>
      <c r="AL75" s="114"/>
      <c r="AM75" s="114"/>
      <c r="AN75" s="114"/>
      <c r="AO75" s="114"/>
      <c r="AP75" s="114"/>
      <c r="AQ75" s="114"/>
      <c r="AR75" s="114"/>
      <c r="AS75" s="114"/>
    </row>
    <row r="76" spans="1:45" ht="15" customHeight="1">
      <c r="A76" s="95" t="s">
        <v>92</v>
      </c>
      <c r="B76" s="527"/>
      <c r="C76" s="71" t="s">
        <v>56</v>
      </c>
      <c r="D76" s="67" t="s">
        <v>102</v>
      </c>
      <c r="E76" s="69" t="s">
        <v>42</v>
      </c>
      <c r="F76" s="73">
        <v>1</v>
      </c>
      <c r="G76" s="397" t="str">
        <f ca="1">IF('Key ค่าไฟรายวัน'!H76&lt;0,"invalid value",IF('Key ค่าไฟรายวัน'!H76=0,"0.00",IF('Key ค่าไฟรายวัน'!H76&lt;'Key ค่าไฟรายวัน'!G76,"Invalid value",('Key ค่าไฟรายวัน'!H76-'Key ค่าไฟรายวัน'!G76)*$F76)))</f>
        <v>0.00</v>
      </c>
      <c r="H76" s="397" t="str">
        <f ca="1">IF('Key ค่าไฟรายวัน'!I76&lt;0,"invalid value",IF('Key ค่าไฟรายวัน'!I76=0,"0.00",IF('Key ค่าไฟรายวัน'!I76&lt;'Key ค่าไฟรายวัน'!H76,"Invalid value",('Key ค่าไฟรายวัน'!I76-'Key ค่าไฟรายวัน'!H76)*$F76)))</f>
        <v>0.00</v>
      </c>
      <c r="I76" s="397" t="str">
        <f ca="1">IF('Key ค่าไฟรายวัน'!J76&lt;0,"invalid value",IF('Key ค่าไฟรายวัน'!J76=0,"0.00",IF('Key ค่าไฟรายวัน'!J76&lt;'Key ค่าไฟรายวัน'!I76,"Invalid value",('Key ค่าไฟรายวัน'!J76-'Key ค่าไฟรายวัน'!I76)*$F76)))</f>
        <v>0.00</v>
      </c>
      <c r="J76" s="228" t="str">
        <f ca="1">IF('Key ค่าไฟรายวัน'!K76&lt;0,"invalid value",IF('Key ค่าไฟรายวัน'!K76=0,"0.00",IF('Key ค่าไฟรายวัน'!K76&lt;'Key ค่าไฟรายวัน'!J76,"Invalid value",('Key ค่าไฟรายวัน'!K76-'Key ค่าไฟรายวัน'!J76)*$F76)))</f>
        <v>0.00</v>
      </c>
      <c r="K76" s="228" t="str">
        <f ca="1">IF('Key ค่าไฟรายวัน'!L76&lt;0,"invalid value",IF('Key ค่าไฟรายวัน'!L76=0,"0.00",IF('Key ค่าไฟรายวัน'!L76&lt;'Key ค่าไฟรายวัน'!K76,"Invalid value",('Key ค่าไฟรายวัน'!L76-'Key ค่าไฟรายวัน'!K76)*$F76)))</f>
        <v>0.00</v>
      </c>
      <c r="L76" s="395" t="str">
        <f ca="1">IF('Key ค่าไฟรายวัน'!M76&lt;0,"invalid value",IF('Key ค่าไฟรายวัน'!M76=0,"0.00",IF('Key ค่าไฟรายวัน'!M76&lt;'Key ค่าไฟรายวัน'!L76,"Invalid value",('Key ค่าไฟรายวัน'!M76-'Key ค่าไฟรายวัน'!L76)*$F76)))</f>
        <v>0.00</v>
      </c>
      <c r="M76" s="397" t="str">
        <f ca="1">IF('Key ค่าไฟรายวัน'!N76&lt;0,"invalid value",IF('Key ค่าไฟรายวัน'!N76=0,"0.00",IF('Key ค่าไฟรายวัน'!N76&lt;'Key ค่าไฟรายวัน'!M76,"Invalid value",('Key ค่าไฟรายวัน'!N76-'Key ค่าไฟรายวัน'!M76)*$F76)))</f>
        <v>0.00</v>
      </c>
      <c r="N76" s="397" t="str">
        <f ca="1">IF('Key ค่าไฟรายวัน'!O76&lt;0,"invalid value",IF('Key ค่าไฟรายวัน'!O76=0,"0.00",IF('Key ค่าไฟรายวัน'!O76&lt;'Key ค่าไฟรายวัน'!N76,"Invalid value",('Key ค่าไฟรายวัน'!O76-'Key ค่าไฟรายวัน'!N76)*$F76)))</f>
        <v>0.00</v>
      </c>
      <c r="O76" s="397" t="str">
        <f ca="1">IF('Key ค่าไฟรายวัน'!P76&lt;0,"invalid value",IF('Key ค่าไฟรายวัน'!P76=0,"0.00",IF('Key ค่าไฟรายวัน'!P76&lt;'Key ค่าไฟรายวัน'!O76,"Invalid value",('Key ค่าไฟรายวัน'!P76-'Key ค่าไฟรายวัน'!O76)*$F76)))</f>
        <v>0.00</v>
      </c>
      <c r="P76" s="397" t="str">
        <f ca="1">IF('Key ค่าไฟรายวัน'!Q76&lt;0,"invalid value",IF('Key ค่าไฟรายวัน'!Q76=0,"0.00",IF('Key ค่าไฟรายวัน'!Q76&lt;'Key ค่าไฟรายวัน'!P76,"Invalid value",('Key ค่าไฟรายวัน'!Q76-'Key ค่าไฟรายวัน'!P76)*$F76)))</f>
        <v>0.00</v>
      </c>
      <c r="Q76" s="397" t="str">
        <f ca="1">IF('Key ค่าไฟรายวัน'!R76&lt;0,"invalid value",IF('Key ค่าไฟรายวัน'!R76=0,"0.00",IF('Key ค่าไฟรายวัน'!R76&lt;'Key ค่าไฟรายวัน'!Q76,"Invalid value",('Key ค่าไฟรายวัน'!R76-'Key ค่าไฟรายวัน'!Q76)*$F76)))</f>
        <v>0.00</v>
      </c>
      <c r="R76" s="228" t="str">
        <f ca="1">IF('Key ค่าไฟรายวัน'!S76&lt;0,"invalid value",IF('Key ค่าไฟรายวัน'!S76=0,"0.00",IF('Key ค่าไฟรายวัน'!S76&lt;'Key ค่าไฟรายวัน'!R76,"Invalid value",('Key ค่าไฟรายวัน'!S76-'Key ค่าไฟรายวัน'!R76)*$F76)))</f>
        <v>0.00</v>
      </c>
      <c r="S76" s="397" t="str">
        <f ca="1">IF('Key ค่าไฟรายวัน'!T76&lt;0,"invalid value",IF('Key ค่าไฟรายวัน'!T76=0,"0.00",IF('Key ค่าไฟรายวัน'!T76&lt;'Key ค่าไฟรายวัน'!S76,"Invalid value",('Key ค่าไฟรายวัน'!T76-'Key ค่าไฟรายวัน'!S76)*$F76)))</f>
        <v>0.00</v>
      </c>
      <c r="T76" s="397">
        <v>0</v>
      </c>
      <c r="U76" s="397" t="str">
        <f ca="1">IF('Key ค่าไฟรายวัน'!V76&lt;0,"invalid value",IF('Key ค่าไฟรายวัน'!V76=0,"0.00",IF('Key ค่าไฟรายวัน'!V76&lt;'Key ค่าไฟรายวัน'!U76,"Invalid value",('Key ค่าไฟรายวัน'!V76-'Key ค่าไฟรายวัน'!U76)*$F76)))</f>
        <v>0.00</v>
      </c>
      <c r="V76" s="397" t="str">
        <f ca="1">IF('Key ค่าไฟรายวัน'!W76&lt;0,"invalid value",IF('Key ค่าไฟรายวัน'!W76=0,"0.00",IF('Key ค่าไฟรายวัน'!W76&lt;'Key ค่าไฟรายวัน'!V76,"Invalid value",('Key ค่าไฟรายวัน'!W76-'Key ค่าไฟรายวัน'!V76)*$F76)))</f>
        <v>0.00</v>
      </c>
      <c r="W76" s="397" t="str">
        <f ca="1">IF('Key ค่าไฟรายวัน'!X76&lt;0,"invalid value",IF('Key ค่าไฟรายวัน'!X76=0,"0.00",IF('Key ค่าไฟรายวัน'!X76&lt;'Key ค่าไฟรายวัน'!W76,"Invalid value",('Key ค่าไฟรายวัน'!X76-'Key ค่าไฟรายวัน'!W76)*$F76)))</f>
        <v>0.00</v>
      </c>
      <c r="X76" s="397" t="str">
        <f ca="1">IF('Key ค่าไฟรายวัน'!Y76&lt;0,"invalid value",IF('Key ค่าไฟรายวัน'!Y76=0,"0.00",IF('Key ค่าไฟรายวัน'!Y76&lt;'Key ค่าไฟรายวัน'!X76,"Invalid value",('Key ค่าไฟรายวัน'!Y76-'Key ค่าไฟรายวัน'!X76)*$F76)))</f>
        <v>0.00</v>
      </c>
      <c r="Y76" s="228" t="str">
        <f ca="1">IF('Key ค่าไฟรายวัน'!Z76&lt;0,"invalid value",IF('Key ค่าไฟรายวัน'!Z76=0,"0.00",IF('Key ค่าไฟรายวัน'!Z76&lt;'Key ค่าไฟรายวัน'!Y76,"Invalid value",('Key ค่าไฟรายวัน'!Z76-'Key ค่าไฟรายวัน'!Y76)*$F76)))</f>
        <v>0.00</v>
      </c>
      <c r="Z76" s="397" t="str">
        <f ca="1">IF('Key ค่าไฟรายวัน'!AA76&lt;0,"invalid value",IF('Key ค่าไฟรายวัน'!AA76=0,"0.00",IF('Key ค่าไฟรายวัน'!AA76&lt;'Key ค่าไฟรายวัน'!Z76,"Invalid value",('Key ค่าไฟรายวัน'!AA76-'Key ค่าไฟรายวัน'!Z76)*$F76)))</f>
        <v>0.00</v>
      </c>
      <c r="AA76" s="397" t="str">
        <f ca="1">IF('Key ค่าไฟรายวัน'!AB76&lt;0,"invalid value",IF('Key ค่าไฟรายวัน'!AB76=0,"0.00",IF('Key ค่าไฟรายวัน'!AB76&lt;'Key ค่าไฟรายวัน'!AA76,"Invalid value",('Key ค่าไฟรายวัน'!AB76-'Key ค่าไฟรายวัน'!AA76)*$F76)))</f>
        <v>0.00</v>
      </c>
      <c r="AB76" s="397" t="str">
        <f ca="1">IF('Key ค่าไฟรายวัน'!AC76&lt;0,"invalid value",IF('Key ค่าไฟรายวัน'!AC76=0,"0.00",IF('Key ค่าไฟรายวัน'!AC76&lt;'Key ค่าไฟรายวัน'!AB76,"Invalid value",('Key ค่าไฟรายวัน'!AC76-'Key ค่าไฟรายวัน'!AB76)*$F76)))</f>
        <v>0.00</v>
      </c>
      <c r="AC76" s="397" t="str">
        <f ca="1">IF('Key ค่าไฟรายวัน'!AD76&lt;0,"invalid value",IF('Key ค่าไฟรายวัน'!AD76=0,"0.00",IF('Key ค่าไฟรายวัน'!AD76&lt;'Key ค่าไฟรายวัน'!AC76,"Invalid value",('Key ค่าไฟรายวัน'!AD76-'Key ค่าไฟรายวัน'!AC76)*$F76)))</f>
        <v>0.00</v>
      </c>
      <c r="AD76" s="397" t="str">
        <f ca="1">IF('Key ค่าไฟรายวัน'!AE76&lt;0,"invalid value",IF('Key ค่าไฟรายวัน'!AE76=0,"0.00",IF('Key ค่าไฟรายวัน'!AE76&lt;'Key ค่าไฟรายวัน'!AD76,"Invalid value",('Key ค่าไฟรายวัน'!AE76-'Key ค่าไฟรายวัน'!AD76)*$F76)))</f>
        <v>0.00</v>
      </c>
      <c r="AE76" s="228" t="str">
        <f ca="1">IF('Key ค่าไฟรายวัน'!AF76&lt;0,"invalid value",IF('Key ค่าไฟรายวัน'!AF76=0,"0.00",IF('Key ค่าไฟรายวัน'!AF76&lt;'Key ค่าไฟรายวัน'!AE76,"Invalid value",('Key ค่าไฟรายวัน'!AF76-'Key ค่าไฟรายวัน'!AE76)*$F76)))</f>
        <v>0.00</v>
      </c>
      <c r="AF76" s="228" t="str">
        <f ca="1">IF('Key ค่าไฟรายวัน'!AG76&lt;0,"invalid value",IF('Key ค่าไฟรายวัน'!AG76=0,"0.00",IF('Key ค่าไฟรายวัน'!AG76&lt;'Key ค่าไฟรายวัน'!AF76,"Invalid value",('Key ค่าไฟรายวัน'!AG76-'Key ค่าไฟรายวัน'!AF76)*$F76)))</f>
        <v>0.00</v>
      </c>
      <c r="AG76" s="397" t="str">
        <f ca="1">IF('Key ค่าไฟรายวัน'!AH76&lt;0,"invalid value",IF('Key ค่าไฟรายวัน'!AH76=0,"0.00",IF('Key ค่าไฟรายวัน'!AH76&lt;'Key ค่าไฟรายวัน'!AG76,"Invalid value",('Key ค่าไฟรายวัน'!AH76-'Key ค่าไฟรายวัน'!AG76)*$F76)))</f>
        <v>0.00</v>
      </c>
      <c r="AH76" s="397" t="str">
        <f ca="1">IF('Key ค่าไฟรายวัน'!AI76&lt;0,"invalid value",IF('Key ค่าไฟรายวัน'!AI76=0,"0.00",IF('Key ค่าไฟรายวัน'!AI76&lt;'Key ค่าไฟรายวัน'!AH76,"Invalid value",('Key ค่าไฟรายวัน'!AI76-'Key ค่าไฟรายวัน'!AH76)*$F76)))</f>
        <v>0.00</v>
      </c>
      <c r="AI76" s="397" t="str">
        <f ca="1">IF('Key ค่าไฟรายวัน'!AJ76&lt;0,"invalid value",IF('Key ค่าไฟรายวัน'!AJ76=0,"0.00",IF('Key ค่าไฟรายวัน'!AJ76&lt;'Key ค่าไฟรายวัน'!AI76,"Invalid value",('Key ค่าไฟรายวัน'!AJ76-'Key ค่าไฟรายวัน'!AI76)*$F76)))</f>
        <v>0.00</v>
      </c>
      <c r="AJ76" s="397" t="str">
        <f ca="1">IF('Key ค่าไฟรายวัน'!AK76&lt;0,"invalid value",IF('Key ค่าไฟรายวัน'!AK76=0,"0.00",IF('Key ค่าไฟรายวัน'!AK76&lt;'Key ค่าไฟรายวัน'!AJ76,"Invalid value",('Key ค่าไฟรายวัน'!AK76-'Key ค่าไฟรายวัน'!AJ76)*$F76)))</f>
        <v>0.00</v>
      </c>
      <c r="AK76" s="397"/>
      <c r="AL76" s="126"/>
      <c r="AM76" s="126"/>
      <c r="AN76" s="126"/>
      <c r="AO76" s="126"/>
      <c r="AP76" s="125"/>
      <c r="AQ76" s="125"/>
      <c r="AR76" s="125"/>
      <c r="AS76" s="126"/>
    </row>
    <row r="77" spans="1:45" ht="15" customHeight="1">
      <c r="A77" s="1" t="s">
        <v>92</v>
      </c>
      <c r="B77" s="525" t="s">
        <v>1</v>
      </c>
      <c r="C77" s="70" t="s">
        <v>58</v>
      </c>
      <c r="D77" s="97" t="s">
        <v>105</v>
      </c>
      <c r="E77" s="68" t="s">
        <v>43</v>
      </c>
      <c r="F77" s="72">
        <v>20</v>
      </c>
      <c r="G77" s="396" t="str">
        <f>IF('Key ค่าไฟรายวัน'!H77&lt;0,"invalid value",IF('Key ค่าไฟรายวัน'!H77=0,"0.00",IF('Key ค่าไฟรายวัน'!H77&lt;'Key ค่าไฟรายวัน'!G77,"Invalid value",('Key ค่าไฟรายวัน'!H77-'Key ค่าไฟรายวัน'!G77)*$F77)))</f>
        <v>0.00</v>
      </c>
      <c r="H77" s="396" t="str">
        <f>IF('Key ค่าไฟรายวัน'!I77&lt;0,"invalid value",IF('Key ค่าไฟรายวัน'!I77=0,"0.00",IF('Key ค่าไฟรายวัน'!I77&lt;'Key ค่าไฟรายวัน'!H77,"Invalid value",('Key ค่าไฟรายวัน'!I77-'Key ค่าไฟรายวัน'!H77)*$F77)))</f>
        <v>0.00</v>
      </c>
      <c r="I77" s="396" t="str">
        <f>IF('Key ค่าไฟรายวัน'!J77&lt;0,"invalid value",IF('Key ค่าไฟรายวัน'!J77=0,"0.00",IF('Key ค่าไฟรายวัน'!J77&lt;'Key ค่าไฟรายวัน'!I77,"Invalid value",('Key ค่าไฟรายวัน'!J77-'Key ค่าไฟรายวัน'!I77)*$F77)))</f>
        <v>0.00</v>
      </c>
      <c r="J77" s="227" t="str">
        <f>IF('Key ค่าไฟรายวัน'!K77&lt;0,"invalid value",IF('Key ค่าไฟรายวัน'!K77=0,"0.00",IF('Key ค่าไฟรายวัน'!K77&lt;'Key ค่าไฟรายวัน'!J77,"Invalid value",('Key ค่าไฟรายวัน'!K77-'Key ค่าไฟรายวัน'!J77)*$F77)))</f>
        <v>0.00</v>
      </c>
      <c r="K77" s="227" t="str">
        <f>IF('Key ค่าไฟรายวัน'!L77&lt;0,"invalid value",IF('Key ค่าไฟรายวัน'!L77=0,"0.00",IF('Key ค่าไฟรายวัน'!L77&lt;'Key ค่าไฟรายวัน'!K77,"Invalid value",('Key ค่าไฟรายวัน'!L77-'Key ค่าไฟรายวัน'!K77)*$F77)))</f>
        <v>0.00</v>
      </c>
      <c r="L77" s="396" t="str">
        <f>IF('Key ค่าไฟรายวัน'!M77&lt;0,"invalid value",IF('Key ค่าไฟรายวัน'!M77=0,"0.00",IF('Key ค่าไฟรายวัน'!M77&lt;'Key ค่าไฟรายวัน'!L77,"Invalid value",('Key ค่าไฟรายวัน'!M77-'Key ค่าไฟรายวัน'!L77)*$F77)))</f>
        <v>0.00</v>
      </c>
      <c r="M77" s="396" t="str">
        <f>IF('Key ค่าไฟรายวัน'!N77&lt;0,"invalid value",IF('Key ค่าไฟรายวัน'!N77=0,"0.00",IF('Key ค่าไฟรายวัน'!N77&lt;'Key ค่าไฟรายวัน'!M77,"Invalid value",('Key ค่าไฟรายวัน'!N77-'Key ค่าไฟรายวัน'!M77)*$F77)))</f>
        <v>0.00</v>
      </c>
      <c r="N77" s="396" t="str">
        <f>IF('Key ค่าไฟรายวัน'!O77&lt;0,"invalid value",IF('Key ค่าไฟรายวัน'!O77=0,"0.00",IF('Key ค่าไฟรายวัน'!O77&lt;'Key ค่าไฟรายวัน'!N77,"Invalid value",('Key ค่าไฟรายวัน'!O77-'Key ค่าไฟรายวัน'!N77)*$F77)))</f>
        <v>0.00</v>
      </c>
      <c r="O77" s="396" t="str">
        <f>IF('Key ค่าไฟรายวัน'!P77&lt;0,"invalid value",IF('Key ค่าไฟรายวัน'!P77=0,"0.00",IF('Key ค่าไฟรายวัน'!P77&lt;'Key ค่าไฟรายวัน'!O77,"Invalid value",('Key ค่าไฟรายวัน'!P77-'Key ค่าไฟรายวัน'!O77)*$F77)))</f>
        <v>0.00</v>
      </c>
      <c r="P77" s="396" t="str">
        <f>IF('Key ค่าไฟรายวัน'!Q77&lt;0,"invalid value",IF('Key ค่าไฟรายวัน'!Q77=0,"0.00",IF('Key ค่าไฟรายวัน'!Q77&lt;'Key ค่าไฟรายวัน'!P77,"Invalid value",('Key ค่าไฟรายวัน'!Q77-'Key ค่าไฟรายวัน'!P77)*$F77)))</f>
        <v>0.00</v>
      </c>
      <c r="Q77" s="396" t="str">
        <f>IF('Key ค่าไฟรายวัน'!R77&lt;0,"invalid value",IF('Key ค่าไฟรายวัน'!R77=0,"0.00",IF('Key ค่าไฟรายวัน'!R77&lt;'Key ค่าไฟรายวัน'!Q77,"Invalid value",('Key ค่าไฟรายวัน'!R77-'Key ค่าไฟรายวัน'!Q77)*$F77)))</f>
        <v>0.00</v>
      </c>
      <c r="R77" s="227" t="str">
        <f>IF('Key ค่าไฟรายวัน'!S77&lt;0,"invalid value",IF('Key ค่าไฟรายวัน'!S77=0,"0.00",IF('Key ค่าไฟรายวัน'!S77&lt;'Key ค่าไฟรายวัน'!R77,"Invalid value",('Key ค่าไฟรายวัน'!S77-'Key ค่าไฟรายวัน'!R77)*$F77)))</f>
        <v>0.00</v>
      </c>
      <c r="S77" s="396" t="str">
        <f>IF('Key ค่าไฟรายวัน'!T77&lt;0,"invalid value",IF('Key ค่าไฟรายวัน'!T77=0,"0.00",IF('Key ค่าไฟรายวัน'!T77&lt;'Key ค่าไฟรายวัน'!S77,"Invalid value",('Key ค่าไฟรายวัน'!T77-'Key ค่าไฟรายวัน'!S77)*$F77)))</f>
        <v>0.00</v>
      </c>
      <c r="T77" s="396" t="str">
        <f>IF('Key ค่าไฟรายวัน'!U77&lt;0,"invalid value",IF('Key ค่าไฟรายวัน'!U77=0,"0.00",IF('Key ค่าไฟรายวัน'!U77&lt;'Key ค่าไฟรายวัน'!T77,"Invalid value",('Key ค่าไฟรายวัน'!U77-'Key ค่าไฟรายวัน'!T77)*$F77)))</f>
        <v>0.00</v>
      </c>
      <c r="U77" s="396" t="str">
        <f>IF('Key ค่าไฟรายวัน'!V77&lt;0,"invalid value",IF('Key ค่าไฟรายวัน'!V77=0,"0.00",IF('Key ค่าไฟรายวัน'!V77&lt;'Key ค่าไฟรายวัน'!U77,"Invalid value",('Key ค่าไฟรายวัน'!V77-'Key ค่าไฟรายวัน'!U77)*$F77)))</f>
        <v>0.00</v>
      </c>
      <c r="V77" s="396" t="str">
        <f>IF('Key ค่าไฟรายวัน'!W77&lt;0,"invalid value",IF('Key ค่าไฟรายวัน'!W77=0,"0.00",IF('Key ค่าไฟรายวัน'!W77&lt;'Key ค่าไฟรายวัน'!V77,"Invalid value",('Key ค่าไฟรายวัน'!W77-'Key ค่าไฟรายวัน'!V77)*$F77)))</f>
        <v>0.00</v>
      </c>
      <c r="W77" s="396" t="str">
        <f>IF('Key ค่าไฟรายวัน'!X77&lt;0,"invalid value",IF('Key ค่าไฟรายวัน'!X77=0,"0.00",IF('Key ค่าไฟรายวัน'!X77&lt;'Key ค่าไฟรายวัน'!W77,"Invalid value",('Key ค่าไฟรายวัน'!X77-'Key ค่าไฟรายวัน'!W77)*$F77)))</f>
        <v>0.00</v>
      </c>
      <c r="X77" s="396" t="str">
        <f>IF('Key ค่าไฟรายวัน'!Y77&lt;0,"invalid value",IF('Key ค่าไฟรายวัน'!Y77=0,"0.00",IF('Key ค่าไฟรายวัน'!Y77&lt;'Key ค่าไฟรายวัน'!X77,"Invalid value",('Key ค่าไฟรายวัน'!Y77-'Key ค่าไฟรายวัน'!X77)*$F77)))</f>
        <v>0.00</v>
      </c>
      <c r="Y77" s="227" t="str">
        <f>IF('Key ค่าไฟรายวัน'!Z77&lt;0,"invalid value",IF('Key ค่าไฟรายวัน'!Z77=0,"0.00",IF('Key ค่าไฟรายวัน'!Z77&lt;'Key ค่าไฟรายวัน'!Y77,"Invalid value",('Key ค่าไฟรายวัน'!Z77-'Key ค่าไฟรายวัน'!Y77)*$F77)))</f>
        <v>0.00</v>
      </c>
      <c r="Z77" s="396" t="str">
        <f>IF('Key ค่าไฟรายวัน'!AA77&lt;0,"invalid value",IF('Key ค่าไฟรายวัน'!AA77=0,"0.00",IF('Key ค่าไฟรายวัน'!AA77&lt;'Key ค่าไฟรายวัน'!Z77,"Invalid value",('Key ค่าไฟรายวัน'!AA77-'Key ค่าไฟรายวัน'!Z77)*$F77)))</f>
        <v>0.00</v>
      </c>
      <c r="AA77" s="396" t="str">
        <f>IF('Key ค่าไฟรายวัน'!AB77&lt;0,"invalid value",IF('Key ค่าไฟรายวัน'!AB77=0,"0.00",IF('Key ค่าไฟรายวัน'!AB77&lt;'Key ค่าไฟรายวัน'!AA77,"Invalid value",('Key ค่าไฟรายวัน'!AB77-'Key ค่าไฟรายวัน'!AA77)*$F77)))</f>
        <v>0.00</v>
      </c>
      <c r="AB77" s="396" t="str">
        <f>IF('Key ค่าไฟรายวัน'!AC77&lt;0,"invalid value",IF('Key ค่าไฟรายวัน'!AC77=0,"0.00",IF('Key ค่าไฟรายวัน'!AC77&lt;'Key ค่าไฟรายวัน'!AB77,"Invalid value",('Key ค่าไฟรายวัน'!AC77-'Key ค่าไฟรายวัน'!AB77)*$F77)))</f>
        <v>0.00</v>
      </c>
      <c r="AC77" s="396" t="str">
        <f>IF('Key ค่าไฟรายวัน'!AD77&lt;0,"invalid value",IF('Key ค่าไฟรายวัน'!AD77=0,"0.00",IF('Key ค่าไฟรายวัน'!AD77&lt;'Key ค่าไฟรายวัน'!AC77,"Invalid value",('Key ค่าไฟรายวัน'!AD77-'Key ค่าไฟรายวัน'!AC77)*$F77)))</f>
        <v>0.00</v>
      </c>
      <c r="AD77" s="396" t="str">
        <f>IF('Key ค่าไฟรายวัน'!AE77&lt;0,"invalid value",IF('Key ค่าไฟรายวัน'!AE77=0,"0.00",IF('Key ค่าไฟรายวัน'!AE77&lt;'Key ค่าไฟรายวัน'!AD77,"Invalid value",('Key ค่าไฟรายวัน'!AE77-'Key ค่าไฟรายวัน'!AD77)*$F77)))</f>
        <v>0.00</v>
      </c>
      <c r="AE77" s="227" t="str">
        <f>IF('Key ค่าไฟรายวัน'!AF77&lt;0,"invalid value",IF('Key ค่าไฟรายวัน'!AF77=0,"0.00",IF('Key ค่าไฟรายวัน'!AF77&lt;'Key ค่าไฟรายวัน'!AE77,"Invalid value",('Key ค่าไฟรายวัน'!AF77-'Key ค่าไฟรายวัน'!AE77)*$F77)))</f>
        <v>0.00</v>
      </c>
      <c r="AF77" s="227" t="str">
        <f>IF('Key ค่าไฟรายวัน'!AG77&lt;0,"invalid value",IF('Key ค่าไฟรายวัน'!AG77=0,"0.00",IF('Key ค่าไฟรายวัน'!AG77&lt;'Key ค่าไฟรายวัน'!AF77,"Invalid value",('Key ค่าไฟรายวัน'!AG77-'Key ค่าไฟรายวัน'!AF77)*$F77)))</f>
        <v>0.00</v>
      </c>
      <c r="AG77" s="396" t="str">
        <f>IF('Key ค่าไฟรายวัน'!AH77&lt;0,"invalid value",IF('Key ค่าไฟรายวัน'!AH77=0,"0.00",IF('Key ค่าไฟรายวัน'!AH77&lt;'Key ค่าไฟรายวัน'!AG77,"Invalid value",('Key ค่าไฟรายวัน'!AH77-'Key ค่าไฟรายวัน'!AG77)*$F77)))</f>
        <v>0.00</v>
      </c>
      <c r="AH77" s="396" t="str">
        <f>IF('Key ค่าไฟรายวัน'!AI77&lt;0,"invalid value",IF('Key ค่าไฟรายวัน'!AI77=0,"0.00",IF('Key ค่าไฟรายวัน'!AI77&lt;'Key ค่าไฟรายวัน'!AH77,"Invalid value",('Key ค่าไฟรายวัน'!AI77-'Key ค่าไฟรายวัน'!AH77)*$F77)))</f>
        <v>0.00</v>
      </c>
      <c r="AI77" s="396" t="str">
        <f>IF('Key ค่าไฟรายวัน'!AJ77&lt;0,"invalid value",IF('Key ค่าไฟรายวัน'!AJ77=0,"0.00",IF('Key ค่าไฟรายวัน'!AJ77&lt;'Key ค่าไฟรายวัน'!AI77,"Invalid value",('Key ค่าไฟรายวัน'!AJ77-'Key ค่าไฟรายวัน'!AI77)*$F77)))</f>
        <v>0.00</v>
      </c>
      <c r="AJ77" s="396" t="str">
        <f>IF('Key ค่าไฟรายวัน'!AK77&lt;0,"invalid value",IF('Key ค่าไฟรายวัน'!AK77=0,"0.00",IF('Key ค่าไฟรายวัน'!AK77&lt;'Key ค่าไฟรายวัน'!AJ77,"Invalid value",('Key ค่าไฟรายวัน'!AK77-'Key ค่าไฟรายวัน'!AJ77)*$F77)))</f>
        <v>0.00</v>
      </c>
      <c r="AK77" s="396"/>
      <c r="AL77" s="126"/>
      <c r="AM77" s="126"/>
      <c r="AN77" s="126"/>
      <c r="AO77" s="126"/>
      <c r="AP77" s="125"/>
      <c r="AQ77" s="125"/>
      <c r="AR77" s="125"/>
      <c r="AS77" s="126"/>
    </row>
    <row r="78" spans="1:45" ht="15" customHeight="1">
      <c r="A78" s="95" t="s">
        <v>92</v>
      </c>
      <c r="B78" s="526"/>
      <c r="C78" s="84" t="s">
        <v>58</v>
      </c>
      <c r="D78" s="85" t="s">
        <v>106</v>
      </c>
      <c r="E78" s="86" t="s">
        <v>43</v>
      </c>
      <c r="F78" s="87">
        <v>1</v>
      </c>
      <c r="G78" s="397" t="str">
        <f ca="1">IF('Key ค่าไฟรายวัน'!H78&lt;0,"invalid value",IF('Key ค่าไฟรายวัน'!H78=0,"0.00",IF('Key ค่าไฟรายวัน'!H78&lt;'Key ค่าไฟรายวัน'!G78,"Invalid value",('Key ค่าไฟรายวัน'!H78-'Key ค่าไฟรายวัน'!G78)*$F78)))</f>
        <v>0.00</v>
      </c>
      <c r="H78" s="397" t="str">
        <f ca="1">IF('Key ค่าไฟรายวัน'!I78&lt;0,"invalid value",IF('Key ค่าไฟรายวัน'!I78=0,"0.00",IF('Key ค่าไฟรายวัน'!I78&lt;'Key ค่าไฟรายวัน'!H78,"Invalid value",('Key ค่าไฟรายวัน'!I78-'Key ค่าไฟรายวัน'!H78)*$F78)))</f>
        <v>0.00</v>
      </c>
      <c r="I78" s="397" t="str">
        <f ca="1">IF('Key ค่าไฟรายวัน'!J78&lt;0,"invalid value",IF('Key ค่าไฟรายวัน'!J78=0,"0.00",IF('Key ค่าไฟรายวัน'!J78&lt;'Key ค่าไฟรายวัน'!I78,"Invalid value",('Key ค่าไฟรายวัน'!J78-'Key ค่าไฟรายวัน'!I78)*$F78)))</f>
        <v>0.00</v>
      </c>
      <c r="J78" s="228" t="str">
        <f ca="1">IF('Key ค่าไฟรายวัน'!K78&lt;0,"invalid value",IF('Key ค่าไฟรายวัน'!K78=0,"0.00",IF('Key ค่าไฟรายวัน'!K78&lt;'Key ค่าไฟรายวัน'!J78,"Invalid value",('Key ค่าไฟรายวัน'!K78-'Key ค่าไฟรายวัน'!J78)*$F78)))</f>
        <v>0.00</v>
      </c>
      <c r="K78" s="228" t="str">
        <f ca="1">IF('Key ค่าไฟรายวัน'!L78&lt;0,"invalid value",IF('Key ค่าไฟรายวัน'!L78=0,"0.00",IF('Key ค่าไฟรายวัน'!L78&lt;'Key ค่าไฟรายวัน'!K78,"Invalid value",('Key ค่าไฟรายวัน'!L78-'Key ค่าไฟรายวัน'!K78)*$F78)))</f>
        <v>0.00</v>
      </c>
      <c r="L78" s="395" t="str">
        <f ca="1">IF('Key ค่าไฟรายวัน'!M78&lt;0,"invalid value",IF('Key ค่าไฟรายวัน'!M78=0,"0.00",IF('Key ค่าไฟรายวัน'!M78&lt;'Key ค่าไฟรายวัน'!L78,"Invalid value",('Key ค่าไฟรายวัน'!M78-'Key ค่าไฟรายวัน'!L78)*$F78)))</f>
        <v>0.00</v>
      </c>
      <c r="M78" s="397" t="str">
        <f ca="1">IF('Key ค่าไฟรายวัน'!N78&lt;0,"invalid value",IF('Key ค่าไฟรายวัน'!N78=0,"0.00",IF('Key ค่าไฟรายวัน'!N78&lt;'Key ค่าไฟรายวัน'!M78,"Invalid value",('Key ค่าไฟรายวัน'!N78-'Key ค่าไฟรายวัน'!M78)*$F78)))</f>
        <v>0.00</v>
      </c>
      <c r="N78" s="397" t="str">
        <f ca="1">IF('Key ค่าไฟรายวัน'!O78&lt;0,"invalid value",IF('Key ค่าไฟรายวัน'!O78=0,"0.00",IF('Key ค่าไฟรายวัน'!O78&lt;'Key ค่าไฟรายวัน'!N78,"Invalid value",('Key ค่าไฟรายวัน'!O78-'Key ค่าไฟรายวัน'!N78)*$F78)))</f>
        <v>0.00</v>
      </c>
      <c r="O78" s="397" t="str">
        <f ca="1">IF('Key ค่าไฟรายวัน'!P78&lt;0,"invalid value",IF('Key ค่าไฟรายวัน'!P78=0,"0.00",IF('Key ค่าไฟรายวัน'!P78&lt;'Key ค่าไฟรายวัน'!O78,"Invalid value",('Key ค่าไฟรายวัน'!P78-'Key ค่าไฟรายวัน'!O78)*$F78)))</f>
        <v>0.00</v>
      </c>
      <c r="P78" s="397" t="str">
        <f ca="1">IF('Key ค่าไฟรายวัน'!Q78&lt;0,"invalid value",IF('Key ค่าไฟรายวัน'!Q78=0,"0.00",IF('Key ค่าไฟรายวัน'!Q78&lt;'Key ค่าไฟรายวัน'!P78,"Invalid value",('Key ค่าไฟรายวัน'!Q78-'Key ค่าไฟรายวัน'!P78)*$F78)))</f>
        <v>0.00</v>
      </c>
      <c r="Q78" s="397" t="str">
        <f ca="1">IF('Key ค่าไฟรายวัน'!R78&lt;0,"invalid value",IF('Key ค่าไฟรายวัน'!R78=0,"0.00",IF('Key ค่าไฟรายวัน'!R78&lt;'Key ค่าไฟรายวัน'!Q78,"Invalid value",('Key ค่าไฟรายวัน'!R78-'Key ค่าไฟรายวัน'!Q78)*$F78)))</f>
        <v>0.00</v>
      </c>
      <c r="R78" s="397" t="str">
        <f ca="1">IF('Key ค่าไฟรายวัน'!S78&lt;0,"invalid value",IF('Key ค่าไฟรายวัน'!S78=0,"0.00",IF('Key ค่าไฟรายวัน'!S78&lt;'Key ค่าไฟรายวัน'!R78,"Invalid value",('Key ค่าไฟรายวัน'!S78-'Key ค่าไฟรายวัน'!R78)*$F78)))</f>
        <v>0.00</v>
      </c>
      <c r="S78" s="397" t="str">
        <f ca="1">IF('Key ค่าไฟรายวัน'!T78&lt;0,"invalid value",IF('Key ค่าไฟรายวัน'!T78=0,"0.00",IF('Key ค่าไฟรายวัน'!T78&lt;'Key ค่าไฟรายวัน'!S78,"Invalid value",('Key ค่าไฟรายวัน'!T78-'Key ค่าไฟรายวัน'!S78)*$F78)))</f>
        <v>0.00</v>
      </c>
      <c r="T78" s="397" t="str">
        <f ca="1">IF('Key ค่าไฟรายวัน'!U78&lt;0,"invalid value",IF('Key ค่าไฟรายวัน'!U78=0,"0.00",IF('Key ค่าไฟรายวัน'!U78&lt;'Key ค่าไฟรายวัน'!T78,"Invalid value",('Key ค่าไฟรายวัน'!U78-'Key ค่าไฟรายวัน'!T78)*$F78)))</f>
        <v>0.00</v>
      </c>
      <c r="U78" s="397" t="str">
        <f ca="1">IF('Key ค่าไฟรายวัน'!V78&lt;0,"invalid value",IF('Key ค่าไฟรายวัน'!V78=0,"0.00",IF('Key ค่าไฟรายวัน'!V78&lt;'Key ค่าไฟรายวัน'!U78,"Invalid value",('Key ค่าไฟรายวัน'!V78-'Key ค่าไฟรายวัน'!U78)*$F78)))</f>
        <v>0.00</v>
      </c>
      <c r="V78" s="397" t="str">
        <f ca="1">IF('Key ค่าไฟรายวัน'!W78&lt;0,"invalid value",IF('Key ค่าไฟรายวัน'!W78=0,"0.00",IF('Key ค่าไฟรายวัน'!W78&lt;'Key ค่าไฟรายวัน'!V78,"Invalid value",('Key ค่าไฟรายวัน'!W78-'Key ค่าไฟรายวัน'!V78)*$F78)))</f>
        <v>0.00</v>
      </c>
      <c r="W78" s="397" t="str">
        <f ca="1">IF('Key ค่าไฟรายวัน'!X78&lt;0,"invalid value",IF('Key ค่าไฟรายวัน'!X78=0,"0.00",IF('Key ค่าไฟรายวัน'!X78&lt;'Key ค่าไฟรายวัน'!W78,"Invalid value",('Key ค่าไฟรายวัน'!X78-'Key ค่าไฟรายวัน'!W78)*$F78)))</f>
        <v>0.00</v>
      </c>
      <c r="X78" s="397" t="str">
        <f ca="1">IF('Key ค่าไฟรายวัน'!Y78&lt;0,"invalid value",IF('Key ค่าไฟรายวัน'!Y78=0,"0.00",IF('Key ค่าไฟรายวัน'!Y78&lt;'Key ค่าไฟรายวัน'!X78,"Invalid value",('Key ค่าไฟรายวัน'!Y78-'Key ค่าไฟรายวัน'!X78)*$F78)))</f>
        <v>0.00</v>
      </c>
      <c r="Y78" s="228" t="str">
        <f ca="1">IF('Key ค่าไฟรายวัน'!Z78&lt;0,"invalid value",IF('Key ค่าไฟรายวัน'!Z78=0,"0.00",IF('Key ค่าไฟรายวัน'!Z78&lt;'Key ค่าไฟรายวัน'!Y78,"Invalid value",('Key ค่าไฟรายวัน'!Z78-'Key ค่าไฟรายวัน'!Y78)*$F78)))</f>
        <v>0.00</v>
      </c>
      <c r="Z78" s="397" t="str">
        <f ca="1">IF('Key ค่าไฟรายวัน'!AA78&lt;0,"invalid value",IF('Key ค่าไฟรายวัน'!AA78=0,"0.00",IF('Key ค่าไฟรายวัน'!AA78&lt;'Key ค่าไฟรายวัน'!Z78,"Invalid value",('Key ค่าไฟรายวัน'!AA78-'Key ค่าไฟรายวัน'!Z78)*$F78)))</f>
        <v>0.00</v>
      </c>
      <c r="AA78" s="397" t="str">
        <f ca="1">IF('Key ค่าไฟรายวัน'!AB78&lt;0,"invalid value",IF('Key ค่าไฟรายวัน'!AB78=0,"0.00",IF('Key ค่าไฟรายวัน'!AB78&lt;'Key ค่าไฟรายวัน'!AA78,"Invalid value",('Key ค่าไฟรายวัน'!AB78-'Key ค่าไฟรายวัน'!AA78)*$F78)))</f>
        <v>0.00</v>
      </c>
      <c r="AB78" s="397" t="str">
        <f ca="1">IF('Key ค่าไฟรายวัน'!AC78&lt;0,"invalid value",IF('Key ค่าไฟรายวัน'!AC78=0,"0.00",IF('Key ค่าไฟรายวัน'!AC78&lt;'Key ค่าไฟรายวัน'!AB78,"Invalid value",('Key ค่าไฟรายวัน'!AC78-'Key ค่าไฟรายวัน'!AB78)*$F78)))</f>
        <v>0.00</v>
      </c>
      <c r="AC78" s="397" t="str">
        <f ca="1">IF('Key ค่าไฟรายวัน'!AD78&lt;0,"invalid value",IF('Key ค่าไฟรายวัน'!AD78=0,"0.00",IF('Key ค่าไฟรายวัน'!AD78&lt;'Key ค่าไฟรายวัน'!AC78,"Invalid value",('Key ค่าไฟรายวัน'!AD78-'Key ค่าไฟรายวัน'!AC78)*$F78)))</f>
        <v>0.00</v>
      </c>
      <c r="AD78" s="397" t="str">
        <f ca="1">IF('Key ค่าไฟรายวัน'!AE78&lt;0,"invalid value",IF('Key ค่าไฟรายวัน'!AE78=0,"0.00",IF('Key ค่าไฟรายวัน'!AE78&lt;'Key ค่าไฟรายวัน'!AD78,"Invalid value",('Key ค่าไฟรายวัน'!AE78-'Key ค่าไฟรายวัน'!AD78)*$F78)))</f>
        <v>0.00</v>
      </c>
      <c r="AE78" s="228" t="str">
        <f ca="1">IF('Key ค่าไฟรายวัน'!AF78&lt;0,"invalid value",IF('Key ค่าไฟรายวัน'!AF78=0,"0.00",IF('Key ค่าไฟรายวัน'!AF78&lt;'Key ค่าไฟรายวัน'!AE78,"Invalid value",('Key ค่าไฟรายวัน'!AF78-'Key ค่าไฟรายวัน'!AE78)*$F78)))</f>
        <v>0.00</v>
      </c>
      <c r="AF78" s="228" t="str">
        <f ca="1">IF('Key ค่าไฟรายวัน'!AG78&lt;0,"invalid value",IF('Key ค่าไฟรายวัน'!AG78=0,"0.00",IF('Key ค่าไฟรายวัน'!AG78&lt;'Key ค่าไฟรายวัน'!AF78,"Invalid value",('Key ค่าไฟรายวัน'!AG78-'Key ค่าไฟรายวัน'!AF78)*$F78)))</f>
        <v>0.00</v>
      </c>
      <c r="AG78" s="397" t="str">
        <f ca="1">IF('Key ค่าไฟรายวัน'!AH78&lt;0,"invalid value",IF('Key ค่าไฟรายวัน'!AH78=0,"0.00",IF('Key ค่าไฟรายวัน'!AH78&lt;'Key ค่าไฟรายวัน'!AG78,"Invalid value",('Key ค่าไฟรายวัน'!AH78-'Key ค่าไฟรายวัน'!AG78)*$F78)))</f>
        <v>0.00</v>
      </c>
      <c r="AH78" s="397" t="str">
        <f ca="1">IF('Key ค่าไฟรายวัน'!AI78&lt;0,"invalid value",IF('Key ค่าไฟรายวัน'!AI78=0,"0.00",IF('Key ค่าไฟรายวัน'!AI78&lt;'Key ค่าไฟรายวัน'!AH78,"Invalid value",('Key ค่าไฟรายวัน'!AI78-'Key ค่าไฟรายวัน'!AH78)*$F78)))</f>
        <v>0.00</v>
      </c>
      <c r="AI78" s="397" t="str">
        <f ca="1">IF('Key ค่าไฟรายวัน'!AJ78&lt;0,"invalid value",IF('Key ค่าไฟรายวัน'!AJ78=0,"0.00",IF('Key ค่าไฟรายวัน'!AJ78&lt;'Key ค่าไฟรายวัน'!AI78,"Invalid value",('Key ค่าไฟรายวัน'!AJ78-'Key ค่าไฟรายวัน'!AI78)*$F78)))</f>
        <v>0.00</v>
      </c>
      <c r="AJ78" s="397" t="str">
        <f ca="1">IF('Key ค่าไฟรายวัน'!AK78&lt;0,"invalid value",IF('Key ค่าไฟรายวัน'!AK78=0,"0.00",IF('Key ค่าไฟรายวัน'!AK78&lt;'Key ค่าไฟรายวัน'!AJ78,"Invalid value",('Key ค่าไฟรายวัน'!AK78-'Key ค่าไฟรายวัน'!AJ78)*$F78)))</f>
        <v>0.00</v>
      </c>
      <c r="AK78" s="397"/>
      <c r="AL78" s="126"/>
      <c r="AM78" s="126"/>
      <c r="AN78" s="126"/>
      <c r="AO78" s="126"/>
      <c r="AP78" s="125"/>
      <c r="AQ78" s="125"/>
      <c r="AR78" s="125"/>
      <c r="AS78" s="126"/>
    </row>
    <row r="79" spans="1:45" ht="15" customHeight="1">
      <c r="A79" s="95" t="s">
        <v>92</v>
      </c>
      <c r="B79" s="526"/>
      <c r="C79" s="71" t="s">
        <v>58</v>
      </c>
      <c r="D79" s="96" t="s">
        <v>123</v>
      </c>
      <c r="E79" s="69" t="s">
        <v>43</v>
      </c>
      <c r="F79" s="73">
        <v>1</v>
      </c>
      <c r="G79" s="397" t="str">
        <f ca="1">IF('Key ค่าไฟรายวัน'!H79&lt;0,"invalid value",IF('Key ค่าไฟรายวัน'!H79=0,"0.00",IF('Key ค่าไฟรายวัน'!H79&lt;'Key ค่าไฟรายวัน'!G79,"Invalid value",('Key ค่าไฟรายวัน'!H79-'Key ค่าไฟรายวัน'!G79)*$F79)))</f>
        <v>0.00</v>
      </c>
      <c r="H79" s="397" t="str">
        <f ca="1">IF('Key ค่าไฟรายวัน'!I79&lt;0,"invalid value",IF('Key ค่าไฟรายวัน'!I79=0,"0.00",IF('Key ค่าไฟรายวัน'!I79&lt;'Key ค่าไฟรายวัน'!H79,"Invalid value",('Key ค่าไฟรายวัน'!I79-'Key ค่าไฟรายวัน'!H79)*$F79)))</f>
        <v>0.00</v>
      </c>
      <c r="I79" s="397" t="str">
        <f ca="1">IF('Key ค่าไฟรายวัน'!J79&lt;0,"invalid value",IF('Key ค่าไฟรายวัน'!J79=0,"0.00",IF('Key ค่าไฟรายวัน'!J79&lt;'Key ค่าไฟรายวัน'!I79,"Invalid value",('Key ค่าไฟรายวัน'!J79-'Key ค่าไฟรายวัน'!I79)*$F79)))</f>
        <v>0.00</v>
      </c>
      <c r="J79" s="228" t="str">
        <f ca="1">IF('Key ค่าไฟรายวัน'!K79&lt;0,"invalid value",IF('Key ค่าไฟรายวัน'!K79=0,"0.00",IF('Key ค่าไฟรายวัน'!K79&lt;'Key ค่าไฟรายวัน'!J79,"Invalid value",('Key ค่าไฟรายวัน'!K79-'Key ค่าไฟรายวัน'!J79)*$F79)))</f>
        <v>0.00</v>
      </c>
      <c r="K79" s="228" t="str">
        <f ca="1">IF('Key ค่าไฟรายวัน'!L79&lt;0,"invalid value",IF('Key ค่าไฟรายวัน'!L79=0,"0.00",IF('Key ค่าไฟรายวัน'!L79&lt;'Key ค่าไฟรายวัน'!K79,"Invalid value",('Key ค่าไฟรายวัน'!L79-'Key ค่าไฟรายวัน'!K79)*$F79)))</f>
        <v>0.00</v>
      </c>
      <c r="L79" s="395" t="str">
        <f ca="1">IF('Key ค่าไฟรายวัน'!M79&lt;0,"invalid value",IF('Key ค่าไฟรายวัน'!M79=0,"0.00",IF('Key ค่าไฟรายวัน'!M79&lt;'Key ค่าไฟรายวัน'!L79,"Invalid value",('Key ค่าไฟรายวัน'!M79-'Key ค่าไฟรายวัน'!L79)*$F79)))</f>
        <v>0.00</v>
      </c>
      <c r="M79" s="397" t="str">
        <f ca="1">IF('Key ค่าไฟรายวัน'!N79&lt;0,"invalid value",IF('Key ค่าไฟรายวัน'!N79=0,"0.00",IF('Key ค่าไฟรายวัน'!N79&lt;'Key ค่าไฟรายวัน'!M79,"Invalid value",('Key ค่าไฟรายวัน'!N79-'Key ค่าไฟรายวัน'!M79)*$F79)))</f>
        <v>0.00</v>
      </c>
      <c r="N79" s="397" t="str">
        <f ca="1">IF('Key ค่าไฟรายวัน'!O79&lt;0,"invalid value",IF('Key ค่าไฟรายวัน'!O79=0,"0.00",IF('Key ค่าไฟรายวัน'!O79&lt;'Key ค่าไฟรายวัน'!N79,"Invalid value",('Key ค่าไฟรายวัน'!O79-'Key ค่าไฟรายวัน'!N79)*$F79)))</f>
        <v>0.00</v>
      </c>
      <c r="O79" s="397" t="str">
        <f ca="1">IF('Key ค่าไฟรายวัน'!P79&lt;0,"invalid value",IF('Key ค่าไฟรายวัน'!P79=0,"0.00",IF('Key ค่าไฟรายวัน'!P79&lt;'Key ค่าไฟรายวัน'!O79,"Invalid value",('Key ค่าไฟรายวัน'!P79-'Key ค่าไฟรายวัน'!O79)*$F79)))</f>
        <v>0.00</v>
      </c>
      <c r="P79" s="397" t="str">
        <f ca="1">IF('Key ค่าไฟรายวัน'!Q79&lt;0,"invalid value",IF('Key ค่าไฟรายวัน'!Q79=0,"0.00",IF('Key ค่าไฟรายวัน'!Q79&lt;'Key ค่าไฟรายวัน'!P79,"Invalid value",('Key ค่าไฟรายวัน'!Q79-'Key ค่าไฟรายวัน'!P79)*$F79)))</f>
        <v>0.00</v>
      </c>
      <c r="Q79" s="397" t="str">
        <f ca="1">IF('Key ค่าไฟรายวัน'!R79&lt;0,"invalid value",IF('Key ค่าไฟรายวัน'!R79=0,"0.00",IF('Key ค่าไฟรายวัน'!R79&lt;'Key ค่าไฟรายวัน'!Q79,"Invalid value",('Key ค่าไฟรายวัน'!R79-'Key ค่าไฟรายวัน'!Q79)*$F79)))</f>
        <v>0.00</v>
      </c>
      <c r="R79" s="228" t="str">
        <f ca="1">IF('Key ค่าไฟรายวัน'!S79&lt;0,"invalid value",IF('Key ค่าไฟรายวัน'!S79=0,"0.00",IF('Key ค่าไฟรายวัน'!S79&lt;'Key ค่าไฟรายวัน'!R79,"Invalid value",('Key ค่าไฟรายวัน'!S79-'Key ค่าไฟรายวัน'!R79)*$F79)))</f>
        <v>0.00</v>
      </c>
      <c r="S79" s="397" t="str">
        <f ca="1">IF('Key ค่าไฟรายวัน'!T79&lt;0,"invalid value",IF('Key ค่าไฟรายวัน'!T79=0,"0.00",IF('Key ค่าไฟรายวัน'!T79&lt;'Key ค่าไฟรายวัน'!S79,"Invalid value",('Key ค่าไฟรายวัน'!T79-'Key ค่าไฟรายวัน'!S79)*$F79)))</f>
        <v>0.00</v>
      </c>
      <c r="T79" s="397" t="str">
        <f ca="1">IF('Key ค่าไฟรายวัน'!U79&lt;0,"invalid value",IF('Key ค่าไฟรายวัน'!U79=0,"0.00",IF('Key ค่าไฟรายวัน'!U79&lt;'Key ค่าไฟรายวัน'!T79,"Invalid value",('Key ค่าไฟรายวัน'!U79-'Key ค่าไฟรายวัน'!T79)*$F79)))</f>
        <v>0.00</v>
      </c>
      <c r="U79" s="397" t="str">
        <f ca="1">IF('Key ค่าไฟรายวัน'!V79&lt;0,"invalid value",IF('Key ค่าไฟรายวัน'!V79=0,"0.00",IF('Key ค่าไฟรายวัน'!V79&lt;'Key ค่าไฟรายวัน'!U79,"Invalid value",('Key ค่าไฟรายวัน'!V79-'Key ค่าไฟรายวัน'!U79)*$F79)))</f>
        <v>0.00</v>
      </c>
      <c r="V79" s="397" t="str">
        <f ca="1">IF('Key ค่าไฟรายวัน'!W79&lt;0,"invalid value",IF('Key ค่าไฟรายวัน'!W79=0,"0.00",IF('Key ค่าไฟรายวัน'!W79&lt;'Key ค่าไฟรายวัน'!V79,"Invalid value",('Key ค่าไฟรายวัน'!W79-'Key ค่าไฟรายวัน'!V79)*$F79)))</f>
        <v>0.00</v>
      </c>
      <c r="W79" s="397" t="str">
        <f ca="1">IF('Key ค่าไฟรายวัน'!X79&lt;0,"invalid value",IF('Key ค่าไฟรายวัน'!X79=0,"0.00",IF('Key ค่าไฟรายวัน'!X79&lt;'Key ค่าไฟรายวัน'!W79,"Invalid value",('Key ค่าไฟรายวัน'!X79-'Key ค่าไฟรายวัน'!W79)*$F79)))</f>
        <v>0.00</v>
      </c>
      <c r="X79" s="397" t="str">
        <f ca="1">IF('Key ค่าไฟรายวัน'!Y79&lt;0,"invalid value",IF('Key ค่าไฟรายวัน'!Y79=0,"0.00",IF('Key ค่าไฟรายวัน'!Y79&lt;'Key ค่าไฟรายวัน'!X79,"Invalid value",('Key ค่าไฟรายวัน'!Y79-'Key ค่าไฟรายวัน'!X79)*$F79)))</f>
        <v>0.00</v>
      </c>
      <c r="Y79" s="228" t="str">
        <f ca="1">IF('Key ค่าไฟรายวัน'!Z79&lt;0,"invalid value",IF('Key ค่าไฟรายวัน'!Z79=0,"0.00",IF('Key ค่าไฟรายวัน'!Z79&lt;'Key ค่าไฟรายวัน'!Y79,"Invalid value",('Key ค่าไฟรายวัน'!Z79-'Key ค่าไฟรายวัน'!Y79)*$F79)))</f>
        <v>0.00</v>
      </c>
      <c r="Z79" s="397" t="str">
        <f ca="1">IF('Key ค่าไฟรายวัน'!AA79&lt;0,"invalid value",IF('Key ค่าไฟรายวัน'!AA79=0,"0.00",IF('Key ค่าไฟรายวัน'!AA79&lt;'Key ค่าไฟรายวัน'!Z79,"Invalid value",('Key ค่าไฟรายวัน'!AA79-'Key ค่าไฟรายวัน'!Z79)*$F79)))</f>
        <v>0.00</v>
      </c>
      <c r="AA79" s="397" t="str">
        <f ca="1">IF('Key ค่าไฟรายวัน'!AB79&lt;0,"invalid value",IF('Key ค่าไฟรายวัน'!AB79=0,"0.00",IF('Key ค่าไฟรายวัน'!AB79&lt;'Key ค่าไฟรายวัน'!AA79,"Invalid value",('Key ค่าไฟรายวัน'!AB79-'Key ค่าไฟรายวัน'!AA79)*$F79)))</f>
        <v>0.00</v>
      </c>
      <c r="AB79" s="397" t="str">
        <f ca="1">IF('Key ค่าไฟรายวัน'!AC79&lt;0,"invalid value",IF('Key ค่าไฟรายวัน'!AC79=0,"0.00",IF('Key ค่าไฟรายวัน'!AC79&lt;'Key ค่าไฟรายวัน'!AB79,"Invalid value",('Key ค่าไฟรายวัน'!AC79-'Key ค่าไฟรายวัน'!AB79)*$F79)))</f>
        <v>0.00</v>
      </c>
      <c r="AC79" s="397" t="str">
        <f ca="1">IF('Key ค่าไฟรายวัน'!AD79&lt;0,"invalid value",IF('Key ค่าไฟรายวัน'!AD79=0,"0.00",IF('Key ค่าไฟรายวัน'!AD79&lt;'Key ค่าไฟรายวัน'!AC79,"Invalid value",('Key ค่าไฟรายวัน'!AD79-'Key ค่าไฟรายวัน'!AC79)*$F79)))</f>
        <v>0.00</v>
      </c>
      <c r="AD79" s="397" t="str">
        <f ca="1">IF('Key ค่าไฟรายวัน'!AE79&lt;0,"invalid value",IF('Key ค่าไฟรายวัน'!AE79=0,"0.00",IF('Key ค่าไฟรายวัน'!AE79&lt;'Key ค่าไฟรายวัน'!AD79,"Invalid value",('Key ค่าไฟรายวัน'!AE79-'Key ค่าไฟรายวัน'!AD79)*$F79)))</f>
        <v>0.00</v>
      </c>
      <c r="AE79" s="228" t="str">
        <f ca="1">IF('Key ค่าไฟรายวัน'!AF79&lt;0,"invalid value",IF('Key ค่าไฟรายวัน'!AF79=0,"0.00",IF('Key ค่าไฟรายวัน'!AF79&lt;'Key ค่าไฟรายวัน'!AE79,"Invalid value",('Key ค่าไฟรายวัน'!AF79-'Key ค่าไฟรายวัน'!AE79)*$F79)))</f>
        <v>0.00</v>
      </c>
      <c r="AF79" s="228" t="str">
        <f ca="1">IF('Key ค่าไฟรายวัน'!AG79&lt;0,"invalid value",IF('Key ค่าไฟรายวัน'!AG79=0,"0.00",IF('Key ค่าไฟรายวัน'!AG79&lt;'Key ค่าไฟรายวัน'!AF79,"Invalid value",('Key ค่าไฟรายวัน'!AG79-'Key ค่าไฟรายวัน'!AF79)*$F79)))</f>
        <v>0.00</v>
      </c>
      <c r="AG79" s="397" t="str">
        <f ca="1">IF('Key ค่าไฟรายวัน'!AH79&lt;0,"invalid value",IF('Key ค่าไฟรายวัน'!AH79=0,"0.00",IF('Key ค่าไฟรายวัน'!AH79&lt;'Key ค่าไฟรายวัน'!AG79,"Invalid value",('Key ค่าไฟรายวัน'!AH79-'Key ค่าไฟรายวัน'!AG79)*$F79)))</f>
        <v>0.00</v>
      </c>
      <c r="AH79" s="397" t="str">
        <f ca="1">IF('Key ค่าไฟรายวัน'!AI79&lt;0,"invalid value",IF('Key ค่าไฟรายวัน'!AI79=0,"0.00",IF('Key ค่าไฟรายวัน'!AI79&lt;'Key ค่าไฟรายวัน'!AH79,"Invalid value",('Key ค่าไฟรายวัน'!AI79-'Key ค่าไฟรายวัน'!AH79)*$F79)))</f>
        <v>0.00</v>
      </c>
      <c r="AI79" s="397" t="str">
        <f ca="1">IF('Key ค่าไฟรายวัน'!AJ79&lt;0,"invalid value",IF('Key ค่าไฟรายวัน'!AJ79=0,"0.00",IF('Key ค่าไฟรายวัน'!AJ79&lt;'Key ค่าไฟรายวัน'!AI79,"Invalid value",('Key ค่าไฟรายวัน'!AJ79-'Key ค่าไฟรายวัน'!AI79)*$F79)))</f>
        <v>0.00</v>
      </c>
      <c r="AJ79" s="397" t="str">
        <f ca="1">IF('Key ค่าไฟรายวัน'!AK79&lt;0,"invalid value",IF('Key ค่าไฟรายวัน'!AK79=0,"0.00",IF('Key ค่าไฟรายวัน'!AK79&lt;'Key ค่าไฟรายวัน'!AJ79,"Invalid value",('Key ค่าไฟรายวัน'!AK79-'Key ค่าไฟรายวัน'!AJ79)*$F79)))</f>
        <v>0.00</v>
      </c>
      <c r="AK79" s="397"/>
      <c r="AL79" s="126"/>
      <c r="AM79" s="126"/>
      <c r="AN79" s="126"/>
      <c r="AO79" s="126"/>
      <c r="AP79" s="125"/>
      <c r="AQ79" s="125"/>
      <c r="AR79" s="125"/>
      <c r="AS79" s="126"/>
    </row>
    <row r="80" spans="1:45" ht="15" customHeight="1">
      <c r="A80" s="95" t="s">
        <v>92</v>
      </c>
      <c r="B80" s="526"/>
      <c r="C80" s="71" t="s">
        <v>58</v>
      </c>
      <c r="D80" s="96" t="s">
        <v>124</v>
      </c>
      <c r="E80" s="69" t="s">
        <v>43</v>
      </c>
      <c r="F80" s="73">
        <v>1</v>
      </c>
      <c r="G80" s="397" t="str">
        <f ca="1">IF('Key ค่าไฟรายวัน'!H80&lt;0,"invalid value",IF('Key ค่าไฟรายวัน'!H80=0,"0.00",IF('Key ค่าไฟรายวัน'!H80&lt;'Key ค่าไฟรายวัน'!G80,"Invalid value",('Key ค่าไฟรายวัน'!H80-'Key ค่าไฟรายวัน'!G80)*$F80)))</f>
        <v>0.00</v>
      </c>
      <c r="H80" s="397" t="str">
        <f ca="1">IF('Key ค่าไฟรายวัน'!I80&lt;0,"invalid value",IF('Key ค่าไฟรายวัน'!I80=0,"0.00",IF('Key ค่าไฟรายวัน'!I80&lt;'Key ค่าไฟรายวัน'!H80,"Invalid value",('Key ค่าไฟรายวัน'!I80-'Key ค่าไฟรายวัน'!H80)*$F80)))</f>
        <v>0.00</v>
      </c>
      <c r="I80" s="397" t="str">
        <f ca="1">IF('Key ค่าไฟรายวัน'!J80&lt;0,"invalid value",IF('Key ค่าไฟรายวัน'!J80=0,"0.00",IF('Key ค่าไฟรายวัน'!J80&lt;'Key ค่าไฟรายวัน'!I80,"Invalid value",('Key ค่าไฟรายวัน'!J80-'Key ค่าไฟรายวัน'!I80)*$F80)))</f>
        <v>0.00</v>
      </c>
      <c r="J80" s="228" t="str">
        <f ca="1">IF('Key ค่าไฟรายวัน'!K80&lt;0,"invalid value",IF('Key ค่าไฟรายวัน'!K80=0,"0.00",IF('Key ค่าไฟรายวัน'!K80&lt;'Key ค่าไฟรายวัน'!J80,"Invalid value",('Key ค่าไฟรายวัน'!K80-'Key ค่าไฟรายวัน'!J80)*$F80)))</f>
        <v>0.00</v>
      </c>
      <c r="K80" s="228" t="str">
        <f ca="1">IF('Key ค่าไฟรายวัน'!L80&lt;0,"invalid value",IF('Key ค่าไฟรายวัน'!L80=0,"0.00",IF('Key ค่าไฟรายวัน'!L80&lt;'Key ค่าไฟรายวัน'!K80,"Invalid value",('Key ค่าไฟรายวัน'!L80-'Key ค่าไฟรายวัน'!K80)*$F80)))</f>
        <v>0.00</v>
      </c>
      <c r="L80" s="395" t="str">
        <f ca="1">IF('Key ค่าไฟรายวัน'!M80&lt;0,"invalid value",IF('Key ค่าไฟรายวัน'!M80=0,"0.00",IF('Key ค่าไฟรายวัน'!M80&lt;'Key ค่าไฟรายวัน'!L80,"Invalid value",('Key ค่าไฟรายวัน'!M80-'Key ค่าไฟรายวัน'!L80)*$F80)))</f>
        <v>0.00</v>
      </c>
      <c r="M80" s="397" t="str">
        <f ca="1">IF('Key ค่าไฟรายวัน'!N80&lt;0,"invalid value",IF('Key ค่าไฟรายวัน'!N80=0,"0.00",IF('Key ค่าไฟรายวัน'!N80&lt;'Key ค่าไฟรายวัน'!M80,"Invalid value",('Key ค่าไฟรายวัน'!N80-'Key ค่าไฟรายวัน'!M80)*$F80)))</f>
        <v>0.00</v>
      </c>
      <c r="N80" s="397" t="str">
        <f ca="1">IF('Key ค่าไฟรายวัน'!O80&lt;0,"invalid value",IF('Key ค่าไฟรายวัน'!O80=0,"0.00",IF('Key ค่าไฟรายวัน'!O80&lt;'Key ค่าไฟรายวัน'!N80,"Invalid value",('Key ค่าไฟรายวัน'!O80-'Key ค่าไฟรายวัน'!N80)*$F80)))</f>
        <v>0.00</v>
      </c>
      <c r="O80" s="397" t="str">
        <f ca="1">IF('Key ค่าไฟรายวัน'!P80&lt;0,"invalid value",IF('Key ค่าไฟรายวัน'!P80=0,"0.00",IF('Key ค่าไฟรายวัน'!P80&lt;'Key ค่าไฟรายวัน'!O80,"Invalid value",('Key ค่าไฟรายวัน'!P80-'Key ค่าไฟรายวัน'!O80)*$F80)))</f>
        <v>0.00</v>
      </c>
      <c r="P80" s="397" t="str">
        <f ca="1">IF('Key ค่าไฟรายวัน'!Q80&lt;0,"invalid value",IF('Key ค่าไฟรายวัน'!Q80=0,"0.00",IF('Key ค่าไฟรายวัน'!Q80&lt;'Key ค่าไฟรายวัน'!P80,"Invalid value",('Key ค่าไฟรายวัน'!Q80-'Key ค่าไฟรายวัน'!P80)*$F80)))</f>
        <v>0.00</v>
      </c>
      <c r="Q80" s="397" t="str">
        <f ca="1">IF('Key ค่าไฟรายวัน'!R80&lt;0,"invalid value",IF('Key ค่าไฟรายวัน'!R80=0,"0.00",IF('Key ค่าไฟรายวัน'!R80&lt;'Key ค่าไฟรายวัน'!Q80,"Invalid value",('Key ค่าไฟรายวัน'!R80-'Key ค่าไฟรายวัน'!Q80)*$F80)))</f>
        <v>0.00</v>
      </c>
      <c r="R80" s="228" t="str">
        <f ca="1">IF('Key ค่าไฟรายวัน'!S80&lt;0,"invalid value",IF('Key ค่าไฟรายวัน'!S80=0,"0.00",IF('Key ค่าไฟรายวัน'!S80&lt;'Key ค่าไฟรายวัน'!R80,"Invalid value",('Key ค่าไฟรายวัน'!S80-'Key ค่าไฟรายวัน'!R80)*$F80)))</f>
        <v>0.00</v>
      </c>
      <c r="S80" s="397" t="str">
        <f ca="1">IF('Key ค่าไฟรายวัน'!T80&lt;0,"invalid value",IF('Key ค่าไฟรายวัน'!T80=0,"0.00",IF('Key ค่าไฟรายวัน'!T80&lt;'Key ค่าไฟรายวัน'!S80,"Invalid value",('Key ค่าไฟรายวัน'!T80-'Key ค่าไฟรายวัน'!S80)*$F80)))</f>
        <v>0.00</v>
      </c>
      <c r="T80" s="397" t="str">
        <f ca="1">IF('Key ค่าไฟรายวัน'!U80&lt;0,"invalid value",IF('Key ค่าไฟรายวัน'!U80=0,"0.00",IF('Key ค่าไฟรายวัน'!U80&lt;'Key ค่าไฟรายวัน'!T80,"Invalid value",('Key ค่าไฟรายวัน'!U80-'Key ค่าไฟรายวัน'!T80)*$F80)))</f>
        <v>0.00</v>
      </c>
      <c r="U80" s="397" t="str">
        <f ca="1">IF('Key ค่าไฟรายวัน'!V80&lt;0,"invalid value",IF('Key ค่าไฟรายวัน'!V80=0,"0.00",IF('Key ค่าไฟรายวัน'!V80&lt;'Key ค่าไฟรายวัน'!U80,"Invalid value",('Key ค่าไฟรายวัน'!V80-'Key ค่าไฟรายวัน'!U80)*$F80)))</f>
        <v>0.00</v>
      </c>
      <c r="V80" s="397" t="str">
        <f ca="1">IF('Key ค่าไฟรายวัน'!W80&lt;0,"invalid value",IF('Key ค่าไฟรายวัน'!W80=0,"0.00",IF('Key ค่าไฟรายวัน'!W80&lt;'Key ค่าไฟรายวัน'!V80,"Invalid value",('Key ค่าไฟรายวัน'!W80-'Key ค่าไฟรายวัน'!V80)*$F80)))</f>
        <v>0.00</v>
      </c>
      <c r="W80" s="397" t="str">
        <f ca="1">IF('Key ค่าไฟรายวัน'!X80&lt;0,"invalid value",IF('Key ค่าไฟรายวัน'!X80=0,"0.00",IF('Key ค่าไฟรายวัน'!X80&lt;'Key ค่าไฟรายวัน'!W80,"Invalid value",('Key ค่าไฟรายวัน'!X80-'Key ค่าไฟรายวัน'!W80)*$F80)))</f>
        <v>0.00</v>
      </c>
      <c r="X80" s="397" t="str">
        <f ca="1">IF('Key ค่าไฟรายวัน'!Y80&lt;0,"invalid value",IF('Key ค่าไฟรายวัน'!Y80=0,"0.00",IF('Key ค่าไฟรายวัน'!Y80&lt;'Key ค่าไฟรายวัน'!X80,"Invalid value",('Key ค่าไฟรายวัน'!Y80-'Key ค่าไฟรายวัน'!X80)*$F80)))</f>
        <v>0.00</v>
      </c>
      <c r="Y80" s="228" t="str">
        <f ca="1">IF('Key ค่าไฟรายวัน'!Z80&lt;0,"invalid value",IF('Key ค่าไฟรายวัน'!Z80=0,"0.00",IF('Key ค่าไฟรายวัน'!Z80&lt;'Key ค่าไฟรายวัน'!Y80,"Invalid value",('Key ค่าไฟรายวัน'!Z80-'Key ค่าไฟรายวัน'!Y80)*$F80)))</f>
        <v>0.00</v>
      </c>
      <c r="Z80" s="397" t="str">
        <f ca="1">IF('Key ค่าไฟรายวัน'!AA80&lt;0,"invalid value",IF('Key ค่าไฟรายวัน'!AA80=0,"0.00",IF('Key ค่าไฟรายวัน'!AA80&lt;'Key ค่าไฟรายวัน'!Z80,"Invalid value",('Key ค่าไฟรายวัน'!AA80-'Key ค่าไฟรายวัน'!Z80)*$F80)))</f>
        <v>0.00</v>
      </c>
      <c r="AA80" s="397" t="str">
        <f ca="1">IF('Key ค่าไฟรายวัน'!AB80&lt;0,"invalid value",IF('Key ค่าไฟรายวัน'!AB80=0,"0.00",IF('Key ค่าไฟรายวัน'!AB80&lt;'Key ค่าไฟรายวัน'!AA80,"Invalid value",('Key ค่าไฟรายวัน'!AB80-'Key ค่าไฟรายวัน'!AA80)*$F80)))</f>
        <v>0.00</v>
      </c>
      <c r="AB80" s="397" t="str">
        <f ca="1">IF('Key ค่าไฟรายวัน'!AC80&lt;0,"invalid value",IF('Key ค่าไฟรายวัน'!AC80=0,"0.00",IF('Key ค่าไฟรายวัน'!AC80&lt;'Key ค่าไฟรายวัน'!AB80,"Invalid value",('Key ค่าไฟรายวัน'!AC80-'Key ค่าไฟรายวัน'!AB80)*$F80)))</f>
        <v>0.00</v>
      </c>
      <c r="AC80" s="397" t="str">
        <f ca="1">IF('Key ค่าไฟรายวัน'!AD80&lt;0,"invalid value",IF('Key ค่าไฟรายวัน'!AD80=0,"0.00",IF('Key ค่าไฟรายวัน'!AD80&lt;'Key ค่าไฟรายวัน'!AC80,"Invalid value",('Key ค่าไฟรายวัน'!AD80-'Key ค่าไฟรายวัน'!AC80)*$F80)))</f>
        <v>0.00</v>
      </c>
      <c r="AD80" s="397" t="str">
        <f ca="1">IF('Key ค่าไฟรายวัน'!AE80&lt;0,"invalid value",IF('Key ค่าไฟรายวัน'!AE80=0,"0.00",IF('Key ค่าไฟรายวัน'!AE80&lt;'Key ค่าไฟรายวัน'!AD80,"Invalid value",('Key ค่าไฟรายวัน'!AE80-'Key ค่าไฟรายวัน'!AD80)*$F80)))</f>
        <v>0.00</v>
      </c>
      <c r="AE80" s="228" t="str">
        <f ca="1">IF('Key ค่าไฟรายวัน'!AF80&lt;0,"invalid value",IF('Key ค่าไฟรายวัน'!AF80=0,"0.00",IF('Key ค่าไฟรายวัน'!AF80&lt;'Key ค่าไฟรายวัน'!AE80,"Invalid value",('Key ค่าไฟรายวัน'!AF80-'Key ค่าไฟรายวัน'!AE80)*$F80)))</f>
        <v>0.00</v>
      </c>
      <c r="AF80" s="228" t="str">
        <f ca="1">IF('Key ค่าไฟรายวัน'!AG80&lt;0,"invalid value",IF('Key ค่าไฟรายวัน'!AG80=0,"0.00",IF('Key ค่าไฟรายวัน'!AG80&lt;'Key ค่าไฟรายวัน'!AF80,"Invalid value",('Key ค่าไฟรายวัน'!AG80-'Key ค่าไฟรายวัน'!AF80)*$F80)))</f>
        <v>0.00</v>
      </c>
      <c r="AG80" s="397" t="str">
        <f ca="1">IF('Key ค่าไฟรายวัน'!AH80&lt;0,"invalid value",IF('Key ค่าไฟรายวัน'!AH80=0,"0.00",IF('Key ค่าไฟรายวัน'!AH80&lt;'Key ค่าไฟรายวัน'!AG80,"Invalid value",('Key ค่าไฟรายวัน'!AH80-'Key ค่าไฟรายวัน'!AG80)*$F80)))</f>
        <v>0.00</v>
      </c>
      <c r="AH80" s="397" t="str">
        <f ca="1">IF('Key ค่าไฟรายวัน'!AI80&lt;0,"invalid value",IF('Key ค่าไฟรายวัน'!AI80=0,"0.00",IF('Key ค่าไฟรายวัน'!AI80&lt;'Key ค่าไฟรายวัน'!AH80,"Invalid value",('Key ค่าไฟรายวัน'!AI80-'Key ค่าไฟรายวัน'!AH80)*$F80)))</f>
        <v>0.00</v>
      </c>
      <c r="AI80" s="397" t="str">
        <f ca="1">IF('Key ค่าไฟรายวัน'!AJ80&lt;0,"invalid value",IF('Key ค่าไฟรายวัน'!AJ80=0,"0.00",IF('Key ค่าไฟรายวัน'!AJ80&lt;'Key ค่าไฟรายวัน'!AI80,"Invalid value",('Key ค่าไฟรายวัน'!AJ80-'Key ค่าไฟรายวัน'!AI80)*$F80)))</f>
        <v>0.00</v>
      </c>
      <c r="AJ80" s="397" t="str">
        <f ca="1">IF('Key ค่าไฟรายวัน'!AK80&lt;0,"invalid value",IF('Key ค่าไฟรายวัน'!AK80=0,"0.00",IF('Key ค่าไฟรายวัน'!AK80&lt;'Key ค่าไฟรายวัน'!AJ80,"Invalid value",('Key ค่าไฟรายวัน'!AK80-'Key ค่าไฟรายวัน'!AJ80)*$F80)))</f>
        <v>0.00</v>
      </c>
      <c r="AK80" s="397"/>
      <c r="AL80" s="126"/>
      <c r="AM80" s="126"/>
      <c r="AN80" s="126"/>
      <c r="AO80" s="126"/>
      <c r="AP80" s="125"/>
      <c r="AQ80" s="125"/>
      <c r="AR80" s="125"/>
      <c r="AS80" s="126"/>
    </row>
    <row r="81" spans="1:45" ht="15" customHeight="1">
      <c r="A81" s="95"/>
      <c r="B81" s="526"/>
      <c r="C81" s="71" t="s">
        <v>58</v>
      </c>
      <c r="D81" s="96" t="s">
        <v>134</v>
      </c>
      <c r="E81" s="69" t="s">
        <v>43</v>
      </c>
      <c r="F81" s="73">
        <v>1</v>
      </c>
      <c r="G81" s="397" t="str">
        <f ca="1">IF('Key ค่าไฟรายวัน'!H81&lt;0,"invalid value",IF('Key ค่าไฟรายวัน'!H81=0,"0.00",IF('Key ค่าไฟรายวัน'!H81&lt;'Key ค่าไฟรายวัน'!G81,"Invalid value",('Key ค่าไฟรายวัน'!H81-'Key ค่าไฟรายวัน'!G81)*$F81)))</f>
        <v>0.00</v>
      </c>
      <c r="H81" s="397" t="str">
        <f ca="1">IF('Key ค่าไฟรายวัน'!I81&lt;0,"invalid value",IF('Key ค่าไฟรายวัน'!I81=0,"0.00",IF('Key ค่าไฟรายวัน'!I81&lt;'Key ค่าไฟรายวัน'!H81,"Invalid value",('Key ค่าไฟรายวัน'!I81-'Key ค่าไฟรายวัน'!H81)*$F81)))</f>
        <v>0.00</v>
      </c>
      <c r="I81" s="397" t="str">
        <f ca="1">IF('Key ค่าไฟรายวัน'!J81&lt;0,"invalid value",IF('Key ค่าไฟรายวัน'!J81=0,"0.00",IF('Key ค่าไฟรายวัน'!J81&lt;'Key ค่าไฟรายวัน'!I81,"Invalid value",('Key ค่าไฟรายวัน'!J81-'Key ค่าไฟรายวัน'!I81)*$F81)))</f>
        <v>0.00</v>
      </c>
      <c r="J81" s="228" t="str">
        <f ca="1">IF('Key ค่าไฟรายวัน'!K81&lt;0,"invalid value",IF('Key ค่าไฟรายวัน'!K81=0,"0.00",IF('Key ค่าไฟรายวัน'!K81&lt;'Key ค่าไฟรายวัน'!J81,"Invalid value",('Key ค่าไฟรายวัน'!K81-'Key ค่าไฟรายวัน'!J81)*$F81)))</f>
        <v>0.00</v>
      </c>
      <c r="K81" s="228" t="str">
        <f ca="1">IF('Key ค่าไฟรายวัน'!L81&lt;0,"invalid value",IF('Key ค่าไฟรายวัน'!L81=0,"0.00",IF('Key ค่าไฟรายวัน'!L81&lt;'Key ค่าไฟรายวัน'!K81,"Invalid value",('Key ค่าไฟรายวัน'!L81-'Key ค่าไฟรายวัน'!K81)*$F81)))</f>
        <v>0.00</v>
      </c>
      <c r="L81" s="395" t="str">
        <f ca="1">IF('Key ค่าไฟรายวัน'!M81&lt;0,"invalid value",IF('Key ค่าไฟรายวัน'!M81=0,"0.00",IF('Key ค่าไฟรายวัน'!M81&lt;'Key ค่าไฟรายวัน'!L81,"Invalid value",('Key ค่าไฟรายวัน'!M81-'Key ค่าไฟรายวัน'!L81)*$F81)))</f>
        <v>0.00</v>
      </c>
      <c r="M81" s="397" t="str">
        <f ca="1">IF('Key ค่าไฟรายวัน'!N81&lt;0,"invalid value",IF('Key ค่าไฟรายวัน'!N81=0,"0.00",IF('Key ค่าไฟรายวัน'!N81&lt;'Key ค่าไฟรายวัน'!M81,"Invalid value",('Key ค่าไฟรายวัน'!N81-'Key ค่าไฟรายวัน'!M81)*$F81)))</f>
        <v>0.00</v>
      </c>
      <c r="N81" s="397" t="str">
        <f ca="1">IF('Key ค่าไฟรายวัน'!O81&lt;0,"invalid value",IF('Key ค่าไฟรายวัน'!O81=0,"0.00",IF('Key ค่าไฟรายวัน'!O81&lt;'Key ค่าไฟรายวัน'!N81,"Invalid value",('Key ค่าไฟรายวัน'!O81-'Key ค่าไฟรายวัน'!N81)*$F81)))</f>
        <v>0.00</v>
      </c>
      <c r="O81" s="397" t="str">
        <f ca="1">IF('Key ค่าไฟรายวัน'!P81&lt;0,"invalid value",IF('Key ค่าไฟรายวัน'!P81=0,"0.00",IF('Key ค่าไฟรายวัน'!P81&lt;'Key ค่าไฟรายวัน'!O81,"Invalid value",('Key ค่าไฟรายวัน'!P81-'Key ค่าไฟรายวัน'!O81)*$F81)))</f>
        <v>0.00</v>
      </c>
      <c r="P81" s="397">
        <v>0</v>
      </c>
      <c r="Q81" s="397" t="str">
        <f ca="1">IF('Key ค่าไฟรายวัน'!R81&lt;0,"invalid value",IF('Key ค่าไฟรายวัน'!R81=0,"0.00",IF('Key ค่าไฟรายวัน'!R81&lt;'Key ค่าไฟรายวัน'!Q81,"Invalid value",('Key ค่าไฟรายวัน'!R81-'Key ค่าไฟรายวัน'!Q81)*$F81)))</f>
        <v>0.00</v>
      </c>
      <c r="R81" s="228" t="str">
        <f ca="1">IF('Key ค่าไฟรายวัน'!S81&lt;0,"invalid value",IF('Key ค่าไฟรายวัน'!S81=0,"0.00",IF('Key ค่าไฟรายวัน'!S81&lt;'Key ค่าไฟรายวัน'!R81,"Invalid value",('Key ค่าไฟรายวัน'!S81-'Key ค่าไฟรายวัน'!R81)*$F81)))</f>
        <v>0.00</v>
      </c>
      <c r="S81" s="397" t="str">
        <f ca="1">IF('Key ค่าไฟรายวัน'!T81&lt;0,"invalid value",IF('Key ค่าไฟรายวัน'!T81=0,"0.00",IF('Key ค่าไฟรายวัน'!T81&lt;'Key ค่าไฟรายวัน'!S81,"Invalid value",('Key ค่าไฟรายวัน'!T81-'Key ค่าไฟรายวัน'!S81)*$F81)))</f>
        <v>0.00</v>
      </c>
      <c r="T81" s="397" t="str">
        <f ca="1">IF('Key ค่าไฟรายวัน'!U81&lt;0,"invalid value",IF('Key ค่าไฟรายวัน'!U81=0,"0.00",IF('Key ค่าไฟรายวัน'!U81&lt;'Key ค่าไฟรายวัน'!T81,"Invalid value",('Key ค่าไฟรายวัน'!U81-'Key ค่าไฟรายวัน'!T81)*$F81)))</f>
        <v>0.00</v>
      </c>
      <c r="U81" s="397" t="str">
        <f ca="1">IF('Key ค่าไฟรายวัน'!V81&lt;0,"invalid value",IF('Key ค่าไฟรายวัน'!V81=0,"0.00",IF('Key ค่าไฟรายวัน'!V81&lt;'Key ค่าไฟรายวัน'!U81,"Invalid value",('Key ค่าไฟรายวัน'!V81-'Key ค่าไฟรายวัน'!U81)*$F81)))</f>
        <v>0.00</v>
      </c>
      <c r="V81" s="397" t="str">
        <f ca="1">IF('Key ค่าไฟรายวัน'!W81&lt;0,"invalid value",IF('Key ค่าไฟรายวัน'!W81=0,"0.00",IF('Key ค่าไฟรายวัน'!W81&lt;'Key ค่าไฟรายวัน'!V81,"Invalid value",('Key ค่าไฟรายวัน'!W81-'Key ค่าไฟรายวัน'!V81)*$F81)))</f>
        <v>0.00</v>
      </c>
      <c r="W81" s="397" t="str">
        <f ca="1">IF('Key ค่าไฟรายวัน'!X81&lt;0,"invalid value",IF('Key ค่าไฟรายวัน'!X81=0,"0.00",IF('Key ค่าไฟรายวัน'!X81&lt;'Key ค่าไฟรายวัน'!W81,"Invalid value",('Key ค่าไฟรายวัน'!X81-'Key ค่าไฟรายวัน'!W81)*$F81)))</f>
        <v>0.00</v>
      </c>
      <c r="X81" s="397" t="str">
        <f ca="1">IF('Key ค่าไฟรายวัน'!Y81&lt;0,"invalid value",IF('Key ค่าไฟรายวัน'!Y81=0,"0.00",IF('Key ค่าไฟรายวัน'!Y81&lt;'Key ค่าไฟรายวัน'!X81,"Invalid value",('Key ค่าไฟรายวัน'!Y81-'Key ค่าไฟรายวัน'!X81)*$F81)))</f>
        <v>0.00</v>
      </c>
      <c r="Y81" s="228" t="str">
        <f ca="1">IF('Key ค่าไฟรายวัน'!Z81&lt;0,"invalid value",IF('Key ค่าไฟรายวัน'!Z81=0,"0.00",IF('Key ค่าไฟรายวัน'!Z81&lt;'Key ค่าไฟรายวัน'!Y81,"Invalid value",('Key ค่าไฟรายวัน'!Z81-'Key ค่าไฟรายวัน'!Y81)*$F81)))</f>
        <v>0.00</v>
      </c>
      <c r="Z81" s="397" t="str">
        <f ca="1">IF('Key ค่าไฟรายวัน'!AA81&lt;0,"invalid value",IF('Key ค่าไฟรายวัน'!AA81=0,"0.00",IF('Key ค่าไฟรายวัน'!AA81&lt;'Key ค่าไฟรายวัน'!Z81,"Invalid value",('Key ค่าไฟรายวัน'!AA81-'Key ค่าไฟรายวัน'!Z81)*$F81)))</f>
        <v>0.00</v>
      </c>
      <c r="AA81" s="397" t="str">
        <f ca="1">IF('Key ค่าไฟรายวัน'!AB81&lt;0,"invalid value",IF('Key ค่าไฟรายวัน'!AB81=0,"0.00",IF('Key ค่าไฟรายวัน'!AB81&lt;'Key ค่าไฟรายวัน'!AA81,"Invalid value",('Key ค่าไฟรายวัน'!AB81-'Key ค่าไฟรายวัน'!AA81)*$F81)))</f>
        <v>0.00</v>
      </c>
      <c r="AB81" s="397" t="str">
        <f ca="1">IF('Key ค่าไฟรายวัน'!AC81&lt;0,"invalid value",IF('Key ค่าไฟรายวัน'!AC81=0,"0.00",IF('Key ค่าไฟรายวัน'!AC81&lt;'Key ค่าไฟรายวัน'!AB81,"Invalid value",('Key ค่าไฟรายวัน'!AC81-'Key ค่าไฟรายวัน'!AB81)*$F81)))</f>
        <v>0.00</v>
      </c>
      <c r="AC81" s="397" t="str">
        <f ca="1">IF('Key ค่าไฟรายวัน'!AD81&lt;0,"invalid value",IF('Key ค่าไฟรายวัน'!AD81=0,"0.00",IF('Key ค่าไฟรายวัน'!AD81&lt;'Key ค่าไฟรายวัน'!AC81,"Invalid value",('Key ค่าไฟรายวัน'!AD81-'Key ค่าไฟรายวัน'!AC81)*$F81)))</f>
        <v>0.00</v>
      </c>
      <c r="AD81" s="397" t="str">
        <f ca="1">IF('Key ค่าไฟรายวัน'!AE81&lt;0,"invalid value",IF('Key ค่าไฟรายวัน'!AE81=0,"0.00",IF('Key ค่าไฟรายวัน'!AE81&lt;'Key ค่าไฟรายวัน'!AD81,"Invalid value",('Key ค่าไฟรายวัน'!AE81-'Key ค่าไฟรายวัน'!AD81)*$F81)))</f>
        <v>0.00</v>
      </c>
      <c r="AE81" s="228" t="str">
        <f ca="1">IF('Key ค่าไฟรายวัน'!AF81&lt;0,"invalid value",IF('Key ค่าไฟรายวัน'!AF81=0,"0.00",IF('Key ค่าไฟรายวัน'!AF81&lt;'Key ค่าไฟรายวัน'!AE81,"Invalid value",('Key ค่าไฟรายวัน'!AF81-'Key ค่าไฟรายวัน'!AE81)*$F81)))</f>
        <v>0.00</v>
      </c>
      <c r="AF81" s="228" t="str">
        <f ca="1">IF('Key ค่าไฟรายวัน'!AG81&lt;0,"invalid value",IF('Key ค่าไฟรายวัน'!AG81=0,"0.00",IF('Key ค่าไฟรายวัน'!AG81&lt;'Key ค่าไฟรายวัน'!AF81,"Invalid value",('Key ค่าไฟรายวัน'!AG81-'Key ค่าไฟรายวัน'!AF81)*$F81)))</f>
        <v>0.00</v>
      </c>
      <c r="AG81" s="397" t="str">
        <f ca="1">IF('Key ค่าไฟรายวัน'!AH81&lt;0,"invalid value",IF('Key ค่าไฟรายวัน'!AH81=0,"0.00",IF('Key ค่าไฟรายวัน'!AH81&lt;'Key ค่าไฟรายวัน'!AG81,"Invalid value",('Key ค่าไฟรายวัน'!AH81-'Key ค่าไฟรายวัน'!AG81)*$F81)))</f>
        <v>0.00</v>
      </c>
      <c r="AH81" s="397" t="str">
        <f ca="1">IF('Key ค่าไฟรายวัน'!AI81&lt;0,"invalid value",IF('Key ค่าไฟรายวัน'!AI81=0,"0.00",IF('Key ค่าไฟรายวัน'!AI81&lt;'Key ค่าไฟรายวัน'!AH81,"Invalid value",('Key ค่าไฟรายวัน'!AI81-'Key ค่าไฟรายวัน'!AH81)*$F81)))</f>
        <v>0.00</v>
      </c>
      <c r="AI81" s="397" t="str">
        <f ca="1">IF('Key ค่าไฟรายวัน'!AJ81&lt;0,"invalid value",IF('Key ค่าไฟรายวัน'!AJ81=0,"0.00",IF('Key ค่าไฟรายวัน'!AJ81&lt;'Key ค่าไฟรายวัน'!AI81,"Invalid value",('Key ค่าไฟรายวัน'!AJ81-'Key ค่าไฟรายวัน'!AI81)*$F81)))</f>
        <v>0.00</v>
      </c>
      <c r="AJ81" s="397" t="str">
        <f ca="1">IF('Key ค่าไฟรายวัน'!AK81&lt;0,"invalid value",IF('Key ค่าไฟรายวัน'!AK81=0,"0.00",IF('Key ค่าไฟรายวัน'!AK81&lt;'Key ค่าไฟรายวัน'!AJ81,"Invalid value",('Key ค่าไฟรายวัน'!AK81-'Key ค่าไฟรายวัน'!AJ81)*$F81)))</f>
        <v>0.00</v>
      </c>
      <c r="AK81" s="397"/>
      <c r="AL81" s="126"/>
      <c r="AM81" s="126"/>
      <c r="AN81" s="126"/>
      <c r="AO81" s="126"/>
      <c r="AP81" s="125"/>
      <c r="AQ81" s="125"/>
      <c r="AR81" s="125"/>
      <c r="AS81" s="126"/>
    </row>
    <row r="82" spans="1:45" ht="15" customHeight="1">
      <c r="A82" s="95" t="s">
        <v>92</v>
      </c>
      <c r="B82" s="527"/>
      <c r="C82" s="84" t="s">
        <v>57</v>
      </c>
      <c r="D82" s="93" t="s">
        <v>131</v>
      </c>
      <c r="E82" s="94" t="s">
        <v>74</v>
      </c>
      <c r="F82" s="87">
        <v>1</v>
      </c>
      <c r="G82" s="397" t="str">
        <f>IF('Key ค่าไฟรายวัน'!H82&lt;0,"invalid value",IF('Key ค่าไฟรายวัน'!H82=0,"0.00",IF('Key ค่าไฟรายวัน'!H82&lt;'Key ค่าไฟรายวัน'!G82,"Invalid value",('Key ค่าไฟรายวัน'!H82-'Key ค่าไฟรายวัน'!G82)*$F82)))</f>
        <v>0.00</v>
      </c>
      <c r="H82" s="397" t="str">
        <f>IF('Key ค่าไฟรายวัน'!I82&lt;0,"invalid value",IF('Key ค่าไฟรายวัน'!I82=0,"0.00",IF('Key ค่าไฟรายวัน'!I82&lt;'Key ค่าไฟรายวัน'!H82,"Invalid value",('Key ค่าไฟรายวัน'!I82-'Key ค่าไฟรายวัน'!H82)*$F82)))</f>
        <v>0.00</v>
      </c>
      <c r="I82" s="397" t="str">
        <f>IF('Key ค่าไฟรายวัน'!J82&lt;0,"invalid value",IF('Key ค่าไฟรายวัน'!J82=0,"0.00",IF('Key ค่าไฟรายวัน'!J82&lt;'Key ค่าไฟรายวัน'!I82,"Invalid value",('Key ค่าไฟรายวัน'!J82-'Key ค่าไฟรายวัน'!I82)*$F82)))</f>
        <v>0.00</v>
      </c>
      <c r="J82" s="228" t="str">
        <f>IF('Key ค่าไฟรายวัน'!K82&lt;0,"invalid value",IF('Key ค่าไฟรายวัน'!K82=0,"0.00",IF('Key ค่าไฟรายวัน'!K82&lt;'Key ค่าไฟรายวัน'!J82,"Invalid value",('Key ค่าไฟรายวัน'!K82-'Key ค่าไฟรายวัน'!J82)*$F82)))</f>
        <v>0.00</v>
      </c>
      <c r="K82" s="228" t="str">
        <f>IF('Key ค่าไฟรายวัน'!L82&lt;0,"invalid value",IF('Key ค่าไฟรายวัน'!L82=0,"0.00",IF('Key ค่าไฟรายวัน'!L82&lt;'Key ค่าไฟรายวัน'!K82,"Invalid value",('Key ค่าไฟรายวัน'!L82-'Key ค่าไฟรายวัน'!K82)*$F82)))</f>
        <v>0.00</v>
      </c>
      <c r="L82" s="395" t="str">
        <f>IF('Key ค่าไฟรายวัน'!M82&lt;0,"invalid value",IF('Key ค่าไฟรายวัน'!M82=0,"0.00",IF('Key ค่าไฟรายวัน'!M82&lt;'Key ค่าไฟรายวัน'!L82,"Invalid value",('Key ค่าไฟรายวัน'!M82-'Key ค่าไฟรายวัน'!L82)*$F82)))</f>
        <v>0.00</v>
      </c>
      <c r="M82" s="397" t="str">
        <f>IF('Key ค่าไฟรายวัน'!N82&lt;0,"invalid value",IF('Key ค่าไฟรายวัน'!N82=0,"0.00",IF('Key ค่าไฟรายวัน'!N82&lt;'Key ค่าไฟรายวัน'!M82,"Invalid value",('Key ค่าไฟรายวัน'!N82-'Key ค่าไฟรายวัน'!M82)*$F82)))</f>
        <v>0.00</v>
      </c>
      <c r="N82" s="397" t="str">
        <f>IF('Key ค่าไฟรายวัน'!O82&lt;0,"invalid value",IF('Key ค่าไฟรายวัน'!O82=0,"0.00",IF('Key ค่าไฟรายวัน'!O82&lt;'Key ค่าไฟรายวัน'!N82,"Invalid value",('Key ค่าไฟรายวัน'!O82-'Key ค่าไฟรายวัน'!N82)*$F82)))</f>
        <v>0.00</v>
      </c>
      <c r="O82" s="397" t="str">
        <f>IF('Key ค่าไฟรายวัน'!P82&lt;0,"invalid value",IF('Key ค่าไฟรายวัน'!P82=0,"0.00",IF('Key ค่าไฟรายวัน'!P82&lt;'Key ค่าไฟรายวัน'!O82,"Invalid value",('Key ค่าไฟรายวัน'!P82-'Key ค่าไฟรายวัน'!O82)*$F82)))</f>
        <v>0.00</v>
      </c>
      <c r="P82" s="397" t="str">
        <f>IF('Key ค่าไฟรายวัน'!Q82&lt;0,"invalid value",IF('Key ค่าไฟรายวัน'!Q82=0,"0.00",IF('Key ค่าไฟรายวัน'!Q82&lt;'Key ค่าไฟรายวัน'!P82,"Invalid value",('Key ค่าไฟรายวัน'!Q82-'Key ค่าไฟรายวัน'!P82)*$F82)))</f>
        <v>0.00</v>
      </c>
      <c r="Q82" s="397" t="str">
        <f>IF('Key ค่าไฟรายวัน'!R82&lt;0,"invalid value",IF('Key ค่าไฟรายวัน'!R82=0,"0.00",IF('Key ค่าไฟรายวัน'!R82&lt;'Key ค่าไฟรายวัน'!Q82,"Invalid value",('Key ค่าไฟรายวัน'!R82-'Key ค่าไฟรายวัน'!Q82)*$F82)))</f>
        <v>0.00</v>
      </c>
      <c r="R82" s="228" t="str">
        <f>IF('Key ค่าไฟรายวัน'!S82&lt;0,"invalid value",IF('Key ค่าไฟรายวัน'!S82=0,"0.00",IF('Key ค่าไฟรายวัน'!S82&lt;'Key ค่าไฟรายวัน'!R82,"Invalid value",('Key ค่าไฟรายวัน'!S82-'Key ค่าไฟรายวัน'!R82)*$F82)))</f>
        <v>0.00</v>
      </c>
      <c r="S82" s="397" t="str">
        <f>IF('Key ค่าไฟรายวัน'!T82&lt;0,"invalid value",IF('Key ค่าไฟรายวัน'!T82=0,"0.00",IF('Key ค่าไฟรายวัน'!T82&lt;'Key ค่าไฟรายวัน'!S82,"Invalid value",('Key ค่าไฟรายวัน'!T82-'Key ค่าไฟรายวัน'!S82)*$F82)))</f>
        <v>0.00</v>
      </c>
      <c r="T82" s="397" t="str">
        <f>IF('Key ค่าไฟรายวัน'!U82&lt;0,"invalid value",IF('Key ค่าไฟรายวัน'!U82=0,"0.00",IF('Key ค่าไฟรายวัน'!U82&lt;'Key ค่าไฟรายวัน'!T82,"Invalid value",('Key ค่าไฟรายวัน'!U82-'Key ค่าไฟรายวัน'!T82)*$F82)))</f>
        <v>0.00</v>
      </c>
      <c r="U82" s="397" t="str">
        <f>IF('Key ค่าไฟรายวัน'!V82&lt;0,"invalid value",IF('Key ค่าไฟรายวัน'!V82=0,"0.00",IF('Key ค่าไฟรายวัน'!V82&lt;'Key ค่าไฟรายวัน'!U82,"Invalid value",('Key ค่าไฟรายวัน'!V82-'Key ค่าไฟรายวัน'!U82)*$F82)))</f>
        <v>0.00</v>
      </c>
      <c r="V82" s="397" t="str">
        <f>IF('Key ค่าไฟรายวัน'!W82&lt;0,"invalid value",IF('Key ค่าไฟรายวัน'!W82=0,"0.00",IF('Key ค่าไฟรายวัน'!W82&lt;'Key ค่าไฟรายวัน'!V82,"Invalid value",('Key ค่าไฟรายวัน'!W82-'Key ค่าไฟรายวัน'!V82)*$F82)))</f>
        <v>0.00</v>
      </c>
      <c r="W82" s="397" t="str">
        <f>IF('Key ค่าไฟรายวัน'!X82&lt;0,"invalid value",IF('Key ค่าไฟรายวัน'!X82=0,"0.00",IF('Key ค่าไฟรายวัน'!X82&lt;'Key ค่าไฟรายวัน'!W82,"Invalid value",('Key ค่าไฟรายวัน'!X82-'Key ค่าไฟรายวัน'!W82)*$F82)))</f>
        <v>0.00</v>
      </c>
      <c r="X82" s="397" t="str">
        <f>IF('Key ค่าไฟรายวัน'!Y82&lt;0,"invalid value",IF('Key ค่าไฟรายวัน'!Y82=0,"0.00",IF('Key ค่าไฟรายวัน'!Y82&lt;'Key ค่าไฟรายวัน'!X82,"Invalid value",('Key ค่าไฟรายวัน'!Y82-'Key ค่าไฟรายวัน'!X82)*$F82)))</f>
        <v>0.00</v>
      </c>
      <c r="Y82" s="228" t="str">
        <f>IF('Key ค่าไฟรายวัน'!Z82&lt;0,"invalid value",IF('Key ค่าไฟรายวัน'!Z82=0,"0.00",IF('Key ค่าไฟรายวัน'!Z82&lt;'Key ค่าไฟรายวัน'!Y82,"Invalid value",('Key ค่าไฟรายวัน'!Z82-'Key ค่าไฟรายวัน'!Y82)*$F82)))</f>
        <v>0.00</v>
      </c>
      <c r="Z82" s="397" t="str">
        <f>IF('Key ค่าไฟรายวัน'!AA82&lt;0,"invalid value",IF('Key ค่าไฟรายวัน'!AA82=0,"0.00",IF('Key ค่าไฟรายวัน'!AA82&lt;'Key ค่าไฟรายวัน'!Z82,"Invalid value",('Key ค่าไฟรายวัน'!AA82-'Key ค่าไฟรายวัน'!Z82)*$F82)))</f>
        <v>0.00</v>
      </c>
      <c r="AA82" s="397" t="str">
        <f>IF('Key ค่าไฟรายวัน'!AB82&lt;0,"invalid value",IF('Key ค่าไฟรายวัน'!AB82=0,"0.00",IF('Key ค่าไฟรายวัน'!AB82&lt;'Key ค่าไฟรายวัน'!AA82,"Invalid value",('Key ค่าไฟรายวัน'!AB82-'Key ค่าไฟรายวัน'!AA82)*$F82)))</f>
        <v>0.00</v>
      </c>
      <c r="AB82" s="397" t="str">
        <f>IF('Key ค่าไฟรายวัน'!AC82&lt;0,"invalid value",IF('Key ค่าไฟรายวัน'!AC82=0,"0.00",IF('Key ค่าไฟรายวัน'!AC82&lt;'Key ค่าไฟรายวัน'!AB82,"Invalid value",('Key ค่าไฟรายวัน'!AC82-'Key ค่าไฟรายวัน'!AB82)*$F82)))</f>
        <v>0.00</v>
      </c>
      <c r="AC82" s="397" t="str">
        <f>IF('Key ค่าไฟรายวัน'!AD82&lt;0,"invalid value",IF('Key ค่าไฟรายวัน'!AD82=0,"0.00",IF('Key ค่าไฟรายวัน'!AD82&lt;'Key ค่าไฟรายวัน'!AC82,"Invalid value",('Key ค่าไฟรายวัน'!AD82-'Key ค่าไฟรายวัน'!AC82)*$F82)))</f>
        <v>0.00</v>
      </c>
      <c r="AD82" s="397" t="str">
        <f>IF('Key ค่าไฟรายวัน'!AE82&lt;0,"invalid value",IF('Key ค่าไฟรายวัน'!AE82=0,"0.00",IF('Key ค่าไฟรายวัน'!AE82&lt;'Key ค่าไฟรายวัน'!AD82,"Invalid value",('Key ค่าไฟรายวัน'!AE82-'Key ค่าไฟรายวัน'!AD82)*$F82)))</f>
        <v>0.00</v>
      </c>
      <c r="AE82" s="228" t="str">
        <f>IF('Key ค่าไฟรายวัน'!AF82&lt;0,"invalid value",IF('Key ค่าไฟรายวัน'!AF82=0,"0.00",IF('Key ค่าไฟรายวัน'!AF82&lt;'Key ค่าไฟรายวัน'!AE82,"Invalid value",('Key ค่าไฟรายวัน'!AF82-'Key ค่าไฟรายวัน'!AE82)*$F82)))</f>
        <v>0.00</v>
      </c>
      <c r="AF82" s="228" t="str">
        <f>IF('Key ค่าไฟรายวัน'!AG82&lt;0,"invalid value",IF('Key ค่าไฟรายวัน'!AG82=0,"0.00",IF('Key ค่าไฟรายวัน'!AG82&lt;'Key ค่าไฟรายวัน'!AF82,"Invalid value",('Key ค่าไฟรายวัน'!AG82-'Key ค่าไฟรายวัน'!AF82)*$F82)))</f>
        <v>0.00</v>
      </c>
      <c r="AG82" s="397" t="str">
        <f>IF('Key ค่าไฟรายวัน'!AH82&lt;0,"invalid value",IF('Key ค่าไฟรายวัน'!AH82=0,"0.00",IF('Key ค่าไฟรายวัน'!AH82&lt;'Key ค่าไฟรายวัน'!AG82,"Invalid value",('Key ค่าไฟรายวัน'!AH82-'Key ค่าไฟรายวัน'!AG82)*$F82)))</f>
        <v>0.00</v>
      </c>
      <c r="AH82" s="397" t="str">
        <f>IF('Key ค่าไฟรายวัน'!AI82&lt;0,"invalid value",IF('Key ค่าไฟรายวัน'!AI82=0,"0.00",IF('Key ค่าไฟรายวัน'!AI82&lt;'Key ค่าไฟรายวัน'!AH82,"Invalid value",('Key ค่าไฟรายวัน'!AI82-'Key ค่าไฟรายวัน'!AH82)*$F82)))</f>
        <v>0.00</v>
      </c>
      <c r="AI82" s="397" t="str">
        <f>IF('Key ค่าไฟรายวัน'!AJ82&lt;0,"invalid value",IF('Key ค่าไฟรายวัน'!AJ82=0,"0.00",IF('Key ค่าไฟรายวัน'!AJ82&lt;'Key ค่าไฟรายวัน'!AI82,"Invalid value",('Key ค่าไฟรายวัน'!AJ82-'Key ค่าไฟรายวัน'!AI82)*$F82)))</f>
        <v>0.00</v>
      </c>
      <c r="AJ82" s="397" t="str">
        <f>IF('Key ค่าไฟรายวัน'!AK82&lt;0,"invalid value",IF('Key ค่าไฟรายวัน'!AK82=0,"0.00",IF('Key ค่าไฟรายวัน'!AK82&lt;'Key ค่าไฟรายวัน'!AJ82,"Invalid value",('Key ค่าไฟรายวัน'!AK82-'Key ค่าไฟรายวัน'!AJ82)*$F82)))</f>
        <v>0.00</v>
      </c>
      <c r="AK82" s="397"/>
      <c r="AL82" s="126"/>
      <c r="AM82" s="126"/>
      <c r="AN82" s="126"/>
      <c r="AO82" s="126"/>
      <c r="AP82" s="125"/>
      <c r="AQ82" s="125"/>
      <c r="AR82" s="125"/>
      <c r="AS82" s="126"/>
    </row>
    <row r="83" spans="1:45" ht="15" customHeight="1">
      <c r="A83" s="5" t="s">
        <v>121</v>
      </c>
      <c r="B83" s="16" t="s">
        <v>38</v>
      </c>
      <c r="C83" s="70" t="s">
        <v>24</v>
      </c>
      <c r="D83" s="97" t="s">
        <v>103</v>
      </c>
      <c r="E83" s="68" t="s">
        <v>42</v>
      </c>
      <c r="F83" s="72">
        <v>40</v>
      </c>
      <c r="G83" s="396" t="str">
        <f>IF('Key ค่าไฟรายวัน'!H83&lt;0,"invalid value",IF('Key ค่าไฟรายวัน'!H83=0,"0.00",IF('Key ค่าไฟรายวัน'!H83&lt;'Key ค่าไฟรายวัน'!G83,"Invalid value",('Key ค่าไฟรายวัน'!H83-'Key ค่าไฟรายวัน'!G83)*$F83)))</f>
        <v>0.00</v>
      </c>
      <c r="H83" s="396" t="str">
        <f>IF('Key ค่าไฟรายวัน'!I83&lt;0,"invalid value",IF('Key ค่าไฟรายวัน'!I83=0,"0.00",IF('Key ค่าไฟรายวัน'!I83&lt;'Key ค่าไฟรายวัน'!H83,"Invalid value",('Key ค่าไฟรายวัน'!I83-'Key ค่าไฟรายวัน'!H83)*$F83)))</f>
        <v>0.00</v>
      </c>
      <c r="I83" s="396" t="str">
        <f>IF('Key ค่าไฟรายวัน'!J83&lt;0,"invalid value",IF('Key ค่าไฟรายวัน'!J83=0,"0.00",IF('Key ค่าไฟรายวัน'!J83&lt;'Key ค่าไฟรายวัน'!I83,"Invalid value",('Key ค่าไฟรายวัน'!J83-'Key ค่าไฟรายวัน'!I83)*$F83)))</f>
        <v>0.00</v>
      </c>
      <c r="J83" s="227" t="str">
        <f>IF('Key ค่าไฟรายวัน'!K83&lt;0,"invalid value",IF('Key ค่าไฟรายวัน'!K83=0,"0.00",IF('Key ค่าไฟรายวัน'!K83&lt;'Key ค่าไฟรายวัน'!J83,"Invalid value",('Key ค่าไฟรายวัน'!K83-'Key ค่าไฟรายวัน'!J83)*$F83)))</f>
        <v>0.00</v>
      </c>
      <c r="K83" s="227" t="str">
        <f>IF('Key ค่าไฟรายวัน'!L83&lt;0,"invalid value",IF('Key ค่าไฟรายวัน'!L83=0,"0.00",IF('Key ค่าไฟรายวัน'!L83&lt;'Key ค่าไฟรายวัน'!K83,"Invalid value",('Key ค่าไฟรายวัน'!L83-'Key ค่าไฟรายวัน'!K83)*$F83)))</f>
        <v>0.00</v>
      </c>
      <c r="L83" s="396" t="str">
        <f>IF('Key ค่าไฟรายวัน'!M83&lt;0,"invalid value",IF('Key ค่าไฟรายวัน'!M83=0,"0.00",IF('Key ค่าไฟรายวัน'!M83&lt;'Key ค่าไฟรายวัน'!L83,"Invalid value",('Key ค่าไฟรายวัน'!M83-'Key ค่าไฟรายวัน'!L83)*$F83)))</f>
        <v>0.00</v>
      </c>
      <c r="M83" s="396" t="str">
        <f>IF('Key ค่าไฟรายวัน'!N83&lt;0,"invalid value",IF('Key ค่าไฟรายวัน'!N83=0,"0.00",IF('Key ค่าไฟรายวัน'!N83&lt;'Key ค่าไฟรายวัน'!M83,"Invalid value",('Key ค่าไฟรายวัน'!N83-'Key ค่าไฟรายวัน'!M83)*$F83)))</f>
        <v>0.00</v>
      </c>
      <c r="N83" s="396" t="str">
        <f>IF('Key ค่าไฟรายวัน'!O83&lt;0,"invalid value",IF('Key ค่าไฟรายวัน'!O83=0,"0.00",IF('Key ค่าไฟรายวัน'!O83&lt;'Key ค่าไฟรายวัน'!N83,"Invalid value",('Key ค่าไฟรายวัน'!O83-'Key ค่าไฟรายวัน'!N83)*$F83)))</f>
        <v>0.00</v>
      </c>
      <c r="O83" s="396" t="str">
        <f>IF('Key ค่าไฟรายวัน'!P83&lt;0,"invalid value",IF('Key ค่าไฟรายวัน'!P83=0,"0.00",IF('Key ค่าไฟรายวัน'!P83&lt;'Key ค่าไฟรายวัน'!O83,"Invalid value",('Key ค่าไฟรายวัน'!P83-'Key ค่าไฟรายวัน'!O83)*$F83)))</f>
        <v>0.00</v>
      </c>
      <c r="P83" s="396" t="str">
        <f>IF('Key ค่าไฟรายวัน'!Q83&lt;0,"invalid value",IF('Key ค่าไฟรายวัน'!Q83=0,"0.00",IF('Key ค่าไฟรายวัน'!Q83&lt;'Key ค่าไฟรายวัน'!P83,"Invalid value",('Key ค่าไฟรายวัน'!Q83-'Key ค่าไฟรายวัน'!P83)*$F83)))</f>
        <v>0.00</v>
      </c>
      <c r="Q83" s="396" t="str">
        <f>IF('Key ค่าไฟรายวัน'!R83&lt;0,"invalid value",IF('Key ค่าไฟรายวัน'!R83=0,"0.00",IF('Key ค่าไฟรายวัน'!R83&lt;'Key ค่าไฟรายวัน'!Q83,"Invalid value",('Key ค่าไฟรายวัน'!R83-'Key ค่าไฟรายวัน'!Q83)*$F83)))</f>
        <v>0.00</v>
      </c>
      <c r="R83" s="227" t="str">
        <f>IF('Key ค่าไฟรายวัน'!S83&lt;0,"invalid value",IF('Key ค่าไฟรายวัน'!S83=0,"0.00",IF('Key ค่าไฟรายวัน'!S83&lt;'Key ค่าไฟรายวัน'!R83,"Invalid value",('Key ค่าไฟรายวัน'!S83-'Key ค่าไฟรายวัน'!R83)*$F83)))</f>
        <v>0.00</v>
      </c>
      <c r="S83" s="396" t="str">
        <f>IF('Key ค่าไฟรายวัน'!T83&lt;0,"invalid value",IF('Key ค่าไฟรายวัน'!T83=0,"0.00",IF('Key ค่าไฟรายวัน'!T83&lt;'Key ค่าไฟรายวัน'!S83,"Invalid value",('Key ค่าไฟรายวัน'!T83-'Key ค่าไฟรายวัน'!S83)*$F83)))</f>
        <v>0.00</v>
      </c>
      <c r="T83" s="396" t="str">
        <f>IF('Key ค่าไฟรายวัน'!U83&lt;0,"invalid value",IF('Key ค่าไฟรายวัน'!U83=0,"0.00",IF('Key ค่าไฟรายวัน'!U83&lt;'Key ค่าไฟรายวัน'!T83,"Invalid value",('Key ค่าไฟรายวัน'!U83-'Key ค่าไฟรายวัน'!T83)*$F83)))</f>
        <v>0.00</v>
      </c>
      <c r="U83" s="396" t="str">
        <f>IF('Key ค่าไฟรายวัน'!V83&lt;0,"invalid value",IF('Key ค่าไฟรายวัน'!V83=0,"0.00",IF('Key ค่าไฟรายวัน'!V83&lt;'Key ค่าไฟรายวัน'!U83,"Invalid value",('Key ค่าไฟรายวัน'!V83-'Key ค่าไฟรายวัน'!U83)*$F83)))</f>
        <v>0.00</v>
      </c>
      <c r="V83" s="396" t="str">
        <f>IF('Key ค่าไฟรายวัน'!W83&lt;0,"invalid value",IF('Key ค่าไฟรายวัน'!W83=0,"0.00",IF('Key ค่าไฟรายวัน'!W83&lt;'Key ค่าไฟรายวัน'!V83,"Invalid value",('Key ค่าไฟรายวัน'!W83-'Key ค่าไฟรายวัน'!V83)*$F83)))</f>
        <v>0.00</v>
      </c>
      <c r="W83" s="396" t="str">
        <f>IF('Key ค่าไฟรายวัน'!X83&lt;0,"invalid value",IF('Key ค่าไฟรายวัน'!X83=0,"0.00",IF('Key ค่าไฟรายวัน'!X83&lt;'Key ค่าไฟรายวัน'!W83,"Invalid value",('Key ค่าไฟรายวัน'!X83-'Key ค่าไฟรายวัน'!W83)*$F83)))</f>
        <v>0.00</v>
      </c>
      <c r="X83" s="396" t="str">
        <f>IF('Key ค่าไฟรายวัน'!Y83&lt;0,"invalid value",IF('Key ค่าไฟรายวัน'!Y83=0,"0.00",IF('Key ค่าไฟรายวัน'!Y83&lt;'Key ค่าไฟรายวัน'!X83,"Invalid value",('Key ค่าไฟรายวัน'!Y83-'Key ค่าไฟรายวัน'!X83)*$F83)))</f>
        <v>0.00</v>
      </c>
      <c r="Y83" s="227" t="str">
        <f>IF('Key ค่าไฟรายวัน'!Z83&lt;0,"invalid value",IF('Key ค่าไฟรายวัน'!Z83=0,"0.00",IF('Key ค่าไฟรายวัน'!Z83&lt;'Key ค่าไฟรายวัน'!Y83,"Invalid value",('Key ค่าไฟรายวัน'!Z83-'Key ค่าไฟรายวัน'!Y83)*$F83)))</f>
        <v>0.00</v>
      </c>
      <c r="Z83" s="396" t="str">
        <f>IF('Key ค่าไฟรายวัน'!AA83&lt;0,"invalid value",IF('Key ค่าไฟรายวัน'!AA83=0,"0.00",IF('Key ค่าไฟรายวัน'!AA83&lt;'Key ค่าไฟรายวัน'!Z83,"Invalid value",('Key ค่าไฟรายวัน'!AA83-'Key ค่าไฟรายวัน'!Z83)*$F83)))</f>
        <v>0.00</v>
      </c>
      <c r="AA83" s="396" t="str">
        <f>IF('Key ค่าไฟรายวัน'!AB83&lt;0,"invalid value",IF('Key ค่าไฟรายวัน'!AB83=0,"0.00",IF('Key ค่าไฟรายวัน'!AB83&lt;'Key ค่าไฟรายวัน'!AA83,"Invalid value",('Key ค่าไฟรายวัน'!AB83-'Key ค่าไฟรายวัน'!AA83)*$F83)))</f>
        <v>0.00</v>
      </c>
      <c r="AB83" s="396" t="str">
        <f>IF('Key ค่าไฟรายวัน'!AC83&lt;0,"invalid value",IF('Key ค่าไฟรายวัน'!AC83=0,"0.00",IF('Key ค่าไฟรายวัน'!AC83&lt;'Key ค่าไฟรายวัน'!AB83,"Invalid value",('Key ค่าไฟรายวัน'!AC83-'Key ค่าไฟรายวัน'!AB83)*$F83)))</f>
        <v>0.00</v>
      </c>
      <c r="AC83" s="396" t="str">
        <f>IF('Key ค่าไฟรายวัน'!AD83&lt;0,"invalid value",IF('Key ค่าไฟรายวัน'!AD83=0,"0.00",IF('Key ค่าไฟรายวัน'!AD83&lt;'Key ค่าไฟรายวัน'!AC83,"Invalid value",('Key ค่าไฟรายวัน'!AD83-'Key ค่าไฟรายวัน'!AC83)*$F83)))</f>
        <v>0.00</v>
      </c>
      <c r="AD83" s="396" t="str">
        <f>IF('Key ค่าไฟรายวัน'!AE83&lt;0,"invalid value",IF('Key ค่าไฟรายวัน'!AE83=0,"0.00",IF('Key ค่าไฟรายวัน'!AE83&lt;'Key ค่าไฟรายวัน'!AD83,"Invalid value",('Key ค่าไฟรายวัน'!AE83-'Key ค่าไฟรายวัน'!AD83)*$F83)))</f>
        <v>0.00</v>
      </c>
      <c r="AE83" s="227" t="str">
        <f>IF('Key ค่าไฟรายวัน'!AF83&lt;0,"invalid value",IF('Key ค่าไฟรายวัน'!AF83=0,"0.00",IF('Key ค่าไฟรายวัน'!AF83&lt;'Key ค่าไฟรายวัน'!AE83,"Invalid value",('Key ค่าไฟรายวัน'!AF83-'Key ค่าไฟรายวัน'!AE83)*$F83)))</f>
        <v>0.00</v>
      </c>
      <c r="AF83" s="227" t="str">
        <f>IF('Key ค่าไฟรายวัน'!AG83&lt;0,"invalid value",IF('Key ค่าไฟรายวัน'!AG83=0,"0.00",IF('Key ค่าไฟรายวัน'!AG83&lt;'Key ค่าไฟรายวัน'!AF83,"Invalid value",('Key ค่าไฟรายวัน'!AG83-'Key ค่าไฟรายวัน'!AF83)*$F83)))</f>
        <v>0.00</v>
      </c>
      <c r="AG83" s="396" t="str">
        <f>IF('Key ค่าไฟรายวัน'!AH83&lt;0,"invalid value",IF('Key ค่าไฟรายวัน'!AH83=0,"0.00",IF('Key ค่าไฟรายวัน'!AH83&lt;'Key ค่าไฟรายวัน'!AG83,"Invalid value",('Key ค่าไฟรายวัน'!AH83-'Key ค่าไฟรายวัน'!AG83)*$F83)))</f>
        <v>0.00</v>
      </c>
      <c r="AH83" s="396" t="str">
        <f>IF('Key ค่าไฟรายวัน'!AI83&lt;0,"invalid value",IF('Key ค่าไฟรายวัน'!AI83=0,"0.00",IF('Key ค่าไฟรายวัน'!AI83&lt;'Key ค่าไฟรายวัน'!AH83,"Invalid value",('Key ค่าไฟรายวัน'!AI83-'Key ค่าไฟรายวัน'!AH83)*$F83)))</f>
        <v>0.00</v>
      </c>
      <c r="AI83" s="396" t="str">
        <f>IF('Key ค่าไฟรายวัน'!AJ83&lt;0,"invalid value",IF('Key ค่าไฟรายวัน'!AJ83=0,"0.00",IF('Key ค่าไฟรายวัน'!AJ83&lt;'Key ค่าไฟรายวัน'!AI83,"Invalid value",('Key ค่าไฟรายวัน'!AJ83-'Key ค่าไฟรายวัน'!AI83)*$F83)))</f>
        <v>0.00</v>
      </c>
      <c r="AJ83" s="396" t="str">
        <f>IF('Key ค่าไฟรายวัน'!AK83&lt;0,"invalid value",IF('Key ค่าไฟรายวัน'!AK83=0,"0.00",IF('Key ค่าไฟรายวัน'!AK83&lt;'Key ค่าไฟรายวัน'!AJ83,"Invalid value",('Key ค่าไฟรายวัน'!AK83-'Key ค่าไฟรายวัน'!AJ83)*$F83)))</f>
        <v>0.00</v>
      </c>
      <c r="AK83" s="396"/>
      <c r="AL83" s="126"/>
      <c r="AM83" s="126"/>
      <c r="AN83" s="126"/>
      <c r="AO83" s="126"/>
      <c r="AP83" s="125"/>
      <c r="AQ83" s="125"/>
      <c r="AR83" s="125"/>
      <c r="AS83" s="126"/>
    </row>
    <row r="84" spans="1:45" ht="15" customHeight="1">
      <c r="A84" s="95" t="s">
        <v>92</v>
      </c>
      <c r="B84" s="16" t="s">
        <v>18</v>
      </c>
      <c r="C84" s="71" t="s">
        <v>129</v>
      </c>
      <c r="D84" s="134" t="s">
        <v>130</v>
      </c>
      <c r="E84" s="15" t="s">
        <v>43</v>
      </c>
      <c r="F84" s="135">
        <v>1</v>
      </c>
      <c r="G84" s="397" t="str">
        <f>IF('Key ค่าไฟรายวัน'!H84&lt;0,"invalid value",IF('Key ค่าไฟรายวัน'!H84=0,"0.00",IF('Key ค่าไฟรายวัน'!H84&lt;'Key ค่าไฟรายวัน'!G84,"Invalid value",('Key ค่าไฟรายวัน'!H84-'Key ค่าไฟรายวัน'!G84)*$F84)))</f>
        <v>0.00</v>
      </c>
      <c r="H84" s="397" t="str">
        <f>IF('Key ค่าไฟรายวัน'!I84&lt;0,"invalid value",IF('Key ค่าไฟรายวัน'!I84=0,"0.00",IF('Key ค่าไฟรายวัน'!I84&lt;'Key ค่าไฟรายวัน'!H84,"Invalid value",('Key ค่าไฟรายวัน'!I84-'Key ค่าไฟรายวัน'!H84)*$F84)))</f>
        <v>0.00</v>
      </c>
      <c r="I84" s="397" t="str">
        <f>IF('Key ค่าไฟรายวัน'!J84&lt;0,"invalid value",IF('Key ค่าไฟรายวัน'!J84=0,"0.00",IF('Key ค่าไฟรายวัน'!J84&lt;'Key ค่าไฟรายวัน'!I84,"Invalid value",('Key ค่าไฟรายวัน'!J84-'Key ค่าไฟรายวัน'!I84)*$F84)))</f>
        <v>0.00</v>
      </c>
      <c r="J84" s="228" t="str">
        <f>IF('Key ค่าไฟรายวัน'!K84&lt;0,"invalid value",IF('Key ค่าไฟรายวัน'!K84=0,"0.00",IF('Key ค่าไฟรายวัน'!K84&lt;'Key ค่าไฟรายวัน'!J84,"Invalid value",('Key ค่าไฟรายวัน'!K84-'Key ค่าไฟรายวัน'!J84)*$F84)))</f>
        <v>0.00</v>
      </c>
      <c r="K84" s="228" t="str">
        <f>IF('Key ค่าไฟรายวัน'!L84&lt;0,"invalid value",IF('Key ค่าไฟรายวัน'!L84=0,"0.00",IF('Key ค่าไฟรายวัน'!L84&lt;'Key ค่าไฟรายวัน'!K84,"Invalid value",('Key ค่าไฟรายวัน'!L84-'Key ค่าไฟรายวัน'!K84)*$F84)))</f>
        <v>0.00</v>
      </c>
      <c r="L84" s="395" t="str">
        <f>IF('Key ค่าไฟรายวัน'!M84&lt;0,"invalid value",IF('Key ค่าไฟรายวัน'!M84=0,"0.00",IF('Key ค่าไฟรายวัน'!M84&lt;'Key ค่าไฟรายวัน'!L84,"Invalid value",('Key ค่าไฟรายวัน'!M84-'Key ค่าไฟรายวัน'!L84)*$F84)))</f>
        <v>0.00</v>
      </c>
      <c r="M84" s="397" t="str">
        <f>IF('Key ค่าไฟรายวัน'!N84&lt;0,"invalid value",IF('Key ค่าไฟรายวัน'!N84=0,"0.00",IF('Key ค่าไฟรายวัน'!N84&lt;'Key ค่าไฟรายวัน'!M84,"Invalid value",('Key ค่าไฟรายวัน'!N84-'Key ค่าไฟรายวัน'!M84)*$F84)))</f>
        <v>0.00</v>
      </c>
      <c r="N84" s="397" t="str">
        <f>IF('Key ค่าไฟรายวัน'!O84&lt;0,"invalid value",IF('Key ค่าไฟรายวัน'!O84=0,"0.00",IF('Key ค่าไฟรายวัน'!O84&lt;'Key ค่าไฟรายวัน'!N84,"Invalid value",('Key ค่าไฟรายวัน'!O84-'Key ค่าไฟรายวัน'!N84)*$F84)))</f>
        <v>0.00</v>
      </c>
      <c r="O84" s="397" t="str">
        <f>IF('Key ค่าไฟรายวัน'!P84&lt;0,"invalid value",IF('Key ค่าไฟรายวัน'!P84=0,"0.00",IF('Key ค่าไฟรายวัน'!P84&lt;'Key ค่าไฟรายวัน'!O84,"Invalid value",('Key ค่าไฟรายวัน'!P84-'Key ค่าไฟรายวัน'!O84)*$F84)))</f>
        <v>0.00</v>
      </c>
      <c r="P84" s="397" t="str">
        <f>IF('Key ค่าไฟรายวัน'!Q84&lt;0,"invalid value",IF('Key ค่าไฟรายวัน'!Q84=0,"0.00",IF('Key ค่าไฟรายวัน'!Q84&lt;'Key ค่าไฟรายวัน'!P84,"Invalid value",('Key ค่าไฟรายวัน'!Q84-'Key ค่าไฟรายวัน'!P84)*$F84)))</f>
        <v>0.00</v>
      </c>
      <c r="Q84" s="397" t="str">
        <f>IF('Key ค่าไฟรายวัน'!R84&lt;0,"invalid value",IF('Key ค่าไฟรายวัน'!R84=0,"0.00",IF('Key ค่าไฟรายวัน'!R84&lt;'Key ค่าไฟรายวัน'!Q84,"Invalid value",('Key ค่าไฟรายวัน'!R84-'Key ค่าไฟรายวัน'!Q84)*$F84)))</f>
        <v>0.00</v>
      </c>
      <c r="R84" s="228" t="str">
        <f>IF('Key ค่าไฟรายวัน'!S84&lt;0,"invalid value",IF('Key ค่าไฟรายวัน'!S84=0,"0.00",IF('Key ค่าไฟรายวัน'!S84&lt;'Key ค่าไฟรายวัน'!R84,"Invalid value",('Key ค่าไฟรายวัน'!S84-'Key ค่าไฟรายวัน'!R84)*$F84)))</f>
        <v>0.00</v>
      </c>
      <c r="S84" s="397" t="str">
        <f>IF('Key ค่าไฟรายวัน'!T84&lt;0,"invalid value",IF('Key ค่าไฟรายวัน'!T84=0,"0.00",IF('Key ค่าไฟรายวัน'!T84&lt;'Key ค่าไฟรายวัน'!S84,"Invalid value",('Key ค่าไฟรายวัน'!T84-'Key ค่าไฟรายวัน'!S84)*$F84)))</f>
        <v>0.00</v>
      </c>
      <c r="T84" s="397" t="str">
        <f>IF('Key ค่าไฟรายวัน'!U84&lt;0,"invalid value",IF('Key ค่าไฟรายวัน'!U84=0,"0.00",IF('Key ค่าไฟรายวัน'!U84&lt;'Key ค่าไฟรายวัน'!T84,"Invalid value",('Key ค่าไฟรายวัน'!U84-'Key ค่าไฟรายวัน'!T84)*$F84)))</f>
        <v>0.00</v>
      </c>
      <c r="U84" s="397" t="str">
        <f>IF('Key ค่าไฟรายวัน'!V84&lt;0,"invalid value",IF('Key ค่าไฟรายวัน'!V84=0,"0.00",IF('Key ค่าไฟรายวัน'!V84&lt;'Key ค่าไฟรายวัน'!U84,"Invalid value",('Key ค่าไฟรายวัน'!V84-'Key ค่าไฟรายวัน'!U84)*$F84)))</f>
        <v>0.00</v>
      </c>
      <c r="V84" s="397" t="str">
        <f>IF('Key ค่าไฟรายวัน'!W84&lt;0,"invalid value",IF('Key ค่าไฟรายวัน'!W84=0,"0.00",IF('Key ค่าไฟรายวัน'!W84&lt;'Key ค่าไฟรายวัน'!V84,"Invalid value",('Key ค่าไฟรายวัน'!W84-'Key ค่าไฟรายวัน'!V84)*$F84)))</f>
        <v>0.00</v>
      </c>
      <c r="W84" s="397" t="str">
        <f>IF('Key ค่าไฟรายวัน'!X84&lt;0,"invalid value",IF('Key ค่าไฟรายวัน'!X84=0,"0.00",IF('Key ค่าไฟรายวัน'!X84&lt;'Key ค่าไฟรายวัน'!W84,"Invalid value",('Key ค่าไฟรายวัน'!X84-'Key ค่าไฟรายวัน'!W84)*$F84)))</f>
        <v>0.00</v>
      </c>
      <c r="X84" s="397" t="str">
        <f>IF('Key ค่าไฟรายวัน'!Y84&lt;0,"invalid value",IF('Key ค่าไฟรายวัน'!Y84=0,"0.00",IF('Key ค่าไฟรายวัน'!Y84&lt;'Key ค่าไฟรายวัน'!X84,"Invalid value",('Key ค่าไฟรายวัน'!Y84-'Key ค่าไฟรายวัน'!X84)*$F84)))</f>
        <v>0.00</v>
      </c>
      <c r="Y84" s="228" t="str">
        <f>IF('Key ค่าไฟรายวัน'!Z84&lt;0,"invalid value",IF('Key ค่าไฟรายวัน'!Z84=0,"0.00",IF('Key ค่าไฟรายวัน'!Z84&lt;'Key ค่าไฟรายวัน'!Y84,"Invalid value",('Key ค่าไฟรายวัน'!Z84-'Key ค่าไฟรายวัน'!Y84)*$F84)))</f>
        <v>0.00</v>
      </c>
      <c r="Z84" s="397" t="str">
        <f>IF('Key ค่าไฟรายวัน'!AA84&lt;0,"invalid value",IF('Key ค่าไฟรายวัน'!AA84=0,"0.00",IF('Key ค่าไฟรายวัน'!AA84&lt;'Key ค่าไฟรายวัน'!Z84,"Invalid value",('Key ค่าไฟรายวัน'!AA84-'Key ค่าไฟรายวัน'!Z84)*$F84)))</f>
        <v>0.00</v>
      </c>
      <c r="AA84" s="397" t="str">
        <f>IF('Key ค่าไฟรายวัน'!AB84&lt;0,"invalid value",IF('Key ค่าไฟรายวัน'!AB84=0,"0.00",IF('Key ค่าไฟรายวัน'!AB84&lt;'Key ค่าไฟรายวัน'!AA84,"Invalid value",('Key ค่าไฟรายวัน'!AB84-'Key ค่าไฟรายวัน'!AA84)*$F84)))</f>
        <v>0.00</v>
      </c>
      <c r="AB84" s="397" t="str">
        <f>IF('Key ค่าไฟรายวัน'!AC84&lt;0,"invalid value",IF('Key ค่าไฟรายวัน'!AC84=0,"0.00",IF('Key ค่าไฟรายวัน'!AC84&lt;'Key ค่าไฟรายวัน'!AB84,"Invalid value",('Key ค่าไฟรายวัน'!AC84-'Key ค่าไฟรายวัน'!AB84)*$F84)))</f>
        <v>0.00</v>
      </c>
      <c r="AC84" s="397" t="str">
        <f>IF('Key ค่าไฟรายวัน'!AD84&lt;0,"invalid value",IF('Key ค่าไฟรายวัน'!AD84=0,"0.00",IF('Key ค่าไฟรายวัน'!AD84&lt;'Key ค่าไฟรายวัน'!AC84,"Invalid value",('Key ค่าไฟรายวัน'!AD84-'Key ค่าไฟรายวัน'!AC84)*$F84)))</f>
        <v>0.00</v>
      </c>
      <c r="AD84" s="397" t="str">
        <f>IF('Key ค่าไฟรายวัน'!AE84&lt;0,"invalid value",IF('Key ค่าไฟรายวัน'!AE84=0,"0.00",IF('Key ค่าไฟรายวัน'!AE84&lt;'Key ค่าไฟรายวัน'!AD84,"Invalid value",('Key ค่าไฟรายวัน'!AE84-'Key ค่าไฟรายวัน'!AD84)*$F84)))</f>
        <v>0.00</v>
      </c>
      <c r="AE84" s="228" t="str">
        <f>IF('Key ค่าไฟรายวัน'!AF84&lt;0,"invalid value",IF('Key ค่าไฟรายวัน'!AF84=0,"0.00",IF('Key ค่าไฟรายวัน'!AF84&lt;'Key ค่าไฟรายวัน'!AE84,"Invalid value",('Key ค่าไฟรายวัน'!AF84-'Key ค่าไฟรายวัน'!AE84)*$F84)))</f>
        <v>0.00</v>
      </c>
      <c r="AF84" s="228" t="str">
        <f>IF('Key ค่าไฟรายวัน'!AG84&lt;0,"invalid value",IF('Key ค่าไฟรายวัน'!AG84=0,"0.00",IF('Key ค่าไฟรายวัน'!AG84&lt;'Key ค่าไฟรายวัน'!AF84,"Invalid value",('Key ค่าไฟรายวัน'!AG84-'Key ค่าไฟรายวัน'!AF84)*$F84)))</f>
        <v>0.00</v>
      </c>
      <c r="AG84" s="397" t="str">
        <f>IF('Key ค่าไฟรายวัน'!AH84&lt;0,"invalid value",IF('Key ค่าไฟรายวัน'!AH84=0,"0.00",IF('Key ค่าไฟรายวัน'!AH84&lt;'Key ค่าไฟรายวัน'!AG84,"Invalid value",('Key ค่าไฟรายวัน'!AH84-'Key ค่าไฟรายวัน'!AG84)*$F84)))</f>
        <v>0.00</v>
      </c>
      <c r="AH84" s="397" t="str">
        <f>IF('Key ค่าไฟรายวัน'!AI84&lt;0,"invalid value",IF('Key ค่าไฟรายวัน'!AI84=0,"0.00",IF('Key ค่าไฟรายวัน'!AI84&lt;'Key ค่าไฟรายวัน'!AH84,"Invalid value",('Key ค่าไฟรายวัน'!AI84-'Key ค่าไฟรายวัน'!AH84)*$F84)))</f>
        <v>0.00</v>
      </c>
      <c r="AI84" s="397" t="str">
        <f>IF('Key ค่าไฟรายวัน'!AJ84&lt;0,"invalid value",IF('Key ค่าไฟรายวัน'!AJ84=0,"0.00",IF('Key ค่าไฟรายวัน'!AJ84&lt;'Key ค่าไฟรายวัน'!AI84,"Invalid value",('Key ค่าไฟรายวัน'!AJ84-'Key ค่าไฟรายวัน'!AI84)*$F84)))</f>
        <v>0.00</v>
      </c>
      <c r="AJ84" s="397" t="str">
        <f>IF('Key ค่าไฟรายวัน'!AK84&lt;0,"invalid value",IF('Key ค่าไฟรายวัน'!AK84=0,"0.00",IF('Key ค่าไฟรายวัน'!AK84&lt;'Key ค่าไฟรายวัน'!AJ84,"Invalid value",('Key ค่าไฟรายวัน'!AK84-'Key ค่าไฟรายวัน'!AJ84)*$F84)))</f>
        <v>0.00</v>
      </c>
      <c r="AK84" s="397"/>
      <c r="AL84" s="126"/>
      <c r="AM84" s="126"/>
      <c r="AN84" s="126"/>
      <c r="AO84" s="126"/>
      <c r="AP84" s="125"/>
      <c r="AQ84" s="125"/>
      <c r="AR84" s="125"/>
      <c r="AS84" s="126"/>
    </row>
    <row r="85" spans="1:45" s="103" customFormat="1" ht="15" customHeight="1">
      <c r="A85" s="210" t="s">
        <v>92</v>
      </c>
      <c r="B85" s="326" t="s">
        <v>18</v>
      </c>
      <c r="C85" s="327" t="s">
        <v>186</v>
      </c>
      <c r="D85" s="330" t="s">
        <v>295</v>
      </c>
      <c r="E85" s="38" t="s">
        <v>43</v>
      </c>
      <c r="F85" s="324">
        <v>30</v>
      </c>
      <c r="G85" s="398" t="str">
        <f>IF('Key ค่าไฟรายวัน'!H85&lt;0,"invalid value",IF('Key ค่าไฟรายวัน'!H85=0,"0.00",IF('Key ค่าไฟรายวัน'!H85&lt;'Key ค่าไฟรายวัน'!G85,"Invalid value",('Key ค่าไฟรายวัน'!H85-'Key ค่าไฟรายวัน'!G85)*$F85)))</f>
        <v>0.00</v>
      </c>
      <c r="H85" s="398" t="str">
        <f>IF('Key ค่าไฟรายวัน'!I85&lt;0,"invalid value",IF('Key ค่าไฟรายวัน'!I85=0,"0.00",IF('Key ค่าไฟรายวัน'!I85&lt;'Key ค่าไฟรายวัน'!H85,"Invalid value",('Key ค่าไฟรายวัน'!I85-'Key ค่าไฟรายวัน'!H85)*$F85)))</f>
        <v>0.00</v>
      </c>
      <c r="I85" s="398" t="str">
        <f>IF('Key ค่าไฟรายวัน'!J85&lt;0,"invalid value",IF('Key ค่าไฟรายวัน'!J85=0,"0.00",IF('Key ค่าไฟรายวัน'!J85&lt;'Key ค่าไฟรายวัน'!I85,"Invalid value",('Key ค่าไฟรายวัน'!J85-'Key ค่าไฟรายวัน'!I85)*$F85)))</f>
        <v>0.00</v>
      </c>
      <c r="J85" s="267" t="str">
        <f>IF('Key ค่าไฟรายวัน'!K85&lt;0,"invalid value",IF('Key ค่าไฟรายวัน'!K85=0,"0.00",IF('Key ค่าไฟรายวัน'!K85&lt;'Key ค่าไฟรายวัน'!J85,"Invalid value",('Key ค่าไฟรายวัน'!K85-'Key ค่าไฟรายวัน'!J85)*$F85)))</f>
        <v>0.00</v>
      </c>
      <c r="K85" s="267" t="str">
        <f>IF('Key ค่าไฟรายวัน'!L85&lt;0,"invalid value",IF('Key ค่าไฟรายวัน'!L85=0,"0.00",IF('Key ค่าไฟรายวัน'!L85&lt;'Key ค่าไฟรายวัน'!K85,"Invalid value",('Key ค่าไฟรายวัน'!L85-'Key ค่าไฟรายวัน'!K85)*$F85)))</f>
        <v>0.00</v>
      </c>
      <c r="L85" s="398" t="str">
        <f>IF('Key ค่าไฟรายวัน'!M85&lt;0,"invalid value",IF('Key ค่าไฟรายวัน'!M85=0,"0.00",IF('Key ค่าไฟรายวัน'!M85&lt;'Key ค่าไฟรายวัน'!L85,"Invalid value",('Key ค่าไฟรายวัน'!M85-'Key ค่าไฟรายวัน'!L85)*$F85)))</f>
        <v>0.00</v>
      </c>
      <c r="M85" s="398" t="str">
        <f>IF('Key ค่าไฟรายวัน'!N85&lt;0,"invalid value",IF('Key ค่าไฟรายวัน'!N85=0,"0.00",IF('Key ค่าไฟรายวัน'!N85&lt;'Key ค่าไฟรายวัน'!M85,"Invalid value",('Key ค่าไฟรายวัน'!N85-'Key ค่าไฟรายวัน'!M85)*$F85)))</f>
        <v>0.00</v>
      </c>
      <c r="N85" s="398" t="str">
        <f>IF('Key ค่าไฟรายวัน'!O85&lt;0,"invalid value",IF('Key ค่าไฟรายวัน'!O85=0,"0.00",IF('Key ค่าไฟรายวัน'!O85&lt;'Key ค่าไฟรายวัน'!N85,"Invalid value",('Key ค่าไฟรายวัน'!O85-'Key ค่าไฟรายวัน'!N85)*$F85)))</f>
        <v>0.00</v>
      </c>
      <c r="O85" s="398" t="str">
        <f>IF('Key ค่าไฟรายวัน'!P85&lt;0,"invalid value",IF('Key ค่าไฟรายวัน'!P85=0,"0.00",IF('Key ค่าไฟรายวัน'!P85&lt;'Key ค่าไฟรายวัน'!O85,"Invalid value",('Key ค่าไฟรายวัน'!P85-'Key ค่าไฟรายวัน'!O85)*$F85)))</f>
        <v>0.00</v>
      </c>
      <c r="P85" s="398" t="str">
        <f>IF('Key ค่าไฟรายวัน'!Q85&lt;0,"invalid value",IF('Key ค่าไฟรายวัน'!Q85=0,"0.00",IF('Key ค่าไฟรายวัน'!Q85&lt;'Key ค่าไฟรายวัน'!P85,"Invalid value",('Key ค่าไฟรายวัน'!Q85-'Key ค่าไฟรายวัน'!P85)*$F85)))</f>
        <v>0.00</v>
      </c>
      <c r="Q85" s="398" t="str">
        <f>IF('Key ค่าไฟรายวัน'!R85&lt;0,"invalid value",IF('Key ค่าไฟรายวัน'!R85=0,"0.00",IF('Key ค่าไฟรายวัน'!R85&lt;'Key ค่าไฟรายวัน'!Q85,"Invalid value",('Key ค่าไฟรายวัน'!R85-'Key ค่าไฟรายวัน'!Q85)*$F85)))</f>
        <v>0.00</v>
      </c>
      <c r="R85" s="267" t="str">
        <f>IF('Key ค่าไฟรายวัน'!S85&lt;0,"invalid value",IF('Key ค่าไฟรายวัน'!S85=0,"0.00",IF('Key ค่าไฟรายวัน'!S85&lt;'Key ค่าไฟรายวัน'!R85,"Invalid value",('Key ค่าไฟรายวัน'!S85-'Key ค่าไฟรายวัน'!R85)*$F85)))</f>
        <v>0.00</v>
      </c>
      <c r="S85" s="398" t="str">
        <f>IF('Key ค่าไฟรายวัน'!T85&lt;0,"invalid value",IF('Key ค่าไฟรายวัน'!T85=0,"0.00",IF('Key ค่าไฟรายวัน'!T85&lt;'Key ค่าไฟรายวัน'!S85,"Invalid value",('Key ค่าไฟรายวัน'!T85-'Key ค่าไฟรายวัน'!S85)*$F85)))</f>
        <v>0.00</v>
      </c>
      <c r="T85" s="398" t="str">
        <f>IF('Key ค่าไฟรายวัน'!U85&lt;0,"invalid value",IF('Key ค่าไฟรายวัน'!U85=0,"0.00",IF('Key ค่าไฟรายวัน'!U85&lt;'Key ค่าไฟรายวัน'!T85,"Invalid value",('Key ค่าไฟรายวัน'!U85-'Key ค่าไฟรายวัน'!T85)*$F85)))</f>
        <v>0.00</v>
      </c>
      <c r="U85" s="398" t="str">
        <f>IF('Key ค่าไฟรายวัน'!V85&lt;0,"invalid value",IF('Key ค่าไฟรายวัน'!V85=0,"0.00",IF('Key ค่าไฟรายวัน'!V85&lt;'Key ค่าไฟรายวัน'!U85,"Invalid value",('Key ค่าไฟรายวัน'!V85-'Key ค่าไฟรายวัน'!U85)*$F85)))</f>
        <v>0.00</v>
      </c>
      <c r="V85" s="398" t="str">
        <f>IF('Key ค่าไฟรายวัน'!W85&lt;0,"invalid value",IF('Key ค่าไฟรายวัน'!W85=0,"0.00",IF('Key ค่าไฟรายวัน'!W85&lt;'Key ค่าไฟรายวัน'!V85,"Invalid value",('Key ค่าไฟรายวัน'!W85-'Key ค่าไฟรายวัน'!V85)*$F85)))</f>
        <v>0.00</v>
      </c>
      <c r="W85" s="398" t="str">
        <f>IF('Key ค่าไฟรายวัน'!X85&lt;0,"invalid value",IF('Key ค่าไฟรายวัน'!X85=0,"0.00",IF('Key ค่าไฟรายวัน'!X85&lt;'Key ค่าไฟรายวัน'!W85,"Invalid value",('Key ค่าไฟรายวัน'!X85-'Key ค่าไฟรายวัน'!W85)*$F85)))</f>
        <v>0.00</v>
      </c>
      <c r="X85" s="398" t="str">
        <f>IF('Key ค่าไฟรายวัน'!Y85&lt;0,"invalid value",IF('Key ค่าไฟรายวัน'!Y85=0,"0.00",IF('Key ค่าไฟรายวัน'!Y85&lt;'Key ค่าไฟรายวัน'!X85,"Invalid value",('Key ค่าไฟรายวัน'!Y85-'Key ค่าไฟรายวัน'!X85)*$F85)))</f>
        <v>0.00</v>
      </c>
      <c r="Y85" s="267" t="str">
        <f>IF('Key ค่าไฟรายวัน'!Z85&lt;0,"invalid value",IF('Key ค่าไฟรายวัน'!Z85=0,"0.00",IF('Key ค่าไฟรายวัน'!Z85&lt;'Key ค่าไฟรายวัน'!Y85,"Invalid value",('Key ค่าไฟรายวัน'!Z85-'Key ค่าไฟรายวัน'!Y85)*$F85)))</f>
        <v>0.00</v>
      </c>
      <c r="Z85" s="398" t="str">
        <f>IF('Key ค่าไฟรายวัน'!AA85&lt;0,"invalid value",IF('Key ค่าไฟรายวัน'!AA85=0,"0.00",IF('Key ค่าไฟรายวัน'!AA85&lt;'Key ค่าไฟรายวัน'!Z85,"Invalid value",('Key ค่าไฟรายวัน'!AA85-'Key ค่าไฟรายวัน'!Z85)*$F85)))</f>
        <v>0.00</v>
      </c>
      <c r="AA85" s="398" t="str">
        <f>IF('Key ค่าไฟรายวัน'!AB85&lt;0,"invalid value",IF('Key ค่าไฟรายวัน'!AB85=0,"0.00",IF('Key ค่าไฟรายวัน'!AB85&lt;'Key ค่าไฟรายวัน'!AA85,"Invalid value",('Key ค่าไฟรายวัน'!AB85-'Key ค่าไฟรายวัน'!AA85)*$F85)))</f>
        <v>0.00</v>
      </c>
      <c r="AB85" s="398" t="str">
        <f>IF('Key ค่าไฟรายวัน'!AC85&lt;0,"invalid value",IF('Key ค่าไฟรายวัน'!AC85=0,"0.00",IF('Key ค่าไฟรายวัน'!AC85&lt;'Key ค่าไฟรายวัน'!AB85,"Invalid value",('Key ค่าไฟรายวัน'!AC85-'Key ค่าไฟรายวัน'!AB85)*$F85)))</f>
        <v>0.00</v>
      </c>
      <c r="AC85" s="398" t="str">
        <f>IF('Key ค่าไฟรายวัน'!AD85&lt;0,"invalid value",IF('Key ค่าไฟรายวัน'!AD85=0,"0.00",IF('Key ค่าไฟรายวัน'!AD85&lt;'Key ค่าไฟรายวัน'!AC85,"Invalid value",('Key ค่าไฟรายวัน'!AD85-'Key ค่าไฟรายวัน'!AC85)*$F85)))</f>
        <v>0.00</v>
      </c>
      <c r="AD85" s="398" t="str">
        <f>IF('Key ค่าไฟรายวัน'!AE85&lt;0,"invalid value",IF('Key ค่าไฟรายวัน'!AE85=0,"0.00",IF('Key ค่าไฟรายวัน'!AE85&lt;'Key ค่าไฟรายวัน'!AD85,"Invalid value",('Key ค่าไฟรายวัน'!AE85-'Key ค่าไฟรายวัน'!AD85)*$F85)))</f>
        <v>0.00</v>
      </c>
      <c r="AE85" s="267" t="str">
        <f>IF('Key ค่าไฟรายวัน'!AF85&lt;0,"invalid value",IF('Key ค่าไฟรายวัน'!AF85=0,"0.00",IF('Key ค่าไฟรายวัน'!AF85&lt;'Key ค่าไฟรายวัน'!AE85,"Invalid value",('Key ค่าไฟรายวัน'!AF85-'Key ค่าไฟรายวัน'!AE85)*$F85)))</f>
        <v>0.00</v>
      </c>
      <c r="AF85" s="267" t="str">
        <f>IF('Key ค่าไฟรายวัน'!AG85&lt;0,"invalid value",IF('Key ค่าไฟรายวัน'!AG85=0,"0.00",IF('Key ค่าไฟรายวัน'!AG85&lt;'Key ค่าไฟรายวัน'!AF85,"Invalid value",('Key ค่าไฟรายวัน'!AG85-'Key ค่าไฟรายวัน'!AF85)*$F85)))</f>
        <v>0.00</v>
      </c>
      <c r="AG85" s="398" t="str">
        <f>IF('Key ค่าไฟรายวัน'!AH85&lt;0,"invalid value",IF('Key ค่าไฟรายวัน'!AH85=0,"0.00",IF('Key ค่าไฟรายวัน'!AH85&lt;'Key ค่าไฟรายวัน'!AG85,"Invalid value",('Key ค่าไฟรายวัน'!AH85-'Key ค่าไฟรายวัน'!AG85)*$F85)))</f>
        <v>0.00</v>
      </c>
      <c r="AH85" s="398" t="str">
        <f>IF('Key ค่าไฟรายวัน'!AI85&lt;0,"invalid value",IF('Key ค่าไฟรายวัน'!AI85=0,"0.00",IF('Key ค่าไฟรายวัน'!AI85&lt;'Key ค่าไฟรายวัน'!AH85,"Invalid value",('Key ค่าไฟรายวัน'!AI85-'Key ค่าไฟรายวัน'!AH85)*$F85)))</f>
        <v>0.00</v>
      </c>
      <c r="AI85" s="398" t="str">
        <f>IF('Key ค่าไฟรายวัน'!AJ85&lt;0,"invalid value",IF('Key ค่าไฟรายวัน'!AJ85=0,"0.00",IF('Key ค่าไฟรายวัน'!AJ85&lt;'Key ค่าไฟรายวัน'!AI85,"Invalid value",('Key ค่าไฟรายวัน'!AJ85-'Key ค่าไฟรายวัน'!AI85)*$F85)))</f>
        <v>0.00</v>
      </c>
      <c r="AJ85" s="398" t="str">
        <f>IF('Key ค่าไฟรายวัน'!AK85&lt;0,"invalid value",IF('Key ค่าไฟรายวัน'!AK85=0,"0.00",IF('Key ค่าไฟรายวัน'!AK85&lt;'Key ค่าไฟรายวัน'!AJ85,"Invalid value",('Key ค่าไฟรายวัน'!AK85-'Key ค่าไฟรายวัน'!AJ85)*$F85)))</f>
        <v>0.00</v>
      </c>
      <c r="AK85" s="398"/>
      <c r="AL85" s="328"/>
      <c r="AM85" s="328"/>
      <c r="AN85" s="328"/>
      <c r="AO85" s="328"/>
      <c r="AP85" s="329"/>
      <c r="AQ85" s="329"/>
      <c r="AR85" s="329"/>
      <c r="AS85" s="328"/>
    </row>
    <row r="86" spans="1:45" s="103" customFormat="1" ht="15" customHeight="1">
      <c r="A86" s="210" t="s">
        <v>92</v>
      </c>
      <c r="B86" s="326" t="s">
        <v>18</v>
      </c>
      <c r="C86" s="327" t="s">
        <v>187</v>
      </c>
      <c r="D86" s="330" t="s">
        <v>296</v>
      </c>
      <c r="E86" s="38" t="s">
        <v>43</v>
      </c>
      <c r="F86" s="324">
        <v>30</v>
      </c>
      <c r="G86" s="398" t="str">
        <f>IF('Key ค่าไฟรายวัน'!H86&lt;0,"invalid value",IF('Key ค่าไฟรายวัน'!H86=0,"0.00",IF('Key ค่าไฟรายวัน'!H86&lt;'Key ค่าไฟรายวัน'!G86,"Invalid value",('Key ค่าไฟรายวัน'!H86-'Key ค่าไฟรายวัน'!G86)*$F86)))</f>
        <v>0.00</v>
      </c>
      <c r="H86" s="398" t="str">
        <f>IF('Key ค่าไฟรายวัน'!I86&lt;0,"invalid value",IF('Key ค่าไฟรายวัน'!I86=0,"0.00",IF('Key ค่าไฟรายวัน'!I86&lt;'Key ค่าไฟรายวัน'!H86,"Invalid value",('Key ค่าไฟรายวัน'!I86-'Key ค่าไฟรายวัน'!H86)*$F86)))</f>
        <v>0.00</v>
      </c>
      <c r="I86" s="398" t="str">
        <f>IF('Key ค่าไฟรายวัน'!J86&lt;0,"invalid value",IF('Key ค่าไฟรายวัน'!J86=0,"0.00",IF('Key ค่าไฟรายวัน'!J86&lt;'Key ค่าไฟรายวัน'!I86,"Invalid value",('Key ค่าไฟรายวัน'!J86-'Key ค่าไฟรายวัน'!I86)*$F86)))</f>
        <v>0.00</v>
      </c>
      <c r="J86" s="267" t="str">
        <f>IF('Key ค่าไฟรายวัน'!K86&lt;0,"invalid value",IF('Key ค่าไฟรายวัน'!K86=0,"0.00",IF('Key ค่าไฟรายวัน'!K86&lt;'Key ค่าไฟรายวัน'!J86,"Invalid value",('Key ค่าไฟรายวัน'!K86-'Key ค่าไฟรายวัน'!J86)*$F86)))</f>
        <v>0.00</v>
      </c>
      <c r="K86" s="267" t="str">
        <f>IF('Key ค่าไฟรายวัน'!L86&lt;0,"invalid value",IF('Key ค่าไฟรายวัน'!L86=0,"0.00",IF('Key ค่าไฟรายวัน'!L86&lt;'Key ค่าไฟรายวัน'!K86,"Invalid value",('Key ค่าไฟรายวัน'!L86-'Key ค่าไฟรายวัน'!K86)*$F86)))</f>
        <v>0.00</v>
      </c>
      <c r="L86" s="398" t="str">
        <f>IF('Key ค่าไฟรายวัน'!M86&lt;0,"invalid value",IF('Key ค่าไฟรายวัน'!M86=0,"0.00",IF('Key ค่าไฟรายวัน'!M86&lt;'Key ค่าไฟรายวัน'!L86,"Invalid value",('Key ค่าไฟรายวัน'!M86-'Key ค่าไฟรายวัน'!L86)*$F86)))</f>
        <v>0.00</v>
      </c>
      <c r="M86" s="398" t="str">
        <f>IF('Key ค่าไฟรายวัน'!N86&lt;0,"invalid value",IF('Key ค่าไฟรายวัน'!N86=0,"0.00",IF('Key ค่าไฟรายวัน'!N86&lt;'Key ค่าไฟรายวัน'!M86,"Invalid value",('Key ค่าไฟรายวัน'!N86-'Key ค่าไฟรายวัน'!M86)*$F86)))</f>
        <v>0.00</v>
      </c>
      <c r="N86" s="398" t="str">
        <f>IF('Key ค่าไฟรายวัน'!O86&lt;0,"invalid value",IF('Key ค่าไฟรายวัน'!O86=0,"0.00",IF('Key ค่าไฟรายวัน'!O86&lt;'Key ค่าไฟรายวัน'!N86,"Invalid value",('Key ค่าไฟรายวัน'!O86-'Key ค่าไฟรายวัน'!N86)*$F86)))</f>
        <v>0.00</v>
      </c>
      <c r="O86" s="398" t="str">
        <f>IF('Key ค่าไฟรายวัน'!P86&lt;0,"invalid value",IF('Key ค่าไฟรายวัน'!P86=0,"0.00",IF('Key ค่าไฟรายวัน'!P86&lt;'Key ค่าไฟรายวัน'!O86,"Invalid value",('Key ค่าไฟรายวัน'!P86-'Key ค่าไฟรายวัน'!O86)*$F86)))</f>
        <v>0.00</v>
      </c>
      <c r="P86" s="398" t="str">
        <f>IF('Key ค่าไฟรายวัน'!Q86&lt;0,"invalid value",IF('Key ค่าไฟรายวัน'!Q86=0,"0.00",IF('Key ค่าไฟรายวัน'!Q86&lt;'Key ค่าไฟรายวัน'!P86,"Invalid value",('Key ค่าไฟรายวัน'!Q86-'Key ค่าไฟรายวัน'!P86)*$F86)))</f>
        <v>0.00</v>
      </c>
      <c r="Q86" s="398" t="str">
        <f>IF('Key ค่าไฟรายวัน'!R86&lt;0,"invalid value",IF('Key ค่าไฟรายวัน'!R86=0,"0.00",IF('Key ค่าไฟรายวัน'!R86&lt;'Key ค่าไฟรายวัน'!Q86,"Invalid value",('Key ค่าไฟรายวัน'!R86-'Key ค่าไฟรายวัน'!Q86)*$F86)))</f>
        <v>0.00</v>
      </c>
      <c r="R86" s="267" t="str">
        <f>IF('Key ค่าไฟรายวัน'!S86&lt;0,"invalid value",IF('Key ค่าไฟรายวัน'!S86=0,"0.00",IF('Key ค่าไฟรายวัน'!S86&lt;'Key ค่าไฟรายวัน'!R86,"Invalid value",('Key ค่าไฟรายวัน'!S86-'Key ค่าไฟรายวัน'!R86)*$F86)))</f>
        <v>0.00</v>
      </c>
      <c r="S86" s="398" t="str">
        <f>IF('Key ค่าไฟรายวัน'!T86&lt;0,"invalid value",IF('Key ค่าไฟรายวัน'!T86=0,"0.00",IF('Key ค่าไฟรายวัน'!T86&lt;'Key ค่าไฟรายวัน'!S86,"Invalid value",('Key ค่าไฟรายวัน'!T86-'Key ค่าไฟรายวัน'!S86)*$F86)))</f>
        <v>0.00</v>
      </c>
      <c r="T86" s="398" t="str">
        <f>IF('Key ค่าไฟรายวัน'!U86&lt;0,"invalid value",IF('Key ค่าไฟรายวัน'!U86=0,"0.00",IF('Key ค่าไฟรายวัน'!U86&lt;'Key ค่าไฟรายวัน'!T86,"Invalid value",('Key ค่าไฟรายวัน'!U86-'Key ค่าไฟรายวัน'!T86)*$F86)))</f>
        <v>0.00</v>
      </c>
      <c r="U86" s="398" t="str">
        <f>IF('Key ค่าไฟรายวัน'!V86&lt;0,"invalid value",IF('Key ค่าไฟรายวัน'!V86=0,"0.00",IF('Key ค่าไฟรายวัน'!V86&lt;'Key ค่าไฟรายวัน'!U86,"Invalid value",('Key ค่าไฟรายวัน'!V86-'Key ค่าไฟรายวัน'!U86)*$F86)))</f>
        <v>0.00</v>
      </c>
      <c r="V86" s="398" t="str">
        <f>IF('Key ค่าไฟรายวัน'!W86&lt;0,"invalid value",IF('Key ค่าไฟรายวัน'!W86=0,"0.00",IF('Key ค่าไฟรายวัน'!W86&lt;'Key ค่าไฟรายวัน'!V86,"Invalid value",('Key ค่าไฟรายวัน'!W86-'Key ค่าไฟรายวัน'!V86)*$F86)))</f>
        <v>0.00</v>
      </c>
      <c r="W86" s="398" t="str">
        <f>IF('Key ค่าไฟรายวัน'!X86&lt;0,"invalid value",IF('Key ค่าไฟรายวัน'!X86=0,"0.00",IF('Key ค่าไฟรายวัน'!X86&lt;'Key ค่าไฟรายวัน'!W86,"Invalid value",('Key ค่าไฟรายวัน'!X86-'Key ค่าไฟรายวัน'!W86)*$F86)))</f>
        <v>0.00</v>
      </c>
      <c r="X86" s="398" t="str">
        <f>IF('Key ค่าไฟรายวัน'!Y86&lt;0,"invalid value",IF('Key ค่าไฟรายวัน'!Y86=0,"0.00",IF('Key ค่าไฟรายวัน'!Y86&lt;'Key ค่าไฟรายวัน'!X86,"Invalid value",('Key ค่าไฟรายวัน'!Y86-'Key ค่าไฟรายวัน'!X86)*$F86)))</f>
        <v>0.00</v>
      </c>
      <c r="Y86" s="267" t="str">
        <f>IF('Key ค่าไฟรายวัน'!Z86&lt;0,"invalid value",IF('Key ค่าไฟรายวัน'!Z86=0,"0.00",IF('Key ค่าไฟรายวัน'!Z86&lt;'Key ค่าไฟรายวัน'!Y86,"Invalid value",('Key ค่าไฟรายวัน'!Z86-'Key ค่าไฟรายวัน'!Y86)*$F86)))</f>
        <v>0.00</v>
      </c>
      <c r="Z86" s="398" t="str">
        <f>IF('Key ค่าไฟรายวัน'!AA86&lt;0,"invalid value",IF('Key ค่าไฟรายวัน'!AA86=0,"0.00",IF('Key ค่าไฟรายวัน'!AA86&lt;'Key ค่าไฟรายวัน'!Z86,"Invalid value",('Key ค่าไฟรายวัน'!AA86-'Key ค่าไฟรายวัน'!Z86)*$F86)))</f>
        <v>0.00</v>
      </c>
      <c r="AA86" s="398" t="str">
        <f>IF('Key ค่าไฟรายวัน'!AB86&lt;0,"invalid value",IF('Key ค่าไฟรายวัน'!AB86=0,"0.00",IF('Key ค่าไฟรายวัน'!AB86&lt;'Key ค่าไฟรายวัน'!AA86,"Invalid value",('Key ค่าไฟรายวัน'!AB86-'Key ค่าไฟรายวัน'!AA86)*$F86)))</f>
        <v>0.00</v>
      </c>
      <c r="AB86" s="398" t="str">
        <f>IF('Key ค่าไฟรายวัน'!AC86&lt;0,"invalid value",IF('Key ค่าไฟรายวัน'!AC86=0,"0.00",IF('Key ค่าไฟรายวัน'!AC86&lt;'Key ค่าไฟรายวัน'!AB86,"Invalid value",('Key ค่าไฟรายวัน'!AC86-'Key ค่าไฟรายวัน'!AB86)*$F86)))</f>
        <v>0.00</v>
      </c>
      <c r="AC86" s="398" t="str">
        <f>IF('Key ค่าไฟรายวัน'!AD86&lt;0,"invalid value",IF('Key ค่าไฟรายวัน'!AD86=0,"0.00",IF('Key ค่าไฟรายวัน'!AD86&lt;'Key ค่าไฟรายวัน'!AC86,"Invalid value",('Key ค่าไฟรายวัน'!AD86-'Key ค่าไฟรายวัน'!AC86)*$F86)))</f>
        <v>0.00</v>
      </c>
      <c r="AD86" s="398" t="str">
        <f>IF('Key ค่าไฟรายวัน'!AE86&lt;0,"invalid value",IF('Key ค่าไฟรายวัน'!AE86=0,"0.00",IF('Key ค่าไฟรายวัน'!AE86&lt;'Key ค่าไฟรายวัน'!AD86,"Invalid value",('Key ค่าไฟรายวัน'!AE86-'Key ค่าไฟรายวัน'!AD86)*$F86)))</f>
        <v>0.00</v>
      </c>
      <c r="AE86" s="267" t="str">
        <f>IF('Key ค่าไฟรายวัน'!AF86&lt;0,"invalid value",IF('Key ค่าไฟรายวัน'!AF86=0,"0.00",IF('Key ค่าไฟรายวัน'!AF86&lt;'Key ค่าไฟรายวัน'!AE86,"Invalid value",('Key ค่าไฟรายวัน'!AF86-'Key ค่าไฟรายวัน'!AE86)*$F86)))</f>
        <v>0.00</v>
      </c>
      <c r="AF86" s="267" t="str">
        <f>IF('Key ค่าไฟรายวัน'!AG86&lt;0,"invalid value",IF('Key ค่าไฟรายวัน'!AG86=0,"0.00",IF('Key ค่าไฟรายวัน'!AG86&lt;'Key ค่าไฟรายวัน'!AF86,"Invalid value",('Key ค่าไฟรายวัน'!AG86-'Key ค่าไฟรายวัน'!AF86)*$F86)))</f>
        <v>0.00</v>
      </c>
      <c r="AG86" s="267" t="str">
        <f>IF('Key ค่าไฟรายวัน'!AH86&lt;0,"invalid value",IF('Key ค่าไฟรายวัน'!AH86=0,"0.00",IF('Key ค่าไฟรายวัน'!AH86&lt;'Key ค่าไฟรายวัน'!AG86,"Invalid value",('Key ค่าไฟรายวัน'!AH86-'Key ค่าไฟรายวัน'!AG86)*$F86)))</f>
        <v>0.00</v>
      </c>
      <c r="AH86" s="267" t="str">
        <f>IF('Key ค่าไฟรายวัน'!AI86&lt;0,"invalid value",IF('Key ค่าไฟรายวัน'!AI86=0,"0.00",IF('Key ค่าไฟรายวัน'!AI86&lt;'Key ค่าไฟรายวัน'!AH86,"Invalid value",('Key ค่าไฟรายวัน'!AI86-'Key ค่าไฟรายวัน'!AH86)*$F86)))</f>
        <v>0.00</v>
      </c>
      <c r="AI86" s="398" t="str">
        <f>IF('Key ค่าไฟรายวัน'!AJ86&lt;0,"invalid value",IF('Key ค่าไฟรายวัน'!AJ86=0,"0.00",IF('Key ค่าไฟรายวัน'!AJ86&lt;'Key ค่าไฟรายวัน'!AI86,"Invalid value",('Key ค่าไฟรายวัน'!AJ86-'Key ค่าไฟรายวัน'!AI86)*$F86)))</f>
        <v>0.00</v>
      </c>
      <c r="AJ86" s="398" t="str">
        <f>IF('Key ค่าไฟรายวัน'!AK86&lt;0,"invalid value",IF('Key ค่าไฟรายวัน'!AK86=0,"0.00",IF('Key ค่าไฟรายวัน'!AK86&lt;'Key ค่าไฟรายวัน'!AJ86,"Invalid value",('Key ค่าไฟรายวัน'!AK86-'Key ค่าไฟรายวัน'!AJ86)*$F86)))</f>
        <v>0.00</v>
      </c>
      <c r="AK86" s="398"/>
      <c r="AL86" s="328"/>
      <c r="AM86" s="328"/>
      <c r="AN86" s="328"/>
      <c r="AO86" s="328"/>
      <c r="AP86" s="329"/>
      <c r="AQ86" s="329"/>
      <c r="AR86" s="329"/>
      <c r="AS86" s="328"/>
    </row>
    <row r="87" spans="1:45" ht="15" customHeight="1">
      <c r="A87" s="95" t="s">
        <v>92</v>
      </c>
      <c r="B87" s="16" t="s">
        <v>18</v>
      </c>
      <c r="C87" s="71" t="s">
        <v>191</v>
      </c>
      <c r="D87" s="134"/>
      <c r="E87" s="15" t="s">
        <v>43</v>
      </c>
      <c r="F87" s="135">
        <v>1</v>
      </c>
      <c r="G87" s="397" t="str">
        <f ca="1">IF('Key ค่าไฟรายวัน'!H87&lt;0,"invalid value",IF('Key ค่าไฟรายวัน'!H87=0,"0.00",IF('Key ค่าไฟรายวัน'!H87&lt;'Key ค่าไฟรายวัน'!G87,"Invalid value",('Key ค่าไฟรายวัน'!H87-'Key ค่าไฟรายวัน'!G87)*$F87)))</f>
        <v>0.00</v>
      </c>
      <c r="H87" s="397" t="str">
        <f ca="1">IF('Key ค่าไฟรายวัน'!I87&lt;0,"invalid value",IF('Key ค่าไฟรายวัน'!I87=0,"0.00",IF('Key ค่าไฟรายวัน'!I87&lt;'Key ค่าไฟรายวัน'!H87,"Invalid value",('Key ค่าไฟรายวัน'!I87-'Key ค่าไฟรายวัน'!H87)*$F87)))</f>
        <v>0.00</v>
      </c>
      <c r="I87" s="397" t="str">
        <f ca="1">IF('Key ค่าไฟรายวัน'!J87&lt;0,"invalid value",IF('Key ค่าไฟรายวัน'!J87=0,"0.00",IF('Key ค่าไฟรายวัน'!J87&lt;'Key ค่าไฟรายวัน'!I87,"Invalid value",('Key ค่าไฟรายวัน'!J87-'Key ค่าไฟรายวัน'!I87)*$F87)))</f>
        <v>0.00</v>
      </c>
      <c r="J87" s="228" t="str">
        <f ca="1">IF('Key ค่าไฟรายวัน'!K87&lt;0,"invalid value",IF('Key ค่าไฟรายวัน'!K87=0,"0.00",IF('Key ค่าไฟรายวัน'!K87&lt;'Key ค่าไฟรายวัน'!J87,"Invalid value",('Key ค่าไฟรายวัน'!K87-'Key ค่าไฟรายวัน'!J87)*$F87)))</f>
        <v>0.00</v>
      </c>
      <c r="K87" s="228" t="str">
        <f ca="1">IF('Key ค่าไฟรายวัน'!L87&lt;0,"invalid value",IF('Key ค่าไฟรายวัน'!L87=0,"0.00",IF('Key ค่าไฟรายวัน'!L87&lt;'Key ค่าไฟรายวัน'!K87,"Invalid value",('Key ค่าไฟรายวัน'!L87-'Key ค่าไฟรายวัน'!K87)*$F87)))</f>
        <v>0.00</v>
      </c>
      <c r="L87" s="395" t="str">
        <f ca="1">IF('Key ค่าไฟรายวัน'!M87&lt;0,"invalid value",IF('Key ค่าไฟรายวัน'!M87=0,"0.00",IF('Key ค่าไฟรายวัน'!M87&lt;'Key ค่าไฟรายวัน'!L87,"Invalid value",('Key ค่าไฟรายวัน'!M87-'Key ค่าไฟรายวัน'!L87)*$F87)))</f>
        <v>0.00</v>
      </c>
      <c r="M87" s="397" t="str">
        <f ca="1">IF('Key ค่าไฟรายวัน'!N87&lt;0,"invalid value",IF('Key ค่าไฟรายวัน'!N87=0,"0.00",IF('Key ค่าไฟรายวัน'!N87&lt;'Key ค่าไฟรายวัน'!M87,"Invalid value",('Key ค่าไฟรายวัน'!N87-'Key ค่าไฟรายวัน'!M87)*$F87)))</f>
        <v>0.00</v>
      </c>
      <c r="N87" s="397" t="str">
        <f ca="1">IF('Key ค่าไฟรายวัน'!O87&lt;0,"invalid value",IF('Key ค่าไฟรายวัน'!O87=0,"0.00",IF('Key ค่าไฟรายวัน'!O87&lt;'Key ค่าไฟรายวัน'!N87,"Invalid value",('Key ค่าไฟรายวัน'!O87-'Key ค่าไฟรายวัน'!N87)*$F87)))</f>
        <v>0.00</v>
      </c>
      <c r="O87" s="397" t="str">
        <f ca="1">IF('Key ค่าไฟรายวัน'!P87&lt;0,"invalid value",IF('Key ค่าไฟรายวัน'!P87=0,"0.00",IF('Key ค่าไฟรายวัน'!P87&lt;'Key ค่าไฟรายวัน'!O87,"Invalid value",('Key ค่าไฟรายวัน'!P87-'Key ค่าไฟรายวัน'!O87)*$F87)))</f>
        <v>0.00</v>
      </c>
      <c r="P87" s="397" t="str">
        <f ca="1">IF('Key ค่าไฟรายวัน'!Q87&lt;0,"invalid value",IF('Key ค่าไฟรายวัน'!Q87=0,"0.00",IF('Key ค่าไฟรายวัน'!Q87&lt;'Key ค่าไฟรายวัน'!P87,"Invalid value",('Key ค่าไฟรายวัน'!Q87-'Key ค่าไฟรายวัน'!P87)*$F87)))</f>
        <v>0.00</v>
      </c>
      <c r="Q87" s="397" t="str">
        <f ca="1">IF('Key ค่าไฟรายวัน'!R87&lt;0,"invalid value",IF('Key ค่าไฟรายวัน'!R87=0,"0.00",IF('Key ค่าไฟรายวัน'!R87&lt;'Key ค่าไฟรายวัน'!Q87,"Invalid value",('Key ค่าไฟรายวัน'!R87-'Key ค่าไฟรายวัน'!Q87)*$F87)))</f>
        <v>0.00</v>
      </c>
      <c r="R87" s="228" t="str">
        <f ca="1">IF('Key ค่าไฟรายวัน'!S87&lt;0,"invalid value",IF('Key ค่าไฟรายวัน'!S87=0,"0.00",IF('Key ค่าไฟรายวัน'!S87&lt;'Key ค่าไฟรายวัน'!R87,"Invalid value",('Key ค่าไฟรายวัน'!S87-'Key ค่าไฟรายวัน'!R87)*$F87)))</f>
        <v>0.00</v>
      </c>
      <c r="S87" s="397" t="str">
        <f ca="1">IF('Key ค่าไฟรายวัน'!T87&lt;0,"invalid value",IF('Key ค่าไฟรายวัน'!T87=0,"0.00",IF('Key ค่าไฟรายวัน'!T87&lt;'Key ค่าไฟรายวัน'!S87,"Invalid value",('Key ค่าไฟรายวัน'!T87-'Key ค่าไฟรายวัน'!S87)*$F87)))</f>
        <v>0.00</v>
      </c>
      <c r="T87" s="397" t="str">
        <f ca="1">IF('Key ค่าไฟรายวัน'!U87&lt;0,"invalid value",IF('Key ค่าไฟรายวัน'!U87=0,"0.00",IF('Key ค่าไฟรายวัน'!U87&lt;'Key ค่าไฟรายวัน'!T87,"Invalid value",('Key ค่าไฟรายวัน'!U87-'Key ค่าไฟรายวัน'!T87)*$F87)))</f>
        <v>0.00</v>
      </c>
      <c r="U87" s="397" t="str">
        <f ca="1">IF('Key ค่าไฟรายวัน'!V87&lt;0,"invalid value",IF('Key ค่าไฟรายวัน'!V87=0,"0.00",IF('Key ค่าไฟรายวัน'!V87&lt;'Key ค่าไฟรายวัน'!U87,"Invalid value",('Key ค่าไฟรายวัน'!V87-'Key ค่าไฟรายวัน'!U87)*$F87)))</f>
        <v>0.00</v>
      </c>
      <c r="V87" s="397" t="str">
        <f ca="1">IF('Key ค่าไฟรายวัน'!W87&lt;0,"invalid value",IF('Key ค่าไฟรายวัน'!W87=0,"0.00",IF('Key ค่าไฟรายวัน'!W87&lt;'Key ค่าไฟรายวัน'!V87,"Invalid value",('Key ค่าไฟรายวัน'!W87-'Key ค่าไฟรายวัน'!V87)*$F87)))</f>
        <v>0.00</v>
      </c>
      <c r="W87" s="397" t="str">
        <f ca="1">IF('Key ค่าไฟรายวัน'!X87&lt;0,"invalid value",IF('Key ค่าไฟรายวัน'!X87=0,"0.00",IF('Key ค่าไฟรายวัน'!X87&lt;'Key ค่าไฟรายวัน'!W87,"Invalid value",('Key ค่าไฟรายวัน'!X87-'Key ค่าไฟรายวัน'!W87)*$F87)))</f>
        <v>0.00</v>
      </c>
      <c r="X87" s="397" t="str">
        <f ca="1">IF('Key ค่าไฟรายวัน'!Y87&lt;0,"invalid value",IF('Key ค่าไฟรายวัน'!Y87=0,"0.00",IF('Key ค่าไฟรายวัน'!Y87&lt;'Key ค่าไฟรายวัน'!X87,"Invalid value",('Key ค่าไฟรายวัน'!Y87-'Key ค่าไฟรายวัน'!X87)*$F87)))</f>
        <v>0.00</v>
      </c>
      <c r="Y87" s="228" t="str">
        <f ca="1">IF('Key ค่าไฟรายวัน'!Z87&lt;0,"invalid value",IF('Key ค่าไฟรายวัน'!Z87=0,"0.00",IF('Key ค่าไฟรายวัน'!Z87&lt;'Key ค่าไฟรายวัน'!Y87,"Invalid value",('Key ค่าไฟรายวัน'!Z87-'Key ค่าไฟรายวัน'!Y87)*$F87)))</f>
        <v>0.00</v>
      </c>
      <c r="Z87" s="484" t="str">
        <f ca="1">IF('Key ค่าไฟรายวัน'!AA87&lt;0,"invalid value",IF('Key ค่าไฟรายวัน'!AA87=0,"0.00",IF('Key ค่าไฟรายวัน'!AA87&lt;'Key ค่าไฟรายวัน'!Z87,"Invalid value",('Key ค่าไฟรายวัน'!AA87-'Key ค่าไฟรายวัน'!Z87)*$F87)))</f>
        <v>0.00</v>
      </c>
      <c r="AA87" s="397" t="str">
        <f ca="1">IF('Key ค่าไฟรายวัน'!AB87&lt;0,"invalid value",IF('Key ค่าไฟรายวัน'!AB87=0,"0.00",IF('Key ค่าไฟรายวัน'!AB87&lt;'Key ค่าไฟรายวัน'!AA87,"Invalid value",('Key ค่าไฟรายวัน'!AB87-'Key ค่าไฟรายวัน'!AA87)*$F87)))</f>
        <v>0.00</v>
      </c>
      <c r="AB87" s="397" t="str">
        <f ca="1">IF('Key ค่าไฟรายวัน'!AC87&lt;0,"invalid value",IF('Key ค่าไฟรายวัน'!AC87=0,"0.00",IF('Key ค่าไฟรายวัน'!AC87&lt;'Key ค่าไฟรายวัน'!AB87,"Invalid value",('Key ค่าไฟรายวัน'!AC87-'Key ค่าไฟรายวัน'!AB87)*$F87)))</f>
        <v>0.00</v>
      </c>
      <c r="AC87" s="397" t="str">
        <f ca="1">IF('Key ค่าไฟรายวัน'!AD87&lt;0,"invalid value",IF('Key ค่าไฟรายวัน'!AD87=0,"0.00",IF('Key ค่าไฟรายวัน'!AD87&lt;'Key ค่าไฟรายวัน'!AC87,"Invalid value",('Key ค่าไฟรายวัน'!AD87-'Key ค่าไฟรายวัน'!AC87)*$F87)))</f>
        <v>0.00</v>
      </c>
      <c r="AD87" s="397" t="str">
        <f ca="1">IF('Key ค่าไฟรายวัน'!AE87&lt;0,"invalid value",IF('Key ค่าไฟรายวัน'!AE87=0,"0.00",IF('Key ค่าไฟรายวัน'!AE87&lt;'Key ค่าไฟรายวัน'!AD87,"Invalid value",('Key ค่าไฟรายวัน'!AE87-'Key ค่าไฟรายวัน'!AD87)*$F87)))</f>
        <v>0.00</v>
      </c>
      <c r="AE87" s="228" t="str">
        <f ca="1">IF('Key ค่าไฟรายวัน'!AF87&lt;0,"invalid value",IF('Key ค่าไฟรายวัน'!AF87=0,"0.00",IF('Key ค่าไฟรายวัน'!AF87&lt;'Key ค่าไฟรายวัน'!AE87,"Invalid value",('Key ค่าไฟรายวัน'!AF87-'Key ค่าไฟรายวัน'!AE87)*$F87)))</f>
        <v>0.00</v>
      </c>
      <c r="AF87" s="228" t="str">
        <f ca="1">IF('Key ค่าไฟรายวัน'!AG87&lt;0,"invalid value",IF('Key ค่าไฟรายวัน'!AG87=0,"0.00",IF('Key ค่าไฟรายวัน'!AG87&lt;'Key ค่าไฟรายวัน'!AF87,"Invalid value",('Key ค่าไฟรายวัน'!AG87-'Key ค่าไฟรายวัน'!AF87)*$F87)))</f>
        <v>0.00</v>
      </c>
      <c r="AG87" s="397" t="str">
        <f ca="1">IF('Key ค่าไฟรายวัน'!AH87&lt;0,"invalid value",IF('Key ค่าไฟรายวัน'!AH87=0,"0.00",IF('Key ค่าไฟรายวัน'!AH87&lt;'Key ค่าไฟรายวัน'!AG87,"Invalid value",('Key ค่าไฟรายวัน'!AH87-'Key ค่าไฟรายวัน'!AG87)*$F87)))</f>
        <v>0.00</v>
      </c>
      <c r="AH87" s="397" t="str">
        <f ca="1">IF('Key ค่าไฟรายวัน'!AI87&lt;0,"invalid value",IF('Key ค่าไฟรายวัน'!AI87=0,"0.00",IF('Key ค่าไฟรายวัน'!AI87&lt;'Key ค่าไฟรายวัน'!AH87,"Invalid value",('Key ค่าไฟรายวัน'!AI87-'Key ค่าไฟรายวัน'!AH87)*$F87)))</f>
        <v>0.00</v>
      </c>
      <c r="AI87" s="397" t="str">
        <f ca="1">IF('Key ค่าไฟรายวัน'!AJ87&lt;0,"invalid value",IF('Key ค่าไฟรายวัน'!AJ87=0,"0.00",IF('Key ค่าไฟรายวัน'!AJ87&lt;'Key ค่าไฟรายวัน'!AI87,"Invalid value",('Key ค่าไฟรายวัน'!AJ87-'Key ค่าไฟรายวัน'!AI87)*$F87)))</f>
        <v>0.00</v>
      </c>
      <c r="AJ87" s="397" t="str">
        <f ca="1">IF('Key ค่าไฟรายวัน'!AK87&lt;0,"invalid value",IF('Key ค่าไฟรายวัน'!AK87=0,"0.00",IF('Key ค่าไฟรายวัน'!AK87&lt;'Key ค่าไฟรายวัน'!AJ87,"Invalid value",('Key ค่าไฟรายวัน'!AK87-'Key ค่าไฟรายวัน'!AJ87)*$F87)))</f>
        <v>0.00</v>
      </c>
      <c r="AK87" s="397"/>
      <c r="AL87" s="126"/>
      <c r="AM87" s="126"/>
      <c r="AN87" s="126"/>
      <c r="AO87" s="126"/>
      <c r="AP87" s="125"/>
      <c r="AQ87" s="125"/>
      <c r="AR87" s="125"/>
      <c r="AS87" s="126"/>
    </row>
    <row r="88" spans="1:45" ht="15" customHeight="1">
      <c r="A88" s="95" t="s">
        <v>92</v>
      </c>
      <c r="B88" s="182" t="s">
        <v>194</v>
      </c>
      <c r="C88" s="70" t="s">
        <v>192</v>
      </c>
      <c r="D88" s="97" t="s">
        <v>218</v>
      </c>
      <c r="E88" s="308" t="s">
        <v>310</v>
      </c>
      <c r="F88" s="92">
        <v>1</v>
      </c>
      <c r="G88" s="396" t="str">
        <f>IF('Key ค่าไฟรายวัน'!H88&lt;0,"invalid value",IF('Key ค่าไฟรายวัน'!H88=0,"0.00",IF('Key ค่าไฟรายวัน'!H88&lt;'Key ค่าไฟรายวัน'!G88,"Invalid value",('Key ค่าไฟรายวัน'!H88-'Key ค่าไฟรายวัน'!G88)*$F88)))</f>
        <v>0.00</v>
      </c>
      <c r="H88" s="396" t="str">
        <f>IF('Key ค่าไฟรายวัน'!I88&lt;0,"invalid value",IF('Key ค่าไฟรายวัน'!I88=0,"0.00",IF('Key ค่าไฟรายวัน'!I88&lt;'Key ค่าไฟรายวัน'!H88,"Invalid value",('Key ค่าไฟรายวัน'!I88-'Key ค่าไฟรายวัน'!H88)*$F88)))</f>
        <v>0.00</v>
      </c>
      <c r="I88" s="396" t="str">
        <f>IF('Key ค่าไฟรายวัน'!J88&lt;0,"invalid value",IF('Key ค่าไฟรายวัน'!J88=0,"0.00",IF('Key ค่าไฟรายวัน'!J88&lt;'Key ค่าไฟรายวัน'!I88,"Invalid value",('Key ค่าไฟรายวัน'!J88-'Key ค่าไฟรายวัน'!I88)*$F88)))</f>
        <v>0.00</v>
      </c>
      <c r="J88" s="227" t="str">
        <f>IF('Key ค่าไฟรายวัน'!K88&lt;0,"invalid value",IF('Key ค่าไฟรายวัน'!K88=0,"0.00",IF('Key ค่าไฟรายวัน'!K88&lt;'Key ค่าไฟรายวัน'!J88,"Invalid value",('Key ค่าไฟรายวัน'!K88-'Key ค่าไฟรายวัน'!J88)*$F88)))</f>
        <v>0.00</v>
      </c>
      <c r="K88" s="227" t="str">
        <f>IF('Key ค่าไฟรายวัน'!L88&lt;0,"invalid value",IF('Key ค่าไฟรายวัน'!L88=0,"0.00",IF('Key ค่าไฟรายวัน'!L88&lt;'Key ค่าไฟรายวัน'!K88,"Invalid value",('Key ค่าไฟรายวัน'!L88-'Key ค่าไฟรายวัน'!K88)*$F88)))</f>
        <v>0.00</v>
      </c>
      <c r="L88" s="396" t="str">
        <f>IF('Key ค่าไฟรายวัน'!M88&lt;0,"invalid value",IF('Key ค่าไฟรายวัน'!M88=0,"0.00",IF('Key ค่าไฟรายวัน'!M88&lt;'Key ค่าไฟรายวัน'!L88,"Invalid value",('Key ค่าไฟรายวัน'!M88-'Key ค่าไฟรายวัน'!L88)*$F88)))</f>
        <v>0.00</v>
      </c>
      <c r="M88" s="396" t="str">
        <f>IF('Key ค่าไฟรายวัน'!N88&lt;0,"invalid value",IF('Key ค่าไฟรายวัน'!N88=0,"0.00",IF('Key ค่าไฟรายวัน'!N88&lt;'Key ค่าไฟรายวัน'!M88,"Invalid value",('Key ค่าไฟรายวัน'!N88-'Key ค่าไฟรายวัน'!M88)*$F88)))</f>
        <v>0.00</v>
      </c>
      <c r="N88" s="396" t="str">
        <f>IF('Key ค่าไฟรายวัน'!O88&lt;0,"invalid value",IF('Key ค่าไฟรายวัน'!O88=0,"0.00",IF('Key ค่าไฟรายวัน'!O88&lt;'Key ค่าไฟรายวัน'!N88,"Invalid value",('Key ค่าไฟรายวัน'!O88-'Key ค่าไฟรายวัน'!N88)*$F88)))</f>
        <v>0.00</v>
      </c>
      <c r="O88" s="396" t="str">
        <f>IF('Key ค่าไฟรายวัน'!P88&lt;0,"invalid value",IF('Key ค่าไฟรายวัน'!P88=0,"0.00",IF('Key ค่าไฟรายวัน'!P88&lt;'Key ค่าไฟรายวัน'!O88,"Invalid value",('Key ค่าไฟรายวัน'!P88-'Key ค่าไฟรายวัน'!O88)*$F88)))</f>
        <v>0.00</v>
      </c>
      <c r="P88" s="396" t="str">
        <f>IF('Key ค่าไฟรายวัน'!Q88&lt;0,"invalid value",IF('Key ค่าไฟรายวัน'!Q88=0,"0.00",IF('Key ค่าไฟรายวัน'!Q88&lt;'Key ค่าไฟรายวัน'!P88,"Invalid value",('Key ค่าไฟรายวัน'!Q88-'Key ค่าไฟรายวัน'!P88)*$F88)))</f>
        <v>0.00</v>
      </c>
      <c r="Q88" s="396" t="str">
        <f>IF('Key ค่าไฟรายวัน'!R88&lt;0,"invalid value",IF('Key ค่าไฟรายวัน'!R88=0,"0.00",IF('Key ค่าไฟรายวัน'!R88&lt;'Key ค่าไฟรายวัน'!Q88,"Invalid value",('Key ค่าไฟรายวัน'!R88-'Key ค่าไฟรายวัน'!Q88)*$F88)))</f>
        <v>0.00</v>
      </c>
      <c r="R88" s="227" t="str">
        <f>IF('Key ค่าไฟรายวัน'!S88&lt;0,"invalid value",IF('Key ค่าไฟรายวัน'!S88=0,"0.00",IF('Key ค่าไฟรายวัน'!S88&lt;'Key ค่าไฟรายวัน'!R88,"Invalid value",('Key ค่าไฟรายวัน'!S88-'Key ค่าไฟรายวัน'!R88)*$F88)))</f>
        <v>0.00</v>
      </c>
      <c r="S88" s="396" t="str">
        <f>IF('Key ค่าไฟรายวัน'!T88&lt;0,"invalid value",IF('Key ค่าไฟรายวัน'!T88=0,"0.00",IF('Key ค่าไฟรายวัน'!T88&lt;'Key ค่าไฟรายวัน'!S88,"Invalid value",('Key ค่าไฟรายวัน'!T88-'Key ค่าไฟรายวัน'!S88)*$F88)))</f>
        <v>0.00</v>
      </c>
      <c r="T88" s="396" t="str">
        <f>IF('Key ค่าไฟรายวัน'!U88&lt;0,"invalid value",IF('Key ค่าไฟรายวัน'!U88=0,"0.00",IF('Key ค่าไฟรายวัน'!U88&lt;'Key ค่าไฟรายวัน'!T88,"Invalid value",('Key ค่าไฟรายวัน'!U88-'Key ค่าไฟรายวัน'!T88)*$F88)))</f>
        <v>0.00</v>
      </c>
      <c r="U88" s="396" t="str">
        <f>IF('Key ค่าไฟรายวัน'!V88&lt;0,"invalid value",IF('Key ค่าไฟรายวัน'!V88=0,"0.00",IF('Key ค่าไฟรายวัน'!V88&lt;'Key ค่าไฟรายวัน'!U88,"Invalid value",('Key ค่าไฟรายวัน'!V88-'Key ค่าไฟรายวัน'!U88)*$F88)))</f>
        <v>0.00</v>
      </c>
      <c r="V88" s="396" t="str">
        <f>IF('Key ค่าไฟรายวัน'!W88&lt;0,"invalid value",IF('Key ค่าไฟรายวัน'!W88=0,"0.00",IF('Key ค่าไฟรายวัน'!W88&lt;'Key ค่าไฟรายวัน'!V88,"Invalid value",('Key ค่าไฟรายวัน'!W88-'Key ค่าไฟรายวัน'!V88)*$F88)))</f>
        <v>0.00</v>
      </c>
      <c r="W88" s="396" t="str">
        <f>IF('Key ค่าไฟรายวัน'!X88&lt;0,"invalid value",IF('Key ค่าไฟรายวัน'!X88=0,"0.00",IF('Key ค่าไฟรายวัน'!X88&lt;'Key ค่าไฟรายวัน'!W88,"Invalid value",('Key ค่าไฟรายวัน'!X88-'Key ค่าไฟรายวัน'!W88)*$F88)))</f>
        <v>0.00</v>
      </c>
      <c r="X88" s="396" t="str">
        <f>IF('Key ค่าไฟรายวัน'!Y88&lt;0,"invalid value",IF('Key ค่าไฟรายวัน'!Y88=0,"0.00",IF('Key ค่าไฟรายวัน'!Y88&lt;'Key ค่าไฟรายวัน'!X88,"Invalid value",('Key ค่าไฟรายวัน'!Y88-'Key ค่าไฟรายวัน'!X88)*$F88)))</f>
        <v>0.00</v>
      </c>
      <c r="Y88" s="227" t="str">
        <f>IF('Key ค่าไฟรายวัน'!Z88&lt;0,"invalid value",IF('Key ค่าไฟรายวัน'!Z88=0,"0.00",IF('Key ค่าไฟรายวัน'!Z88&lt;'Key ค่าไฟรายวัน'!Y88,"Invalid value",('Key ค่าไฟรายวัน'!Z88-'Key ค่าไฟรายวัน'!Y88)*$F88)))</f>
        <v>0.00</v>
      </c>
      <c r="Z88" s="396" t="str">
        <f>IF('Key ค่าไฟรายวัน'!AA88&lt;0,"invalid value",IF('Key ค่าไฟรายวัน'!AA88=0,"0.00",IF('Key ค่าไฟรายวัน'!AA88&lt;'Key ค่าไฟรายวัน'!Z88,"Invalid value",('Key ค่าไฟรายวัน'!AA88-'Key ค่าไฟรายวัน'!Z88)*$F88)))</f>
        <v>0.00</v>
      </c>
      <c r="AA88" s="396" t="str">
        <f>IF('Key ค่าไฟรายวัน'!AB88&lt;0,"invalid value",IF('Key ค่าไฟรายวัน'!AB88=0,"0.00",IF('Key ค่าไฟรายวัน'!AB88&lt;'Key ค่าไฟรายวัน'!AA88,"Invalid value",('Key ค่าไฟรายวัน'!AB88-'Key ค่าไฟรายวัน'!AA88)*$F88)))</f>
        <v>0.00</v>
      </c>
      <c r="AB88" s="396" t="str">
        <f>IF('Key ค่าไฟรายวัน'!AC88&lt;0,"invalid value",IF('Key ค่าไฟรายวัน'!AC88=0,"0.00",IF('Key ค่าไฟรายวัน'!AC88&lt;'Key ค่าไฟรายวัน'!AB88,"Invalid value",('Key ค่าไฟรายวัน'!AC88-'Key ค่าไฟรายวัน'!AB88)*$F88)))</f>
        <v>0.00</v>
      </c>
      <c r="AC88" s="396" t="str">
        <f>IF('Key ค่าไฟรายวัน'!AD88&lt;0,"invalid value",IF('Key ค่าไฟรายวัน'!AD88=0,"0.00",IF('Key ค่าไฟรายวัน'!AD88&lt;'Key ค่าไฟรายวัน'!AC88,"Invalid value",('Key ค่าไฟรายวัน'!AD88-'Key ค่าไฟรายวัน'!AC88)*$F88)))</f>
        <v>0.00</v>
      </c>
      <c r="AD88" s="396" t="str">
        <f>IF('Key ค่าไฟรายวัน'!AE88&lt;0,"invalid value",IF('Key ค่าไฟรายวัน'!AE88=0,"0.00",IF('Key ค่าไฟรายวัน'!AE88&lt;'Key ค่าไฟรายวัน'!AD88,"Invalid value",('Key ค่าไฟรายวัน'!AE88-'Key ค่าไฟรายวัน'!AD88)*$F88)))</f>
        <v>0.00</v>
      </c>
      <c r="AE88" s="227" t="str">
        <f>IF('Key ค่าไฟรายวัน'!AF88&lt;0,"invalid value",IF('Key ค่าไฟรายวัน'!AF88=0,"0.00",IF('Key ค่าไฟรายวัน'!AF88&lt;'Key ค่าไฟรายวัน'!AE88,"Invalid value",('Key ค่าไฟรายวัน'!AF88-'Key ค่าไฟรายวัน'!AE88)*$F88)))</f>
        <v>0.00</v>
      </c>
      <c r="AF88" s="227" t="str">
        <f>IF('Key ค่าไฟรายวัน'!AG88&lt;0,"invalid value",IF('Key ค่าไฟรายวัน'!AG88=0,"0.00",IF('Key ค่าไฟรายวัน'!AG88&lt;'Key ค่าไฟรายวัน'!AF88,"Invalid value",('Key ค่าไฟรายวัน'!AG88-'Key ค่าไฟรายวัน'!AF88)*$F88)))</f>
        <v>0.00</v>
      </c>
      <c r="AG88" s="396" t="str">
        <f>IF('Key ค่าไฟรายวัน'!AH88&lt;0,"invalid value",IF('Key ค่าไฟรายวัน'!AH88=0,"0.00",IF('Key ค่าไฟรายวัน'!AH88&lt;'Key ค่าไฟรายวัน'!AG88,"Invalid value",('Key ค่าไฟรายวัน'!AH88-'Key ค่าไฟรายวัน'!AG88)*$F88)))</f>
        <v>0.00</v>
      </c>
      <c r="AH88" s="396" t="str">
        <f>IF('Key ค่าไฟรายวัน'!AI88&lt;0,"invalid value",IF('Key ค่าไฟรายวัน'!AI88=0,"0.00",IF('Key ค่าไฟรายวัน'!AI88&lt;'Key ค่าไฟรายวัน'!AH88,"Invalid value",('Key ค่าไฟรายวัน'!AI88-'Key ค่าไฟรายวัน'!AH88)*$F88)))</f>
        <v>0.00</v>
      </c>
      <c r="AI88" s="396" t="str">
        <f>IF('Key ค่าไฟรายวัน'!AJ88&lt;0,"invalid value",IF('Key ค่าไฟรายวัน'!AJ88=0,"0.00",IF('Key ค่าไฟรายวัน'!AJ88&lt;'Key ค่าไฟรายวัน'!AI88,"Invalid value",('Key ค่าไฟรายวัน'!AJ88-'Key ค่าไฟรายวัน'!AI88)*$F88)))</f>
        <v>0.00</v>
      </c>
      <c r="AJ88" s="396" t="str">
        <f>IF('Key ค่าไฟรายวัน'!AK88&lt;0,"invalid value",IF('Key ค่าไฟรายวัน'!AK88=0,"0.00",IF('Key ค่าไฟรายวัน'!AK88&lt;'Key ค่าไฟรายวัน'!AJ88,"Invalid value",('Key ค่าไฟรายวัน'!AK88-'Key ค่าไฟรายวัน'!AJ88)*$F88)))</f>
        <v>0.00</v>
      </c>
      <c r="AK88" s="396"/>
      <c r="AL88" s="126"/>
      <c r="AM88" s="126"/>
      <c r="AN88" s="126"/>
      <c r="AO88" s="126"/>
      <c r="AP88" s="125"/>
      <c r="AQ88" s="125"/>
      <c r="AR88" s="125"/>
      <c r="AS88" s="126"/>
    </row>
    <row r="89" spans="1:45" ht="15" customHeight="1">
      <c r="A89" s="95" t="s">
        <v>92</v>
      </c>
      <c r="B89" s="182" t="s">
        <v>194</v>
      </c>
      <c r="C89" s="70" t="s">
        <v>193</v>
      </c>
      <c r="D89" s="97" t="s">
        <v>219</v>
      </c>
      <c r="E89" s="308" t="s">
        <v>310</v>
      </c>
      <c r="F89" s="92">
        <v>1</v>
      </c>
      <c r="G89" s="396" t="str">
        <f>IF('Key ค่าไฟรายวัน'!H89&lt;0,"invalid value",IF('Key ค่าไฟรายวัน'!H89=0,"0.00",IF('Key ค่าไฟรายวัน'!H89&lt;'Key ค่าไฟรายวัน'!G89,"Invalid value",('Key ค่าไฟรายวัน'!H89-'Key ค่าไฟรายวัน'!G89)*$F89)))</f>
        <v>0.00</v>
      </c>
      <c r="H89" s="396" t="str">
        <f>IF('Key ค่าไฟรายวัน'!I89&lt;0,"invalid value",IF('Key ค่าไฟรายวัน'!I89=0,"0.00",IF('Key ค่าไฟรายวัน'!I89&lt;'Key ค่าไฟรายวัน'!H89,"Invalid value",('Key ค่าไฟรายวัน'!I89-'Key ค่าไฟรายวัน'!H89)*$F89)))</f>
        <v>0.00</v>
      </c>
      <c r="I89" s="396" t="str">
        <f>IF('Key ค่าไฟรายวัน'!J89&lt;0,"invalid value",IF('Key ค่าไฟรายวัน'!J89=0,"0.00",IF('Key ค่าไฟรายวัน'!J89&lt;'Key ค่าไฟรายวัน'!I89,"Invalid value",('Key ค่าไฟรายวัน'!J89-'Key ค่าไฟรายวัน'!I89)*$F89)))</f>
        <v>0.00</v>
      </c>
      <c r="J89" s="227" t="str">
        <f>IF('Key ค่าไฟรายวัน'!K89&lt;0,"invalid value",IF('Key ค่าไฟรายวัน'!K89=0,"0.00",IF('Key ค่าไฟรายวัน'!K89&lt;'Key ค่าไฟรายวัน'!J89,"Invalid value",('Key ค่าไฟรายวัน'!K89-'Key ค่าไฟรายวัน'!J89)*$F89)))</f>
        <v>0.00</v>
      </c>
      <c r="K89" s="227" t="str">
        <f>IF('Key ค่าไฟรายวัน'!L89&lt;0,"invalid value",IF('Key ค่าไฟรายวัน'!L89=0,"0.00",IF('Key ค่าไฟรายวัน'!L89&lt;'Key ค่าไฟรายวัน'!K89,"Invalid value",('Key ค่าไฟรายวัน'!L89-'Key ค่าไฟรายวัน'!K89)*$F89)))</f>
        <v>0.00</v>
      </c>
      <c r="L89" s="396" t="str">
        <f>IF('Key ค่าไฟรายวัน'!M89&lt;0,"invalid value",IF('Key ค่าไฟรายวัน'!M89=0,"0.00",IF('Key ค่าไฟรายวัน'!M89&lt;'Key ค่าไฟรายวัน'!L89,"Invalid value",('Key ค่าไฟรายวัน'!M89-'Key ค่าไฟรายวัน'!L89)*$F89)))</f>
        <v>0.00</v>
      </c>
      <c r="M89" s="396" t="str">
        <f>IF('Key ค่าไฟรายวัน'!N89&lt;0,"invalid value",IF('Key ค่าไฟรายวัน'!N89=0,"0.00",IF('Key ค่าไฟรายวัน'!N89&lt;'Key ค่าไฟรายวัน'!M89,"Invalid value",('Key ค่าไฟรายวัน'!N89-'Key ค่าไฟรายวัน'!M89)*$F89)))</f>
        <v>0.00</v>
      </c>
      <c r="N89" s="396" t="str">
        <f>IF('Key ค่าไฟรายวัน'!O89&lt;0,"invalid value",IF('Key ค่าไฟรายวัน'!O89=0,"0.00",IF('Key ค่าไฟรายวัน'!O89&lt;'Key ค่าไฟรายวัน'!N89,"Invalid value",('Key ค่าไฟรายวัน'!O89-'Key ค่าไฟรายวัน'!N89)*$F89)))</f>
        <v>0.00</v>
      </c>
      <c r="O89" s="396" t="str">
        <f>IF('Key ค่าไฟรายวัน'!P89&lt;0,"invalid value",IF('Key ค่าไฟรายวัน'!P89=0,"0.00",IF('Key ค่าไฟรายวัน'!P89&lt;'Key ค่าไฟรายวัน'!O89,"Invalid value",('Key ค่าไฟรายวัน'!P89-'Key ค่าไฟรายวัน'!O89)*$F89)))</f>
        <v>0.00</v>
      </c>
      <c r="P89" s="396" t="str">
        <f>IF('Key ค่าไฟรายวัน'!Q89&lt;0,"invalid value",IF('Key ค่าไฟรายวัน'!Q89=0,"0.00",IF('Key ค่าไฟรายวัน'!Q89&lt;'Key ค่าไฟรายวัน'!P89,"Invalid value",('Key ค่าไฟรายวัน'!Q89-'Key ค่าไฟรายวัน'!P89)*$F89)))</f>
        <v>0.00</v>
      </c>
      <c r="Q89" s="396" t="str">
        <f>IF('Key ค่าไฟรายวัน'!R89&lt;0,"invalid value",IF('Key ค่าไฟรายวัน'!R89=0,"0.00",IF('Key ค่าไฟรายวัน'!R89&lt;'Key ค่าไฟรายวัน'!Q89,"Invalid value",('Key ค่าไฟรายวัน'!R89-'Key ค่าไฟรายวัน'!Q89)*$F89)))</f>
        <v>0.00</v>
      </c>
      <c r="R89" s="227" t="str">
        <f>IF('Key ค่าไฟรายวัน'!S89&lt;0,"invalid value",IF('Key ค่าไฟรายวัน'!S89=0,"0.00",IF('Key ค่าไฟรายวัน'!S89&lt;'Key ค่าไฟรายวัน'!R89,"Invalid value",('Key ค่าไฟรายวัน'!S89-'Key ค่าไฟรายวัน'!R89)*$F89)))</f>
        <v>0.00</v>
      </c>
      <c r="S89" s="396" t="str">
        <f>IF('Key ค่าไฟรายวัน'!T89&lt;0,"invalid value",IF('Key ค่าไฟรายวัน'!T89=0,"0.00",IF('Key ค่าไฟรายวัน'!T89&lt;'Key ค่าไฟรายวัน'!S89,"Invalid value",('Key ค่าไฟรายวัน'!T89-'Key ค่าไฟรายวัน'!S89)*$F89)))</f>
        <v>0.00</v>
      </c>
      <c r="T89" s="396" t="str">
        <f>IF('Key ค่าไฟรายวัน'!U89&lt;0,"invalid value",IF('Key ค่าไฟรายวัน'!U89=0,"0.00",IF('Key ค่าไฟรายวัน'!U89&lt;'Key ค่าไฟรายวัน'!T89,"Invalid value",('Key ค่าไฟรายวัน'!U89-'Key ค่าไฟรายวัน'!T89)*$F89)))</f>
        <v>0.00</v>
      </c>
      <c r="U89" s="396" t="str">
        <f>IF('Key ค่าไฟรายวัน'!V89&lt;0,"invalid value",IF('Key ค่าไฟรายวัน'!V89=0,"0.00",IF('Key ค่าไฟรายวัน'!V89&lt;'Key ค่าไฟรายวัน'!U89,"Invalid value",('Key ค่าไฟรายวัน'!V89-'Key ค่าไฟรายวัน'!U89)*$F89)))</f>
        <v>0.00</v>
      </c>
      <c r="V89" s="396" t="str">
        <f>IF('Key ค่าไฟรายวัน'!W89&lt;0,"invalid value",IF('Key ค่าไฟรายวัน'!W89=0,"0.00",IF('Key ค่าไฟรายวัน'!W89&lt;'Key ค่าไฟรายวัน'!V89,"Invalid value",('Key ค่าไฟรายวัน'!W89-'Key ค่าไฟรายวัน'!V89)*$F89)))</f>
        <v>0.00</v>
      </c>
      <c r="W89" s="396" t="str">
        <f>IF('Key ค่าไฟรายวัน'!X89&lt;0,"invalid value",IF('Key ค่าไฟรายวัน'!X89=0,"0.00",IF('Key ค่าไฟรายวัน'!X89&lt;'Key ค่าไฟรายวัน'!W89,"Invalid value",('Key ค่าไฟรายวัน'!X89-'Key ค่าไฟรายวัน'!W89)*$F89)))</f>
        <v>0.00</v>
      </c>
      <c r="X89" s="396" t="str">
        <f>IF('Key ค่าไฟรายวัน'!Y89&lt;0,"invalid value",IF('Key ค่าไฟรายวัน'!Y89=0,"0.00",IF('Key ค่าไฟรายวัน'!Y89&lt;'Key ค่าไฟรายวัน'!X89,"Invalid value",('Key ค่าไฟรายวัน'!Y89-'Key ค่าไฟรายวัน'!X89)*$F89)))</f>
        <v>0.00</v>
      </c>
      <c r="Y89" s="227" t="str">
        <f>IF('Key ค่าไฟรายวัน'!Z89&lt;0,"invalid value",IF('Key ค่าไฟรายวัน'!Z89=0,"0.00",IF('Key ค่าไฟรายวัน'!Z89&lt;'Key ค่าไฟรายวัน'!Y89,"Invalid value",('Key ค่าไฟรายวัน'!Z89-'Key ค่าไฟรายวัน'!Y89)*$F89)))</f>
        <v>0.00</v>
      </c>
      <c r="Z89" s="396" t="str">
        <f>IF('Key ค่าไฟรายวัน'!AA89&lt;0,"invalid value",IF('Key ค่าไฟรายวัน'!AA89=0,"0.00",IF('Key ค่าไฟรายวัน'!AA89&lt;'Key ค่าไฟรายวัน'!Z89,"Invalid value",('Key ค่าไฟรายวัน'!AA89-'Key ค่าไฟรายวัน'!Z89)*$F89)))</f>
        <v>0.00</v>
      </c>
      <c r="AA89" s="396" t="str">
        <f>IF('Key ค่าไฟรายวัน'!AB89&lt;0,"invalid value",IF('Key ค่าไฟรายวัน'!AB89=0,"0.00",IF('Key ค่าไฟรายวัน'!AB89&lt;'Key ค่าไฟรายวัน'!AA89,"Invalid value",('Key ค่าไฟรายวัน'!AB89-'Key ค่าไฟรายวัน'!AA89)*$F89)))</f>
        <v>0.00</v>
      </c>
      <c r="AB89" s="396" t="str">
        <f>IF('Key ค่าไฟรายวัน'!AC89&lt;0,"invalid value",IF('Key ค่าไฟรายวัน'!AC89=0,"0.00",IF('Key ค่าไฟรายวัน'!AC89&lt;'Key ค่าไฟรายวัน'!AB89,"Invalid value",('Key ค่าไฟรายวัน'!AC89-'Key ค่าไฟรายวัน'!AB89)*$F89)))</f>
        <v>0.00</v>
      </c>
      <c r="AC89" s="396" t="str">
        <f>IF('Key ค่าไฟรายวัน'!AD89&lt;0,"invalid value",IF('Key ค่าไฟรายวัน'!AD89=0,"0.00",IF('Key ค่าไฟรายวัน'!AD89&lt;'Key ค่าไฟรายวัน'!AC89,"Invalid value",('Key ค่าไฟรายวัน'!AD89-'Key ค่าไฟรายวัน'!AC89)*$F89)))</f>
        <v>0.00</v>
      </c>
      <c r="AD89" s="396" t="str">
        <f>IF('Key ค่าไฟรายวัน'!AE89&lt;0,"invalid value",IF('Key ค่าไฟรายวัน'!AE89=0,"0.00",IF('Key ค่าไฟรายวัน'!AE89&lt;'Key ค่าไฟรายวัน'!AD89,"Invalid value",('Key ค่าไฟรายวัน'!AE89-'Key ค่าไฟรายวัน'!AD89)*$F89)))</f>
        <v>0.00</v>
      </c>
      <c r="AE89" s="227" t="str">
        <f>IF('Key ค่าไฟรายวัน'!AF89&lt;0,"invalid value",IF('Key ค่าไฟรายวัน'!AF89=0,"0.00",IF('Key ค่าไฟรายวัน'!AF89&lt;'Key ค่าไฟรายวัน'!AE89,"Invalid value",('Key ค่าไฟรายวัน'!AF89-'Key ค่าไฟรายวัน'!AE89)*$F89)))</f>
        <v>0.00</v>
      </c>
      <c r="AF89" s="227" t="str">
        <f>IF('Key ค่าไฟรายวัน'!AG89&lt;0,"invalid value",IF('Key ค่าไฟรายวัน'!AG89=0,"0.00",IF('Key ค่าไฟรายวัน'!AG89&lt;'Key ค่าไฟรายวัน'!AF89,"Invalid value",('Key ค่าไฟรายวัน'!AG89-'Key ค่าไฟรายวัน'!AF89)*$F89)))</f>
        <v>0.00</v>
      </c>
      <c r="AG89" s="396" t="str">
        <f>IF('Key ค่าไฟรายวัน'!AH89&lt;0,"invalid value",IF('Key ค่าไฟรายวัน'!AH89=0,"0.00",IF('Key ค่าไฟรายวัน'!AH89&lt;'Key ค่าไฟรายวัน'!AG89,"Invalid value",('Key ค่าไฟรายวัน'!AH89-'Key ค่าไฟรายวัน'!AG89)*$F89)))</f>
        <v>0.00</v>
      </c>
      <c r="AH89" s="396" t="str">
        <f>IF('Key ค่าไฟรายวัน'!AI89&lt;0,"invalid value",IF('Key ค่าไฟรายวัน'!AI89=0,"0.00",IF('Key ค่าไฟรายวัน'!AI89&lt;'Key ค่าไฟรายวัน'!AH89,"Invalid value",('Key ค่าไฟรายวัน'!AI89-'Key ค่าไฟรายวัน'!AH89)*$F89)))</f>
        <v>0.00</v>
      </c>
      <c r="AI89" s="396" t="str">
        <f>IF('Key ค่าไฟรายวัน'!AJ89&lt;0,"invalid value",IF('Key ค่าไฟรายวัน'!AJ89=0,"0.00",IF('Key ค่าไฟรายวัน'!AJ89&lt;'Key ค่าไฟรายวัน'!AI89,"Invalid value",('Key ค่าไฟรายวัน'!AJ89-'Key ค่าไฟรายวัน'!AI89)*$F89)))</f>
        <v>0.00</v>
      </c>
      <c r="AJ89" s="396" t="str">
        <f>IF('Key ค่าไฟรายวัน'!AK89&lt;0,"invalid value",IF('Key ค่าไฟรายวัน'!AK89=0,"0.00",IF('Key ค่าไฟรายวัน'!AK89&lt;'Key ค่าไฟรายวัน'!AJ89,"Invalid value",('Key ค่าไฟรายวัน'!AK89-'Key ค่าไฟรายวัน'!AJ89)*$F89)))</f>
        <v>0.00</v>
      </c>
      <c r="AK89" s="396"/>
      <c r="AL89" s="126"/>
      <c r="AM89" s="126"/>
      <c r="AN89" s="126"/>
      <c r="AO89" s="126"/>
      <c r="AP89" s="125"/>
      <c r="AQ89" s="125"/>
      <c r="AR89" s="125"/>
      <c r="AS89" s="126"/>
    </row>
    <row r="90" spans="1:45" ht="15" customHeight="1">
      <c r="A90" s="95" t="s">
        <v>92</v>
      </c>
      <c r="B90" s="182"/>
      <c r="C90" s="70" t="s">
        <v>304</v>
      </c>
      <c r="D90" s="97" t="s">
        <v>305</v>
      </c>
      <c r="E90" s="308" t="s">
        <v>311</v>
      </c>
      <c r="F90" s="92">
        <v>1</v>
      </c>
      <c r="G90" s="396" t="str">
        <f>IF('Key ค่าไฟรายวัน'!H90&lt;0,"invalid value",IF('Key ค่าไฟรายวัน'!H90=0,"0.00",IF('Key ค่าไฟรายวัน'!H90&lt;'Key ค่าไฟรายวัน'!G90,"Invalid value",('Key ค่าไฟรายวัน'!H90-'Key ค่าไฟรายวัน'!G90)*$F90)))</f>
        <v>0.00</v>
      </c>
      <c r="H90" s="396" t="str">
        <f>IF('Key ค่าไฟรายวัน'!I90&lt;0,"invalid value",IF('Key ค่าไฟรายวัน'!I90=0,"0.00",IF('Key ค่าไฟรายวัน'!I90&lt;'Key ค่าไฟรายวัน'!H90,"Invalid value",('Key ค่าไฟรายวัน'!I90-'Key ค่าไฟรายวัน'!H90)*$F90)))</f>
        <v>0.00</v>
      </c>
      <c r="I90" s="396" t="str">
        <f>IF('Key ค่าไฟรายวัน'!J90&lt;0,"invalid value",IF('Key ค่าไฟรายวัน'!J90=0,"0.00",IF('Key ค่าไฟรายวัน'!J90&lt;'Key ค่าไฟรายวัน'!I90,"Invalid value",('Key ค่าไฟรายวัน'!J90-'Key ค่าไฟรายวัน'!I90)*$F90)))</f>
        <v>0.00</v>
      </c>
      <c r="J90" s="227" t="str">
        <f>IF('Key ค่าไฟรายวัน'!K90&lt;0,"invalid value",IF('Key ค่าไฟรายวัน'!K90=0,"0.00",IF('Key ค่าไฟรายวัน'!K90&lt;'Key ค่าไฟรายวัน'!J90,"Invalid value",('Key ค่าไฟรายวัน'!K90-'Key ค่าไฟรายวัน'!J90)*$F90)))</f>
        <v>0.00</v>
      </c>
      <c r="K90" s="227" t="str">
        <f>IF('Key ค่าไฟรายวัน'!L90&lt;0,"invalid value",IF('Key ค่าไฟรายวัน'!L90=0,"0.00",IF('Key ค่าไฟรายวัน'!L90&lt;'Key ค่าไฟรายวัน'!K90,"Invalid value",('Key ค่าไฟรายวัน'!L90-'Key ค่าไฟรายวัน'!K90)*$F90)))</f>
        <v>0.00</v>
      </c>
      <c r="L90" s="396" t="str">
        <f>IF('Key ค่าไฟรายวัน'!M90&lt;0,"invalid value",IF('Key ค่าไฟรายวัน'!M90=0,"0.00",IF('Key ค่าไฟรายวัน'!M90&lt;'Key ค่าไฟรายวัน'!L90,"Invalid value",('Key ค่าไฟรายวัน'!M90-'Key ค่าไฟรายวัน'!L90)*$F90)))</f>
        <v>0.00</v>
      </c>
      <c r="M90" s="396" t="str">
        <f>IF('Key ค่าไฟรายวัน'!N90&lt;0,"invalid value",IF('Key ค่าไฟรายวัน'!N90=0,"0.00",IF('Key ค่าไฟรายวัน'!N90&lt;'Key ค่าไฟรายวัน'!M90,"Invalid value",('Key ค่าไฟรายวัน'!N90-'Key ค่าไฟรายวัน'!M90)*$F90)))</f>
        <v>0.00</v>
      </c>
      <c r="N90" s="396" t="str">
        <f>IF('Key ค่าไฟรายวัน'!O90&lt;0,"invalid value",IF('Key ค่าไฟรายวัน'!O90=0,"0.00",IF('Key ค่าไฟรายวัน'!O90&lt;'Key ค่าไฟรายวัน'!N90,"Invalid value",('Key ค่าไฟรายวัน'!O90-'Key ค่าไฟรายวัน'!N90)*$F90)))</f>
        <v>0.00</v>
      </c>
      <c r="O90" s="396" t="str">
        <f>IF('Key ค่าไฟรายวัน'!P90&lt;0,"invalid value",IF('Key ค่าไฟรายวัน'!P90=0,"0.00",IF('Key ค่าไฟรายวัน'!P90&lt;'Key ค่าไฟรายวัน'!O90,"Invalid value",('Key ค่าไฟรายวัน'!P90-'Key ค่าไฟรายวัน'!O90)*$F90)))</f>
        <v>0.00</v>
      </c>
      <c r="P90" s="396" t="str">
        <f>IF('Key ค่าไฟรายวัน'!Q90&lt;0,"invalid value",IF('Key ค่าไฟรายวัน'!Q90=0,"0.00",IF('Key ค่าไฟรายวัน'!Q90&lt;'Key ค่าไฟรายวัน'!P90,"Invalid value",('Key ค่าไฟรายวัน'!Q90-'Key ค่าไฟรายวัน'!P90)*$F90)))</f>
        <v>0.00</v>
      </c>
      <c r="Q90" s="396" t="str">
        <f>IF('Key ค่าไฟรายวัน'!R90&lt;0,"invalid value",IF('Key ค่าไฟรายวัน'!R90=0,"0.00",IF('Key ค่าไฟรายวัน'!R90&lt;'Key ค่าไฟรายวัน'!Q90,"Invalid value",('Key ค่าไฟรายวัน'!R90-'Key ค่าไฟรายวัน'!Q90)*$F90)))</f>
        <v>0.00</v>
      </c>
      <c r="R90" s="396" t="str">
        <f>IF('Key ค่าไฟรายวัน'!S90&lt;0,"invalid value",IF('Key ค่าไฟรายวัน'!S90=0,"0.00",IF('Key ค่าไฟรายวัน'!S90&lt;'Key ค่าไฟรายวัน'!R90,"Invalid value",('Key ค่าไฟรายวัน'!S90-'Key ค่าไฟรายวัน'!R90)*$F90)))</f>
        <v>0.00</v>
      </c>
      <c r="S90" s="396" t="str">
        <f>IF('Key ค่าไฟรายวัน'!T90&lt;0,"invalid value",IF('Key ค่าไฟรายวัน'!T90=0,"0.00",IF('Key ค่าไฟรายวัน'!T90&lt;'Key ค่าไฟรายวัน'!S90,"Invalid value",('Key ค่าไฟรายวัน'!T90-'Key ค่าไฟรายวัน'!S90)*$F90)))</f>
        <v>0.00</v>
      </c>
      <c r="T90" s="396" t="str">
        <f>IF('Key ค่าไฟรายวัน'!U90&lt;0,"invalid value",IF('Key ค่าไฟรายวัน'!U90=0,"0.00",IF('Key ค่าไฟรายวัน'!U90&lt;'Key ค่าไฟรายวัน'!T90,"Invalid value",('Key ค่าไฟรายวัน'!U90-'Key ค่าไฟรายวัน'!T90)*$F90)))</f>
        <v>0.00</v>
      </c>
      <c r="U90" s="396" t="str">
        <f>IF('Key ค่าไฟรายวัน'!V90&lt;0,"invalid value",IF('Key ค่าไฟรายวัน'!V90=0,"0.00",IF('Key ค่าไฟรายวัน'!V90&lt;'Key ค่าไฟรายวัน'!U90,"Invalid value",('Key ค่าไฟรายวัน'!V90-'Key ค่าไฟรายวัน'!U90)*$F90)))</f>
        <v>0.00</v>
      </c>
      <c r="V90" s="396" t="str">
        <f>IF('Key ค่าไฟรายวัน'!W90&lt;0,"invalid value",IF('Key ค่าไฟรายวัน'!W90=0,"0.00",IF('Key ค่าไฟรายวัน'!W90&lt;'Key ค่าไฟรายวัน'!V90,"Invalid value",('Key ค่าไฟรายวัน'!W90-'Key ค่าไฟรายวัน'!V90)*$F90)))</f>
        <v>0.00</v>
      </c>
      <c r="W90" s="396" t="str">
        <f>IF('Key ค่าไฟรายวัน'!X90&lt;0,"invalid value",IF('Key ค่าไฟรายวัน'!X90=0,"0.00",IF('Key ค่าไฟรายวัน'!X90&lt;'Key ค่าไฟรายวัน'!W90,"Invalid value",('Key ค่าไฟรายวัน'!X90-'Key ค่าไฟรายวัน'!W90)*$F90)))</f>
        <v>0.00</v>
      </c>
      <c r="X90" s="396" t="str">
        <f>IF('Key ค่าไฟรายวัน'!Y90&lt;0,"invalid value",IF('Key ค่าไฟรายวัน'!Y90=0,"0.00",IF('Key ค่าไฟรายวัน'!Y90&lt;'Key ค่าไฟรายวัน'!X90,"Invalid value",('Key ค่าไฟรายวัน'!Y90-'Key ค่าไฟรายวัน'!X90)*$F90)))</f>
        <v>0.00</v>
      </c>
      <c r="Y90" s="227" t="str">
        <f>IF('Key ค่าไฟรายวัน'!Z90&lt;0,"invalid value",IF('Key ค่าไฟรายวัน'!Z90=0,"0.00",IF('Key ค่าไฟรายวัน'!Z90&lt;'Key ค่าไฟรายวัน'!Y90,"Invalid value",('Key ค่าไฟรายวัน'!Z90-'Key ค่าไฟรายวัน'!Y90)*$F90)))</f>
        <v>0.00</v>
      </c>
      <c r="Z90" s="396" t="str">
        <f>IF('Key ค่าไฟรายวัน'!AA90&lt;0,"invalid value",IF('Key ค่าไฟรายวัน'!AA90=0,"0.00",IF('Key ค่าไฟรายวัน'!AA90&lt;'Key ค่าไฟรายวัน'!Z90,"Invalid value",('Key ค่าไฟรายวัน'!AA90-'Key ค่าไฟรายวัน'!Z90)*$F90)))</f>
        <v>0.00</v>
      </c>
      <c r="AA90" s="396" t="str">
        <f>IF('Key ค่าไฟรายวัน'!AB90&lt;0,"invalid value",IF('Key ค่าไฟรายวัน'!AB90=0,"0.00",IF('Key ค่าไฟรายวัน'!AB90&lt;'Key ค่าไฟรายวัน'!AA90,"Invalid value",('Key ค่าไฟรายวัน'!AB90-'Key ค่าไฟรายวัน'!AA90)*$F90)))</f>
        <v>0.00</v>
      </c>
      <c r="AB90" s="396" t="str">
        <f>IF('Key ค่าไฟรายวัน'!AC90&lt;0,"invalid value",IF('Key ค่าไฟรายวัน'!AC90=0,"0.00",IF('Key ค่าไฟรายวัน'!AC90&lt;'Key ค่าไฟรายวัน'!AB90,"Invalid value",('Key ค่าไฟรายวัน'!AC90-'Key ค่าไฟรายวัน'!AB90)*$F90)))</f>
        <v>0.00</v>
      </c>
      <c r="AC90" s="396" t="str">
        <f>IF('Key ค่าไฟรายวัน'!AD90&lt;0,"invalid value",IF('Key ค่าไฟรายวัน'!AD90=0,"0.00",IF('Key ค่าไฟรายวัน'!AD90&lt;'Key ค่าไฟรายวัน'!AC90,"Invalid value",('Key ค่าไฟรายวัน'!AD90-'Key ค่าไฟรายวัน'!AC90)*$F90)))</f>
        <v>0.00</v>
      </c>
      <c r="AD90" s="396" t="str">
        <f>IF('Key ค่าไฟรายวัน'!AE90&lt;0,"invalid value",IF('Key ค่าไฟรายวัน'!AE90=0,"0.00",IF('Key ค่าไฟรายวัน'!AE90&lt;'Key ค่าไฟรายวัน'!AD90,"Invalid value",('Key ค่าไฟรายวัน'!AE90-'Key ค่าไฟรายวัน'!AD90)*$F90)))</f>
        <v>0.00</v>
      </c>
      <c r="AE90" s="227" t="str">
        <f>IF('Key ค่าไฟรายวัน'!AF90&lt;0,"invalid value",IF('Key ค่าไฟรายวัน'!AF90=0,"0.00",IF('Key ค่าไฟรายวัน'!AF90&lt;'Key ค่าไฟรายวัน'!AE90,"Invalid value",('Key ค่าไฟรายวัน'!AF90-'Key ค่าไฟรายวัน'!AE90)*$F90)))</f>
        <v>0.00</v>
      </c>
      <c r="AF90" s="227" t="str">
        <f>IF('Key ค่าไฟรายวัน'!AG90&lt;0,"invalid value",IF('Key ค่าไฟรายวัน'!AG90=0,"0.00",IF('Key ค่าไฟรายวัน'!AG90&lt;'Key ค่าไฟรายวัน'!AF90,"Invalid value",('Key ค่าไฟรายวัน'!AG90-'Key ค่าไฟรายวัน'!AF90)*$F90)))</f>
        <v>0.00</v>
      </c>
      <c r="AG90" s="396" t="str">
        <f>IF('Key ค่าไฟรายวัน'!AH90&lt;0,"invalid value",IF('Key ค่าไฟรายวัน'!AH90=0,"0.00",IF('Key ค่าไฟรายวัน'!AH90&lt;'Key ค่าไฟรายวัน'!AG90,"Invalid value",('Key ค่าไฟรายวัน'!AH90-'Key ค่าไฟรายวัน'!AG90)*$F90)))</f>
        <v>0.00</v>
      </c>
      <c r="AH90" s="396" t="str">
        <f>IF('Key ค่าไฟรายวัน'!AI90&lt;0,"invalid value",IF('Key ค่าไฟรายวัน'!AI90=0,"0.00",IF('Key ค่าไฟรายวัน'!AI90&lt;'Key ค่าไฟรายวัน'!AH90,"Invalid value",('Key ค่าไฟรายวัน'!AI90-'Key ค่าไฟรายวัน'!AH90)*$F90)))</f>
        <v>0.00</v>
      </c>
      <c r="AI90" s="396" t="str">
        <f>IF('Key ค่าไฟรายวัน'!AJ90&lt;0,"invalid value",IF('Key ค่าไฟรายวัน'!AJ90=0,"0.00",IF('Key ค่าไฟรายวัน'!AJ90&lt;'Key ค่าไฟรายวัน'!AI90,"Invalid value",('Key ค่าไฟรายวัน'!AJ90-'Key ค่าไฟรายวัน'!AI90)*$F90)))</f>
        <v>0.00</v>
      </c>
      <c r="AJ90" s="396" t="str">
        <f>IF('Key ค่าไฟรายวัน'!AK90&lt;0,"invalid value",IF('Key ค่าไฟรายวัน'!AK90=0,"0.00",IF('Key ค่าไฟรายวัน'!AK90&lt;'Key ค่าไฟรายวัน'!AJ90,"Invalid value",('Key ค่าไฟรายวัน'!AK90-'Key ค่าไฟรายวัน'!AJ90)*$F90)))</f>
        <v>0.00</v>
      </c>
      <c r="AK90" s="396"/>
      <c r="AL90" s="5"/>
      <c r="AM90" s="1"/>
      <c r="AN90" s="1"/>
      <c r="AO90" s="1"/>
    </row>
    <row r="91" spans="1:45" ht="15" customHeight="1">
      <c r="A91" s="95" t="s">
        <v>92</v>
      </c>
      <c r="B91" s="193" t="s">
        <v>26</v>
      </c>
      <c r="C91" s="97" t="s">
        <v>290</v>
      </c>
      <c r="D91" s="97" t="s">
        <v>292</v>
      </c>
      <c r="E91" s="308" t="s">
        <v>26</v>
      </c>
      <c r="F91" s="92">
        <v>1</v>
      </c>
      <c r="G91" s="396" t="str">
        <f>IF('Key ค่าไฟรายวัน'!H91&lt;0,"invalid value",IF('Key ค่าไฟรายวัน'!H91=0,"0.00",IF('Key ค่าไฟรายวัน'!H91&lt;'Key ค่าไฟรายวัน'!G91,"Invalid value",('Key ค่าไฟรายวัน'!H91-'Key ค่าไฟรายวัน'!G91)*$F91)))</f>
        <v>0.00</v>
      </c>
      <c r="H91" s="396" t="str">
        <f>IF('Key ค่าไฟรายวัน'!I91&lt;0,"invalid value",IF('Key ค่าไฟรายวัน'!I91=0,"0.00",IF('Key ค่าไฟรายวัน'!I91&lt;'Key ค่าไฟรายวัน'!H91,"Invalid value",('Key ค่าไฟรายวัน'!I91-'Key ค่าไฟรายวัน'!H91)*$F91)))</f>
        <v>0.00</v>
      </c>
      <c r="I91" s="396" t="str">
        <f>IF('Key ค่าไฟรายวัน'!J91&lt;0,"invalid value",IF('Key ค่าไฟรายวัน'!J91=0,"0.00",IF('Key ค่าไฟรายวัน'!J91&lt;'Key ค่าไฟรายวัน'!I91,"Invalid value",('Key ค่าไฟรายวัน'!J91-'Key ค่าไฟรายวัน'!I91)*$F91)))</f>
        <v>0.00</v>
      </c>
      <c r="J91" s="227">
        <v>0</v>
      </c>
      <c r="K91" s="227" t="str">
        <f>IF('Key ค่าไฟรายวัน'!L91&lt;0,"invalid value",IF('Key ค่าไฟรายวัน'!L91=0,"0.00",IF('Key ค่าไฟรายวัน'!L91&lt;'Key ค่าไฟรายวัน'!K91,"Invalid value",('Key ค่าไฟรายวัน'!L91-'Key ค่าไฟรายวัน'!K91)*$F91)))</f>
        <v>0.00</v>
      </c>
      <c r="L91" s="396" t="str">
        <f>IF('Key ค่าไฟรายวัน'!M91&lt;0,"invalid value",IF('Key ค่าไฟรายวัน'!M91=0,"0.00",IF('Key ค่าไฟรายวัน'!M91&lt;'Key ค่าไฟรายวัน'!L91,"Invalid value",('Key ค่าไฟรายวัน'!M91-'Key ค่าไฟรายวัน'!L91)*$F91)))</f>
        <v>0.00</v>
      </c>
      <c r="M91" s="396" t="str">
        <f>IF('Key ค่าไฟรายวัน'!N91&lt;0,"invalid value",IF('Key ค่าไฟรายวัน'!N91=0,"0.00",IF('Key ค่าไฟรายวัน'!N91&lt;'Key ค่าไฟรายวัน'!M91,"Invalid value",('Key ค่าไฟรายวัน'!N91-'Key ค่าไฟรายวัน'!M91)*$F91)))</f>
        <v>0.00</v>
      </c>
      <c r="N91" s="396">
        <v>0</v>
      </c>
      <c r="O91" s="396" t="str">
        <f>IF('Key ค่าไฟรายวัน'!P91&lt;0,"invalid value",IF('Key ค่าไฟรายวัน'!P91=0,"0.00",IF('Key ค่าไฟรายวัน'!P91&lt;'Key ค่าไฟรายวัน'!O91,"Invalid value",('Key ค่าไฟรายวัน'!P91-'Key ค่าไฟรายวัน'!O91)*$F91)))</f>
        <v>0.00</v>
      </c>
      <c r="P91" s="396" t="str">
        <f>IF('Key ค่าไฟรายวัน'!Q91&lt;0,"invalid value",IF('Key ค่าไฟรายวัน'!Q91=0,"0.00",IF('Key ค่าไฟรายวัน'!Q91&lt;'Key ค่าไฟรายวัน'!P91,"Invalid value",('Key ค่าไฟรายวัน'!Q91-'Key ค่าไฟรายวัน'!P91)*$F91)))</f>
        <v>0.00</v>
      </c>
      <c r="Q91" s="396" t="str">
        <f>IF('Key ค่าไฟรายวัน'!R91&lt;0,"invalid value",IF('Key ค่าไฟรายวัน'!R91=0,"0.00",IF('Key ค่าไฟรายวัน'!R91&lt;'Key ค่าไฟรายวัน'!Q91,"Invalid value",('Key ค่าไฟรายวัน'!R91-'Key ค่าไฟรายวัน'!Q91)*$F91)))</f>
        <v>0.00</v>
      </c>
      <c r="R91" s="227" t="str">
        <f>IF('Key ค่าไฟรายวัน'!S91&lt;0,"invalid value",IF('Key ค่าไฟรายวัน'!S91=0,"0.00",IF('Key ค่าไฟรายวัน'!S91&lt;'Key ค่าไฟรายวัน'!R91,"Invalid value",('Key ค่าไฟรายวัน'!S91-'Key ค่าไฟรายวัน'!R91)*$F91)))</f>
        <v>0.00</v>
      </c>
      <c r="S91" s="396" t="str">
        <f>IF('Key ค่าไฟรายวัน'!T91&lt;0,"invalid value",IF('Key ค่าไฟรายวัน'!T91=0,"0.00",IF('Key ค่าไฟรายวัน'!T91&lt;'Key ค่าไฟรายวัน'!S91,"Invalid value",('Key ค่าไฟรายวัน'!T91-'Key ค่าไฟรายวัน'!S91)*$F91)))</f>
        <v>0.00</v>
      </c>
      <c r="T91" s="396" t="str">
        <f>IF('Key ค่าไฟรายวัน'!U91&lt;0,"invalid value",IF('Key ค่าไฟรายวัน'!U91=0,"0.00",IF('Key ค่าไฟรายวัน'!U91&lt;'Key ค่าไฟรายวัน'!T91,"Invalid value",('Key ค่าไฟรายวัน'!U91-'Key ค่าไฟรายวัน'!T91)*$F91)))</f>
        <v>0.00</v>
      </c>
      <c r="U91" s="396" t="str">
        <f>IF('Key ค่าไฟรายวัน'!V91&lt;0,"invalid value",IF('Key ค่าไฟรายวัน'!V91=0,"0.00",IF('Key ค่าไฟรายวัน'!V91&lt;'Key ค่าไฟรายวัน'!U91,"Invalid value",('Key ค่าไฟรายวัน'!V91-'Key ค่าไฟรายวัน'!U91)*$F91)))</f>
        <v>0.00</v>
      </c>
      <c r="V91" s="396" t="str">
        <f>IF('Key ค่าไฟรายวัน'!W91&lt;0,"invalid value",IF('Key ค่าไฟรายวัน'!W91=0,"0.00",IF('Key ค่าไฟรายวัน'!W91&lt;'Key ค่าไฟรายวัน'!V91,"Invalid value",('Key ค่าไฟรายวัน'!W91-'Key ค่าไฟรายวัน'!V91)*$F91)))</f>
        <v>0.00</v>
      </c>
      <c r="W91" s="396" t="str">
        <f>IF('Key ค่าไฟรายวัน'!X91&lt;0,"invalid value",IF('Key ค่าไฟรายวัน'!X91=0,"0.00",IF('Key ค่าไฟรายวัน'!X91&lt;'Key ค่าไฟรายวัน'!W91,"Invalid value",('Key ค่าไฟรายวัน'!X91-'Key ค่าไฟรายวัน'!W91)*$F91)))</f>
        <v>0.00</v>
      </c>
      <c r="X91" s="396" t="str">
        <f>IF('Key ค่าไฟรายวัน'!Y91&lt;0,"invalid value",IF('Key ค่าไฟรายวัน'!Y91=0,"0.00",IF('Key ค่าไฟรายวัน'!Y91&lt;'Key ค่าไฟรายวัน'!X91,"Invalid value",('Key ค่าไฟรายวัน'!Y91-'Key ค่าไฟรายวัน'!X91)*$F91)))</f>
        <v>0.00</v>
      </c>
      <c r="Y91" s="227" t="str">
        <f>IF('Key ค่าไฟรายวัน'!Z91&lt;0,"invalid value",IF('Key ค่าไฟรายวัน'!Z91=0,"0.00",IF('Key ค่าไฟรายวัน'!Z91&lt;'Key ค่าไฟรายวัน'!Y91,"Invalid value",('Key ค่าไฟรายวัน'!Z91-'Key ค่าไฟรายวัน'!Y91)*$F91)))</f>
        <v>0.00</v>
      </c>
      <c r="Z91" s="396" t="str">
        <f>IF('Key ค่าไฟรายวัน'!AA91&lt;0,"invalid value",IF('Key ค่าไฟรายวัน'!AA91=0,"0.00",IF('Key ค่าไฟรายวัน'!AA91&lt;'Key ค่าไฟรายวัน'!Z91,"Invalid value",('Key ค่าไฟรายวัน'!AA91-'Key ค่าไฟรายวัน'!Z91)*$F91)))</f>
        <v>0.00</v>
      </c>
      <c r="AA91" s="396" t="str">
        <f>IF('Key ค่าไฟรายวัน'!AB91&lt;0,"invalid value",IF('Key ค่าไฟรายวัน'!AB91=0,"0.00",IF('Key ค่าไฟรายวัน'!AB91&lt;'Key ค่าไฟรายวัน'!AA91,"Invalid value",('Key ค่าไฟรายวัน'!AB91-'Key ค่าไฟรายวัน'!AA91)*$F91)))</f>
        <v>0.00</v>
      </c>
      <c r="AB91" s="396" t="str">
        <f>IF('Key ค่าไฟรายวัน'!AC91&lt;0,"invalid value",IF('Key ค่าไฟรายวัน'!AC91=0,"0.00",IF('Key ค่าไฟรายวัน'!AC91&lt;'Key ค่าไฟรายวัน'!AB91,"Invalid value",('Key ค่าไฟรายวัน'!AC91-'Key ค่าไฟรายวัน'!AB91)*$F91)))</f>
        <v>0.00</v>
      </c>
      <c r="AC91" s="396" t="str">
        <f>IF('Key ค่าไฟรายวัน'!AD91&lt;0,"invalid value",IF('Key ค่าไฟรายวัน'!AD91=0,"0.00",IF('Key ค่าไฟรายวัน'!AD91&lt;'Key ค่าไฟรายวัน'!AC91,"Invalid value",('Key ค่าไฟรายวัน'!AD91-'Key ค่าไฟรายวัน'!AC91)*$F91)))</f>
        <v>0.00</v>
      </c>
      <c r="AD91" s="396" t="str">
        <f>IF('Key ค่าไฟรายวัน'!AE91&lt;0,"invalid value",IF('Key ค่าไฟรายวัน'!AE91=0,"0.00",IF('Key ค่าไฟรายวัน'!AE91&lt;'Key ค่าไฟรายวัน'!AD91,"Invalid value",('Key ค่าไฟรายวัน'!AE91-'Key ค่าไฟรายวัน'!AD91)*$F91)))</f>
        <v>0.00</v>
      </c>
      <c r="AE91" s="227" t="str">
        <f>IF('Key ค่าไฟรายวัน'!AF91&lt;0,"invalid value",IF('Key ค่าไฟรายวัน'!AF91=0,"0.00",IF('Key ค่าไฟรายวัน'!AF91&lt;'Key ค่าไฟรายวัน'!AE91,"Invalid value",('Key ค่าไฟรายวัน'!AF91-'Key ค่าไฟรายวัน'!AE91)*$F91)))</f>
        <v>0.00</v>
      </c>
      <c r="AF91" s="227" t="str">
        <f>IF('Key ค่าไฟรายวัน'!AG91&lt;0,"invalid value",IF('Key ค่าไฟรายวัน'!AG91=0,"0.00",IF('Key ค่าไฟรายวัน'!AG91&lt;'Key ค่าไฟรายวัน'!AF91,"Invalid value",('Key ค่าไฟรายวัน'!AG91-'Key ค่าไฟรายวัน'!AF91)*$F91)))</f>
        <v>0.00</v>
      </c>
      <c r="AG91" s="396" t="str">
        <f>IF('Key ค่าไฟรายวัน'!AH91&lt;0,"invalid value",IF('Key ค่าไฟรายวัน'!AH91=0,"0.00",IF('Key ค่าไฟรายวัน'!AH91&lt;'Key ค่าไฟรายวัน'!AG91,"Invalid value",('Key ค่าไฟรายวัน'!AH91-'Key ค่าไฟรายวัน'!AG91)*$F91)))</f>
        <v>0.00</v>
      </c>
      <c r="AH91" s="396" t="str">
        <f>IF('Key ค่าไฟรายวัน'!AI91&lt;0,"invalid value",IF('Key ค่าไฟรายวัน'!AI91=0,"0.00",IF('Key ค่าไฟรายวัน'!AI91&lt;'Key ค่าไฟรายวัน'!AH91,"Invalid value",('Key ค่าไฟรายวัน'!AI91-'Key ค่าไฟรายวัน'!AH91)*$F91)))</f>
        <v>0.00</v>
      </c>
      <c r="AI91" s="396" t="str">
        <f>IF('Key ค่าไฟรายวัน'!AJ91&lt;0,"invalid value",IF('Key ค่าไฟรายวัน'!AJ91=0,"0.00",IF('Key ค่าไฟรายวัน'!AJ91&lt;'Key ค่าไฟรายวัน'!AI91,"Invalid value",('Key ค่าไฟรายวัน'!AJ91-'Key ค่าไฟรายวัน'!AI91)*$F91)))</f>
        <v>0.00</v>
      </c>
      <c r="AJ91" s="396" t="str">
        <f>IF('Key ค่าไฟรายวัน'!AK91&lt;0,"invalid value",IF('Key ค่าไฟรายวัน'!AK91=0,"0.00",IF('Key ค่าไฟรายวัน'!AK91&lt;'Key ค่าไฟรายวัน'!AJ91,"Invalid value",('Key ค่าไฟรายวัน'!AK91-'Key ค่าไฟรายวัน'!AJ91)*$F91)))</f>
        <v>0.00</v>
      </c>
      <c r="AK91" s="396"/>
      <c r="AL91" s="5"/>
      <c r="AM91" s="1"/>
      <c r="AN91" s="1"/>
      <c r="AO91" s="1"/>
    </row>
    <row r="92" spans="1:45" ht="15" customHeight="1">
      <c r="A92" s="95" t="s">
        <v>92</v>
      </c>
      <c r="B92" s="193" t="s">
        <v>26</v>
      </c>
      <c r="C92" s="97" t="s">
        <v>291</v>
      </c>
      <c r="D92" s="97" t="s">
        <v>293</v>
      </c>
      <c r="E92" s="308" t="s">
        <v>26</v>
      </c>
      <c r="F92" s="92">
        <v>1</v>
      </c>
      <c r="G92" s="396" t="str">
        <f>IF('Key ค่าไฟรายวัน'!H92&lt;0,"invalid value",IF('Key ค่าไฟรายวัน'!H92=0,"0.00",IF('Key ค่าไฟรายวัน'!H92&lt;'Key ค่าไฟรายวัน'!G92,"Invalid value",('Key ค่าไฟรายวัน'!H92-'Key ค่าไฟรายวัน'!G92)*$F92)))</f>
        <v>0.00</v>
      </c>
      <c r="H92" s="396" t="str">
        <f>IF('Key ค่าไฟรายวัน'!I92&lt;0,"invalid value",IF('Key ค่าไฟรายวัน'!I92=0,"0.00",IF('Key ค่าไฟรายวัน'!I92&lt;'Key ค่าไฟรายวัน'!H92,"Invalid value",('Key ค่าไฟรายวัน'!I92-'Key ค่าไฟรายวัน'!H92)*$F92)))</f>
        <v>0.00</v>
      </c>
      <c r="I92" s="396" t="str">
        <f>IF('Key ค่าไฟรายวัน'!J92&lt;0,"invalid value",IF('Key ค่าไฟรายวัน'!J92=0,"0.00",IF('Key ค่าไฟรายวัน'!J92&lt;'Key ค่าไฟรายวัน'!I92,"Invalid value",('Key ค่าไฟรายวัน'!J92-'Key ค่าไฟรายวัน'!I92)*$F92)))</f>
        <v>0.00</v>
      </c>
      <c r="J92" s="227" t="str">
        <f>IF('Key ค่าไฟรายวัน'!K92&lt;0,"invalid value",IF('Key ค่าไฟรายวัน'!K92=0,"0.00",IF('Key ค่าไฟรายวัน'!K92&lt;'Key ค่าไฟรายวัน'!J92,"Invalid value",('Key ค่าไฟรายวัน'!K92-'Key ค่าไฟรายวัน'!J92)*$F92)))</f>
        <v>0.00</v>
      </c>
      <c r="K92" s="227" t="str">
        <f>IF('Key ค่าไฟรายวัน'!L92&lt;0,"invalid value",IF('Key ค่าไฟรายวัน'!L92=0,"0.00",IF('Key ค่าไฟรายวัน'!L92&lt;'Key ค่าไฟรายวัน'!K92,"Invalid value",('Key ค่าไฟรายวัน'!L92-'Key ค่าไฟรายวัน'!K92)*$F92)))</f>
        <v>0.00</v>
      </c>
      <c r="L92" s="396" t="str">
        <f>IF('Key ค่าไฟรายวัน'!M92&lt;0,"invalid value",IF('Key ค่าไฟรายวัน'!M92=0,"0.00",IF('Key ค่าไฟรายวัน'!M92&lt;'Key ค่าไฟรายวัน'!L92,"Invalid value",('Key ค่าไฟรายวัน'!M92-'Key ค่าไฟรายวัน'!L92)*$F92)))</f>
        <v>0.00</v>
      </c>
      <c r="M92" s="396" t="str">
        <f>IF('Key ค่าไฟรายวัน'!N92&lt;0,"invalid value",IF('Key ค่าไฟรายวัน'!N92=0,"0.00",IF('Key ค่าไฟรายวัน'!N92&lt;'Key ค่าไฟรายวัน'!M92,"Invalid value",('Key ค่าไฟรายวัน'!N92-'Key ค่าไฟรายวัน'!M92)*$F92)))</f>
        <v>0.00</v>
      </c>
      <c r="N92" s="396" t="str">
        <f>IF('Key ค่าไฟรายวัน'!O92&lt;0,"invalid value",IF('Key ค่าไฟรายวัน'!O92=0,"0.00",IF('Key ค่าไฟรายวัน'!O92&lt;'Key ค่าไฟรายวัน'!N92,"Invalid value",('Key ค่าไฟรายวัน'!O92-'Key ค่าไฟรายวัน'!N92)*$F92)))</f>
        <v>0.00</v>
      </c>
      <c r="O92" s="396" t="str">
        <f>IF('Key ค่าไฟรายวัน'!P92&lt;0,"invalid value",IF('Key ค่าไฟรายวัน'!P92=0,"0.00",IF('Key ค่าไฟรายวัน'!P92&lt;'Key ค่าไฟรายวัน'!O92,"Invalid value",('Key ค่าไฟรายวัน'!P92-'Key ค่าไฟรายวัน'!O92)*$F92)))</f>
        <v>0.00</v>
      </c>
      <c r="P92" s="396" t="str">
        <f>IF('Key ค่าไฟรายวัน'!Q92&lt;0,"invalid value",IF('Key ค่าไฟรายวัน'!Q92=0,"0.00",IF('Key ค่าไฟรายวัน'!Q92&lt;'Key ค่าไฟรายวัน'!P92,"Invalid value",('Key ค่าไฟรายวัน'!Q92-'Key ค่าไฟรายวัน'!P92)*$F92)))</f>
        <v>0.00</v>
      </c>
      <c r="Q92" s="396" t="str">
        <f>IF('Key ค่าไฟรายวัน'!R92&lt;0,"invalid value",IF('Key ค่าไฟรายวัน'!R92=0,"0.00",IF('Key ค่าไฟรายวัน'!R92&lt;'Key ค่าไฟรายวัน'!Q92,"Invalid value",('Key ค่าไฟรายวัน'!R92-'Key ค่าไฟรายวัน'!Q92)*$F92)))</f>
        <v>0.00</v>
      </c>
      <c r="R92" s="227" t="str">
        <f>IF('Key ค่าไฟรายวัน'!S92&lt;0,"invalid value",IF('Key ค่าไฟรายวัน'!S92=0,"0.00",IF('Key ค่าไฟรายวัน'!S92&lt;'Key ค่าไฟรายวัน'!R92,"Invalid value",('Key ค่าไฟรายวัน'!S92-'Key ค่าไฟรายวัน'!R92)*$F92)))</f>
        <v>0.00</v>
      </c>
      <c r="S92" s="396" t="str">
        <f>IF('Key ค่าไฟรายวัน'!T92&lt;0,"invalid value",IF('Key ค่าไฟรายวัน'!T92=0,"0.00",IF('Key ค่าไฟรายวัน'!T92&lt;'Key ค่าไฟรายวัน'!S92,"Invalid value",('Key ค่าไฟรายวัน'!T92-'Key ค่าไฟรายวัน'!S92)*$F92)))</f>
        <v>0.00</v>
      </c>
      <c r="T92" s="396" t="str">
        <f>IF('Key ค่าไฟรายวัน'!U92&lt;0,"invalid value",IF('Key ค่าไฟรายวัน'!U92=0,"0.00",IF('Key ค่าไฟรายวัน'!U92&lt;'Key ค่าไฟรายวัน'!T92,"Invalid value",('Key ค่าไฟรายวัน'!U92-'Key ค่าไฟรายวัน'!T92)*$F92)))</f>
        <v>0.00</v>
      </c>
      <c r="U92" s="396" t="str">
        <f>IF('Key ค่าไฟรายวัน'!V92&lt;0,"invalid value",IF('Key ค่าไฟรายวัน'!V92=0,"0.00",IF('Key ค่าไฟรายวัน'!V92&lt;'Key ค่าไฟรายวัน'!U92,"Invalid value",('Key ค่าไฟรายวัน'!V92-'Key ค่าไฟรายวัน'!U92)*$F92)))</f>
        <v>0.00</v>
      </c>
      <c r="V92" s="396" t="str">
        <f>IF('Key ค่าไฟรายวัน'!W92&lt;0,"invalid value",IF('Key ค่าไฟรายวัน'!W92=0,"0.00",IF('Key ค่าไฟรายวัน'!W92&lt;'Key ค่าไฟรายวัน'!V92,"Invalid value",('Key ค่าไฟรายวัน'!W92-'Key ค่าไฟรายวัน'!V92)*$F92)))</f>
        <v>0.00</v>
      </c>
      <c r="W92" s="396" t="str">
        <f>IF('Key ค่าไฟรายวัน'!X92&lt;0,"invalid value",IF('Key ค่าไฟรายวัน'!X92=0,"0.00",IF('Key ค่าไฟรายวัน'!X92&lt;'Key ค่าไฟรายวัน'!W92,"Invalid value",('Key ค่าไฟรายวัน'!X92-'Key ค่าไฟรายวัน'!W92)*$F92)))</f>
        <v>0.00</v>
      </c>
      <c r="X92" s="396" t="str">
        <f>IF('Key ค่าไฟรายวัน'!Y92&lt;0,"invalid value",IF('Key ค่าไฟรายวัน'!Y92=0,"0.00",IF('Key ค่าไฟรายวัน'!Y92&lt;'Key ค่าไฟรายวัน'!X92,"Invalid value",('Key ค่าไฟรายวัน'!Y92-'Key ค่าไฟรายวัน'!X92)*$F92)))</f>
        <v>0.00</v>
      </c>
      <c r="Y92" s="227" t="str">
        <f>IF('Key ค่าไฟรายวัน'!Z92&lt;0,"invalid value",IF('Key ค่าไฟรายวัน'!Z92=0,"0.00",IF('Key ค่าไฟรายวัน'!Z92&lt;'Key ค่าไฟรายวัน'!Y92,"Invalid value",('Key ค่าไฟรายวัน'!Z92-'Key ค่าไฟรายวัน'!Y92)*$F92)))</f>
        <v>0.00</v>
      </c>
      <c r="Z92" s="396" t="str">
        <f>IF('Key ค่าไฟรายวัน'!AA92&lt;0,"invalid value",IF('Key ค่าไฟรายวัน'!AA92=0,"0.00",IF('Key ค่าไฟรายวัน'!AA92&lt;'Key ค่าไฟรายวัน'!Z92,"Invalid value",('Key ค่าไฟรายวัน'!AA92-'Key ค่าไฟรายวัน'!Z92)*$F92)))</f>
        <v>0.00</v>
      </c>
      <c r="AA92" s="396" t="str">
        <f>IF('Key ค่าไฟรายวัน'!AB92&lt;0,"invalid value",IF('Key ค่าไฟรายวัน'!AB92=0,"0.00",IF('Key ค่าไฟรายวัน'!AB92&lt;'Key ค่าไฟรายวัน'!AA92,"Invalid value",('Key ค่าไฟรายวัน'!AB92-'Key ค่าไฟรายวัน'!AA92)*$F92)))</f>
        <v>0.00</v>
      </c>
      <c r="AB92" s="396" t="str">
        <f>IF('Key ค่าไฟรายวัน'!AC92&lt;0,"invalid value",IF('Key ค่าไฟรายวัน'!AC92=0,"0.00",IF('Key ค่าไฟรายวัน'!AC92&lt;'Key ค่าไฟรายวัน'!AB92,"Invalid value",('Key ค่าไฟรายวัน'!AC92-'Key ค่าไฟรายวัน'!AB92)*$F92)))</f>
        <v>0.00</v>
      </c>
      <c r="AC92" s="396" t="str">
        <f>IF('Key ค่าไฟรายวัน'!AD92&lt;0,"invalid value",IF('Key ค่าไฟรายวัน'!AD92=0,"0.00",IF('Key ค่าไฟรายวัน'!AD92&lt;'Key ค่าไฟรายวัน'!AC92,"Invalid value",('Key ค่าไฟรายวัน'!AD92-'Key ค่าไฟรายวัน'!AC92)*$F92)))</f>
        <v>0.00</v>
      </c>
      <c r="AD92" s="396" t="str">
        <f>IF('Key ค่าไฟรายวัน'!AE92&lt;0,"invalid value",IF('Key ค่าไฟรายวัน'!AE92=0,"0.00",IF('Key ค่าไฟรายวัน'!AE92&lt;'Key ค่าไฟรายวัน'!AD92,"Invalid value",('Key ค่าไฟรายวัน'!AE92-'Key ค่าไฟรายวัน'!AD92)*$F92)))</f>
        <v>0.00</v>
      </c>
      <c r="AE92" s="227" t="str">
        <f>IF('Key ค่าไฟรายวัน'!AF92&lt;0,"invalid value",IF('Key ค่าไฟรายวัน'!AF92=0,"0.00",IF('Key ค่าไฟรายวัน'!AF92&lt;'Key ค่าไฟรายวัน'!AE92,"Invalid value",('Key ค่าไฟรายวัน'!AF92-'Key ค่าไฟรายวัน'!AE92)*$F92)))</f>
        <v>0.00</v>
      </c>
      <c r="AF92" s="227" t="str">
        <f>IF('Key ค่าไฟรายวัน'!AG92&lt;0,"invalid value",IF('Key ค่าไฟรายวัน'!AG92=0,"0.00",IF('Key ค่าไฟรายวัน'!AG92&lt;'Key ค่าไฟรายวัน'!AF92,"Invalid value",('Key ค่าไฟรายวัน'!AG92-'Key ค่าไฟรายวัน'!AF92)*$F92)))</f>
        <v>0.00</v>
      </c>
      <c r="AG92" s="396" t="str">
        <f>IF('Key ค่าไฟรายวัน'!AH92&lt;0,"invalid value",IF('Key ค่าไฟรายวัน'!AH92=0,"0.00",IF('Key ค่าไฟรายวัน'!AH92&lt;'Key ค่าไฟรายวัน'!AG92,"Invalid value",('Key ค่าไฟรายวัน'!AH92-'Key ค่าไฟรายวัน'!AG92)*$F92)))</f>
        <v>0.00</v>
      </c>
      <c r="AH92" s="396" t="str">
        <f>IF('Key ค่าไฟรายวัน'!AI92&lt;0,"invalid value",IF('Key ค่าไฟรายวัน'!AI92=0,"0.00",IF('Key ค่าไฟรายวัน'!AI92&lt;'Key ค่าไฟรายวัน'!AH92,"Invalid value",('Key ค่าไฟรายวัน'!AI92-'Key ค่าไฟรายวัน'!AH92)*$F92)))</f>
        <v>0.00</v>
      </c>
      <c r="AI92" s="396" t="str">
        <f>IF('Key ค่าไฟรายวัน'!AJ92&lt;0,"invalid value",IF('Key ค่าไฟรายวัน'!AJ92=0,"0.00",IF('Key ค่าไฟรายวัน'!AJ92&lt;'Key ค่าไฟรายวัน'!AI92,"Invalid value",('Key ค่าไฟรายวัน'!AJ92-'Key ค่าไฟรายวัน'!AI92)*$F92)))</f>
        <v>0.00</v>
      </c>
      <c r="AJ92" s="396" t="str">
        <f>IF('Key ค่าไฟรายวัน'!AK92&lt;0,"invalid value",IF('Key ค่าไฟรายวัน'!AK92=0,"0.00",IF('Key ค่าไฟรายวัน'!AK92&lt;'Key ค่าไฟรายวัน'!AJ92,"Invalid value",('Key ค่าไฟรายวัน'!AK92-'Key ค่าไฟรายวัน'!AJ92)*$F92)))</f>
        <v>0.00</v>
      </c>
      <c r="AK92" s="396"/>
      <c r="AL92" s="5"/>
      <c r="AM92" s="1"/>
      <c r="AN92" s="1"/>
      <c r="AO92" s="1"/>
    </row>
    <row r="93" spans="1:45" ht="15" customHeight="1">
      <c r="A93" s="95" t="s">
        <v>92</v>
      </c>
      <c r="B93" s="193" t="s">
        <v>294</v>
      </c>
      <c r="C93" s="97" t="s">
        <v>294</v>
      </c>
      <c r="D93" s="97"/>
      <c r="E93" s="308" t="s">
        <v>294</v>
      </c>
      <c r="F93" s="92">
        <v>1</v>
      </c>
      <c r="G93" s="396" t="str">
        <f>IF('Key ค่าไฟรายวัน'!H93&lt;0,"invalid value",IF('Key ค่าไฟรายวัน'!H93=0,"0.00",IF('Key ค่าไฟรายวัน'!H93&lt;'Key ค่าไฟรายวัน'!G93,"Invalid value",('Key ค่าไฟรายวัน'!H93-'Key ค่าไฟรายวัน'!G93)*$F93)))</f>
        <v>0.00</v>
      </c>
      <c r="H93" s="396" t="str">
        <f>IF('Key ค่าไฟรายวัน'!I93&lt;0,"invalid value",IF('Key ค่าไฟรายวัน'!I93=0,"0.00",IF('Key ค่าไฟรายวัน'!I93&lt;'Key ค่าไฟรายวัน'!H93,"Invalid value",('Key ค่าไฟรายวัน'!I93-'Key ค่าไฟรายวัน'!H93)*$F93)))</f>
        <v>0.00</v>
      </c>
      <c r="I93" s="396" t="str">
        <f>IF('Key ค่าไฟรายวัน'!J93&lt;0,"invalid value",IF('Key ค่าไฟรายวัน'!J93=0,"0.00",IF('Key ค่าไฟรายวัน'!J93&lt;'Key ค่าไฟรายวัน'!I93,"Invalid value",('Key ค่าไฟรายวัน'!J93-'Key ค่าไฟรายวัน'!I93)*$F93)))</f>
        <v>0.00</v>
      </c>
      <c r="J93" s="227" t="str">
        <f>IF('Key ค่าไฟรายวัน'!K93&lt;0,"invalid value",IF('Key ค่าไฟรายวัน'!K93=0,"0.00",IF('Key ค่าไฟรายวัน'!K93&lt;'Key ค่าไฟรายวัน'!J93,"Invalid value",('Key ค่าไฟรายวัน'!K93-'Key ค่าไฟรายวัน'!J93)*$F93)))</f>
        <v>0.00</v>
      </c>
      <c r="K93" s="227" t="str">
        <f>IF('Key ค่าไฟรายวัน'!L93&lt;0,"invalid value",IF('Key ค่าไฟรายวัน'!L93=0,"0.00",IF('Key ค่าไฟรายวัน'!L93&lt;'Key ค่าไฟรายวัน'!K93,"Invalid value",('Key ค่าไฟรายวัน'!L93-'Key ค่าไฟรายวัน'!K93)*$F93)))</f>
        <v>0.00</v>
      </c>
      <c r="L93" s="396" t="str">
        <f>IF('Key ค่าไฟรายวัน'!M93&lt;0,"invalid value",IF('Key ค่าไฟรายวัน'!M93=0,"0.00",IF('Key ค่าไฟรายวัน'!M93&lt;'Key ค่าไฟรายวัน'!L93,"Invalid value",('Key ค่าไฟรายวัน'!M93-'Key ค่าไฟรายวัน'!L93)*$F93)))</f>
        <v>0.00</v>
      </c>
      <c r="M93" s="396" t="str">
        <f>IF('Key ค่าไฟรายวัน'!N93&lt;0,"invalid value",IF('Key ค่าไฟรายวัน'!N93=0,"0.00",IF('Key ค่าไฟรายวัน'!N93&lt;'Key ค่าไฟรายวัน'!M93,"Invalid value",('Key ค่าไฟรายวัน'!N93-'Key ค่าไฟรายวัน'!M93)*$F93)))</f>
        <v>0.00</v>
      </c>
      <c r="N93" s="396" t="str">
        <f>IF('Key ค่าไฟรายวัน'!O93&lt;0,"invalid value",IF('Key ค่าไฟรายวัน'!O93=0,"0.00",IF('Key ค่าไฟรายวัน'!O93&lt;'Key ค่าไฟรายวัน'!N93,"Invalid value",('Key ค่าไฟรายวัน'!O93-'Key ค่าไฟรายวัน'!N93)*$F93)))</f>
        <v>0.00</v>
      </c>
      <c r="O93" s="396" t="str">
        <f>IF('Key ค่าไฟรายวัน'!P93&lt;0,"invalid value",IF('Key ค่าไฟรายวัน'!P93=0,"0.00",IF('Key ค่าไฟรายวัน'!P93&lt;'Key ค่าไฟรายวัน'!O93,"Invalid value",('Key ค่าไฟรายวัน'!P93-'Key ค่าไฟรายวัน'!O93)*$F93)))</f>
        <v>0.00</v>
      </c>
      <c r="P93" s="396" t="str">
        <f>IF('Key ค่าไฟรายวัน'!Q93&lt;0,"invalid value",IF('Key ค่าไฟรายวัน'!Q93=0,"0.00",IF('Key ค่าไฟรายวัน'!Q93&lt;'Key ค่าไฟรายวัน'!P93,"Invalid value",('Key ค่าไฟรายวัน'!Q93-'Key ค่าไฟรายวัน'!P93)*$F93)))</f>
        <v>0.00</v>
      </c>
      <c r="Q93" s="396" t="str">
        <f>IF('Key ค่าไฟรายวัน'!R93&lt;0,"invalid value",IF('Key ค่าไฟรายวัน'!R93=0,"0.00",IF('Key ค่าไฟรายวัน'!R93&lt;'Key ค่าไฟรายวัน'!Q93,"Invalid value",('Key ค่าไฟรายวัน'!R93-'Key ค่าไฟรายวัน'!Q93)*$F93)))</f>
        <v>0.00</v>
      </c>
      <c r="R93" s="227" t="str">
        <f>IF('Key ค่าไฟรายวัน'!S93&lt;0,"invalid value",IF('Key ค่าไฟรายวัน'!S93=0,"0.00",IF('Key ค่าไฟรายวัน'!S93&lt;'Key ค่าไฟรายวัน'!R93,"Invalid value",('Key ค่าไฟรายวัน'!S93-'Key ค่าไฟรายวัน'!R93)*$F93)))</f>
        <v>0.00</v>
      </c>
      <c r="S93" s="396" t="str">
        <f>IF('Key ค่าไฟรายวัน'!T93&lt;0,"invalid value",IF('Key ค่าไฟรายวัน'!T93=0,"0.00",IF('Key ค่าไฟรายวัน'!T93&lt;'Key ค่าไฟรายวัน'!S93,"Invalid value",('Key ค่าไฟรายวัน'!T93-'Key ค่าไฟรายวัน'!S93)*$F93)))</f>
        <v>0.00</v>
      </c>
      <c r="T93" s="396" t="str">
        <f>IF('Key ค่าไฟรายวัน'!U93&lt;0,"invalid value",IF('Key ค่าไฟรายวัน'!U93=0,"0.00",IF('Key ค่าไฟรายวัน'!U93&lt;'Key ค่าไฟรายวัน'!T93,"Invalid value",('Key ค่าไฟรายวัน'!U93-'Key ค่าไฟรายวัน'!T93)*$F93)))</f>
        <v>0.00</v>
      </c>
      <c r="U93" s="396" t="str">
        <f>IF('Key ค่าไฟรายวัน'!V93&lt;0,"invalid value",IF('Key ค่าไฟรายวัน'!V93=0,"0.00",IF('Key ค่าไฟรายวัน'!V93&lt;'Key ค่าไฟรายวัน'!U93,"Invalid value",('Key ค่าไฟรายวัน'!V93-'Key ค่าไฟรายวัน'!U93)*$F93)))</f>
        <v>0.00</v>
      </c>
      <c r="V93" s="396" t="str">
        <f>IF('Key ค่าไฟรายวัน'!W93&lt;0,"invalid value",IF('Key ค่าไฟรายวัน'!W93=0,"0.00",IF('Key ค่าไฟรายวัน'!W93&lt;'Key ค่าไฟรายวัน'!V93,"Invalid value",('Key ค่าไฟรายวัน'!W93-'Key ค่าไฟรายวัน'!V93)*$F93)))</f>
        <v>0.00</v>
      </c>
      <c r="W93" s="396" t="str">
        <f>IF('Key ค่าไฟรายวัน'!X93&lt;0,"invalid value",IF('Key ค่าไฟรายวัน'!X93=0,"0.00",IF('Key ค่าไฟรายวัน'!X93&lt;'Key ค่าไฟรายวัน'!W93,"Invalid value",('Key ค่าไฟรายวัน'!X93-'Key ค่าไฟรายวัน'!W93)*$F93)))</f>
        <v>0.00</v>
      </c>
      <c r="X93" s="396" t="str">
        <f>IF('Key ค่าไฟรายวัน'!Y93&lt;0,"invalid value",IF('Key ค่าไฟรายวัน'!Y93=0,"0.00",IF('Key ค่าไฟรายวัน'!Y93&lt;'Key ค่าไฟรายวัน'!X93,"Invalid value",('Key ค่าไฟรายวัน'!Y93-'Key ค่าไฟรายวัน'!X93)*$F93)))</f>
        <v>0.00</v>
      </c>
      <c r="Y93" s="227" t="str">
        <f>IF('Key ค่าไฟรายวัน'!Z93&lt;0,"invalid value",IF('Key ค่าไฟรายวัน'!Z93=0,"0.00",IF('Key ค่าไฟรายวัน'!Z93&lt;'Key ค่าไฟรายวัน'!Y93,"Invalid value",('Key ค่าไฟรายวัน'!Z93-'Key ค่าไฟรายวัน'!Y93)*$F93)))</f>
        <v>0.00</v>
      </c>
      <c r="Z93" s="396" t="str">
        <f>IF('Key ค่าไฟรายวัน'!AA93&lt;0,"invalid value",IF('Key ค่าไฟรายวัน'!AA93=0,"0.00",IF('Key ค่าไฟรายวัน'!AA93&lt;'Key ค่าไฟรายวัน'!Z93,"Invalid value",('Key ค่าไฟรายวัน'!AA93-'Key ค่าไฟรายวัน'!Z93)*$F93)))</f>
        <v>0.00</v>
      </c>
      <c r="AA93" s="396" t="str">
        <f>IF('Key ค่าไฟรายวัน'!AB93&lt;0,"invalid value",IF('Key ค่าไฟรายวัน'!AB93=0,"0.00",IF('Key ค่าไฟรายวัน'!AB93&lt;'Key ค่าไฟรายวัน'!AA93,"Invalid value",('Key ค่าไฟรายวัน'!AB93-'Key ค่าไฟรายวัน'!AA93)*$F93)))</f>
        <v>0.00</v>
      </c>
      <c r="AB93" s="396" t="str">
        <f>IF('Key ค่าไฟรายวัน'!AC93&lt;0,"invalid value",IF('Key ค่าไฟรายวัน'!AC93=0,"0.00",IF('Key ค่าไฟรายวัน'!AC93&lt;'Key ค่าไฟรายวัน'!AB93,"Invalid value",('Key ค่าไฟรายวัน'!AC93-'Key ค่าไฟรายวัน'!AB93)*$F93)))</f>
        <v>0.00</v>
      </c>
      <c r="AC93" s="396" t="str">
        <f>IF('Key ค่าไฟรายวัน'!AD93&lt;0,"invalid value",IF('Key ค่าไฟรายวัน'!AD93=0,"0.00",IF('Key ค่าไฟรายวัน'!AD93&lt;'Key ค่าไฟรายวัน'!AC93,"Invalid value",('Key ค่าไฟรายวัน'!AD93-'Key ค่าไฟรายวัน'!AC93)*$F93)))</f>
        <v>0.00</v>
      </c>
      <c r="AD93" s="396" t="str">
        <f>IF('Key ค่าไฟรายวัน'!AE93&lt;0,"invalid value",IF('Key ค่าไฟรายวัน'!AE93=0,"0.00",IF('Key ค่าไฟรายวัน'!AE93&lt;'Key ค่าไฟรายวัน'!AD93,"Invalid value",('Key ค่าไฟรายวัน'!AE93-'Key ค่าไฟรายวัน'!AD93)*$F93)))</f>
        <v>0.00</v>
      </c>
      <c r="AE93" s="227" t="str">
        <f>IF('Key ค่าไฟรายวัน'!AF93&lt;0,"invalid value",IF('Key ค่าไฟรายวัน'!AF93=0,"0.00",IF('Key ค่าไฟรายวัน'!AF93&lt;'Key ค่าไฟรายวัน'!AE93,"Invalid value",('Key ค่าไฟรายวัน'!AF93-'Key ค่าไฟรายวัน'!AE93)*$F93)))</f>
        <v>0.00</v>
      </c>
      <c r="AF93" s="227" t="str">
        <f>IF('Key ค่าไฟรายวัน'!AG93&lt;0,"invalid value",IF('Key ค่าไฟรายวัน'!AG93=0,"0.00",IF('Key ค่าไฟรายวัน'!AG93&lt;'Key ค่าไฟรายวัน'!AF93,"Invalid value",('Key ค่าไฟรายวัน'!AG93-'Key ค่าไฟรายวัน'!AF93)*$F93)))</f>
        <v>0.00</v>
      </c>
      <c r="AG93" s="396" t="str">
        <f>IF('Key ค่าไฟรายวัน'!AH93&lt;0,"invalid value",IF('Key ค่าไฟรายวัน'!AH93=0,"0.00",IF('Key ค่าไฟรายวัน'!AH93&lt;'Key ค่าไฟรายวัน'!AG93,"Invalid value",('Key ค่าไฟรายวัน'!AH93-'Key ค่าไฟรายวัน'!AG93)*$F93)))</f>
        <v>0.00</v>
      </c>
      <c r="AH93" s="396" t="str">
        <f>IF('Key ค่าไฟรายวัน'!AI93&lt;0,"invalid value",IF('Key ค่าไฟรายวัน'!AI93=0,"0.00",IF('Key ค่าไฟรายวัน'!AI93&lt;'Key ค่าไฟรายวัน'!AH93,"Invalid value",('Key ค่าไฟรายวัน'!AI93-'Key ค่าไฟรายวัน'!AH93)*$F93)))</f>
        <v>0.00</v>
      </c>
      <c r="AI93" s="396" t="str">
        <f>IF('Key ค่าไฟรายวัน'!AJ93&lt;0,"invalid value",IF('Key ค่าไฟรายวัน'!AJ93=0,"0.00",IF('Key ค่าไฟรายวัน'!AJ93&lt;'Key ค่าไฟรายวัน'!AI93,"Invalid value",('Key ค่าไฟรายวัน'!AJ93-'Key ค่าไฟรายวัน'!AI93)*$F93)))</f>
        <v>0.00</v>
      </c>
      <c r="AJ93" s="396" t="str">
        <f>IF('Key ค่าไฟรายวัน'!AK93&lt;0,"invalid value",IF('Key ค่าไฟรายวัน'!AK93=0,"0.00",IF('Key ค่าไฟรายวัน'!AK93&lt;'Key ค่าไฟรายวัน'!AJ93,"Invalid value",('Key ค่าไฟรายวัน'!AK93-'Key ค่าไฟรายวัน'!AJ93)*$F93)))</f>
        <v>0.00</v>
      </c>
      <c r="AK93" s="396"/>
      <c r="AL93" s="5"/>
      <c r="AM93" s="1"/>
      <c r="AN93" s="1"/>
      <c r="AO93" s="1"/>
    </row>
    <row r="94" spans="1:45" ht="15" customHeight="1">
      <c r="A94" s="95" t="s">
        <v>92</v>
      </c>
      <c r="B94" s="538" t="s">
        <v>301</v>
      </c>
      <c r="C94" s="97" t="s">
        <v>298</v>
      </c>
      <c r="D94" s="97"/>
      <c r="E94" s="308"/>
      <c r="F94" s="92">
        <v>1</v>
      </c>
      <c r="G94" s="396" t="str">
        <f>IF('Key ค่าไฟรายวัน'!H94&lt;0,"invalid value",IF('Key ค่าไฟรายวัน'!H94=0,"0.00",IF('Key ค่าไฟรายวัน'!H94&lt;'Key ค่าไฟรายวัน'!G94,"Invalid value",('Key ค่าไฟรายวัน'!H94-'Key ค่าไฟรายวัน'!G94)*$F94)))</f>
        <v>0.00</v>
      </c>
      <c r="H94" s="396" t="str">
        <f>IF('Key ค่าไฟรายวัน'!I94&lt;0,"invalid value",IF('Key ค่าไฟรายวัน'!I94=0,"0.00",IF('Key ค่าไฟรายวัน'!I94&lt;'Key ค่าไฟรายวัน'!H94,"Invalid value",('Key ค่าไฟรายวัน'!I94-'Key ค่าไฟรายวัน'!H94)*$F94)))</f>
        <v>0.00</v>
      </c>
      <c r="I94" s="396" t="str">
        <f>IF('Key ค่าไฟรายวัน'!J94&lt;0,"invalid value",IF('Key ค่าไฟรายวัน'!J94=0,"0.00",IF('Key ค่าไฟรายวัน'!J94&lt;'Key ค่าไฟรายวัน'!I94,"Invalid value",('Key ค่าไฟรายวัน'!J94-'Key ค่าไฟรายวัน'!I94)*$F94)))</f>
        <v>0.00</v>
      </c>
      <c r="J94" s="227" t="str">
        <f>IF('Key ค่าไฟรายวัน'!K94&lt;0,"invalid value",IF('Key ค่าไฟรายวัน'!K94=0,"0.00",IF('Key ค่าไฟรายวัน'!K94&lt;'Key ค่าไฟรายวัน'!J94,"Invalid value",('Key ค่าไฟรายวัน'!K94-'Key ค่าไฟรายวัน'!J94)*$F94)))</f>
        <v>0.00</v>
      </c>
      <c r="K94" s="227" t="str">
        <f>IF('Key ค่าไฟรายวัน'!L94&lt;0,"invalid value",IF('Key ค่าไฟรายวัน'!L94=0,"0.00",IF('Key ค่าไฟรายวัน'!L94&lt;'Key ค่าไฟรายวัน'!K94,"Invalid value",('Key ค่าไฟรายวัน'!L94-'Key ค่าไฟรายวัน'!K94)*$F94)))</f>
        <v>0.00</v>
      </c>
      <c r="L94" s="396" t="str">
        <f>IF('Key ค่าไฟรายวัน'!M94&lt;0,"invalid value",IF('Key ค่าไฟรายวัน'!M94=0,"0.00",IF('Key ค่าไฟรายวัน'!M94&lt;'Key ค่าไฟรายวัน'!L94,"Invalid value",('Key ค่าไฟรายวัน'!M94-'Key ค่าไฟรายวัน'!L94)*$F94)))</f>
        <v>0.00</v>
      </c>
      <c r="M94" s="396" t="str">
        <f>IF('Key ค่าไฟรายวัน'!N94&lt;0,"invalid value",IF('Key ค่าไฟรายวัน'!N94=0,"0.00",IF('Key ค่าไฟรายวัน'!N94&lt;'Key ค่าไฟรายวัน'!M94,"Invalid value",('Key ค่าไฟรายวัน'!N94-'Key ค่าไฟรายวัน'!M94)*$F94)))</f>
        <v>0.00</v>
      </c>
      <c r="N94" s="396" t="str">
        <f>IF('Key ค่าไฟรายวัน'!O94&lt;0,"invalid value",IF('Key ค่าไฟรายวัน'!O94=0,"0.00",IF('Key ค่าไฟรายวัน'!O94&lt;'Key ค่าไฟรายวัน'!N94,"Invalid value",('Key ค่าไฟรายวัน'!O94-'Key ค่าไฟรายวัน'!N94)*$F94)))</f>
        <v>0.00</v>
      </c>
      <c r="O94" s="396" t="str">
        <f>IF('Key ค่าไฟรายวัน'!P94&lt;0,"invalid value",IF('Key ค่าไฟรายวัน'!P94=0,"0.00",IF('Key ค่าไฟรายวัน'!P94&lt;'Key ค่าไฟรายวัน'!O94,"Invalid value",('Key ค่าไฟรายวัน'!P94-'Key ค่าไฟรายวัน'!O94)*$F94)))</f>
        <v>0.00</v>
      </c>
      <c r="P94" s="396" t="str">
        <f>IF('Key ค่าไฟรายวัน'!Q94&lt;0,"invalid value",IF('Key ค่าไฟรายวัน'!Q94=0,"0.00",IF('Key ค่าไฟรายวัน'!Q94&lt;'Key ค่าไฟรายวัน'!P94,"Invalid value",('Key ค่าไฟรายวัน'!Q94-'Key ค่าไฟรายวัน'!P94)*$F94)))</f>
        <v>0.00</v>
      </c>
      <c r="Q94" s="396" t="str">
        <f>IF('Key ค่าไฟรายวัน'!R94&lt;0,"invalid value",IF('Key ค่าไฟรายวัน'!R94=0,"0.00",IF('Key ค่าไฟรายวัน'!R94&lt;'Key ค่าไฟรายวัน'!Q94,"Invalid value",('Key ค่าไฟรายวัน'!R94-'Key ค่าไฟรายวัน'!Q94)*$F94)))</f>
        <v>0.00</v>
      </c>
      <c r="R94" s="227" t="str">
        <f>IF('Key ค่าไฟรายวัน'!S94&lt;0,"invalid value",IF('Key ค่าไฟรายวัน'!S94=0,"0.00",IF('Key ค่าไฟรายวัน'!S94&lt;'Key ค่าไฟรายวัน'!R94,"Invalid value",('Key ค่าไฟรายวัน'!S94-'Key ค่าไฟรายวัน'!R94)*$F94)))</f>
        <v>0.00</v>
      </c>
      <c r="S94" s="396" t="str">
        <f>IF('Key ค่าไฟรายวัน'!T94&lt;0,"invalid value",IF('Key ค่าไฟรายวัน'!T94=0,"0.00",IF('Key ค่าไฟรายวัน'!T94&lt;'Key ค่าไฟรายวัน'!S94,"Invalid value",('Key ค่าไฟรายวัน'!T94-'Key ค่าไฟรายวัน'!S94)*$F94)))</f>
        <v>0.00</v>
      </c>
      <c r="T94" s="396" t="str">
        <f>IF('Key ค่าไฟรายวัน'!U94&lt;0,"invalid value",IF('Key ค่าไฟรายวัน'!U94=0,"0.00",IF('Key ค่าไฟรายวัน'!U94&lt;'Key ค่าไฟรายวัน'!T94,"Invalid value",('Key ค่าไฟรายวัน'!U94-'Key ค่าไฟรายวัน'!T94)*$F94)))</f>
        <v>0.00</v>
      </c>
      <c r="U94" s="396" t="str">
        <f>IF('Key ค่าไฟรายวัน'!V94&lt;0,"invalid value",IF('Key ค่าไฟรายวัน'!V94=0,"0.00",IF('Key ค่าไฟรายวัน'!V94&lt;'Key ค่าไฟรายวัน'!U94,"Invalid value",('Key ค่าไฟรายวัน'!V94-'Key ค่าไฟรายวัน'!U94)*$F94)))</f>
        <v>0.00</v>
      </c>
      <c r="V94" s="396" t="str">
        <f>IF('Key ค่าไฟรายวัน'!W94&lt;0,"invalid value",IF('Key ค่าไฟรายวัน'!W94=0,"0.00",IF('Key ค่าไฟรายวัน'!W94&lt;'Key ค่าไฟรายวัน'!V94,"Invalid value",('Key ค่าไฟรายวัน'!W94-'Key ค่าไฟรายวัน'!V94)*$F94)))</f>
        <v>0.00</v>
      </c>
      <c r="W94" s="396" t="str">
        <f>IF('Key ค่าไฟรายวัน'!X94&lt;0,"invalid value",IF('Key ค่าไฟรายวัน'!X94=0,"0.00",IF('Key ค่าไฟรายวัน'!X94&lt;'Key ค่าไฟรายวัน'!W94,"Invalid value",('Key ค่าไฟรายวัน'!X94-'Key ค่าไฟรายวัน'!W94)*$F94)))</f>
        <v>0.00</v>
      </c>
      <c r="X94" s="396" t="str">
        <f>IF('Key ค่าไฟรายวัน'!Y94&lt;0,"invalid value",IF('Key ค่าไฟรายวัน'!Y94=0,"0.00",IF('Key ค่าไฟรายวัน'!Y94&lt;'Key ค่าไฟรายวัน'!X94,"Invalid value",('Key ค่าไฟรายวัน'!Y94-'Key ค่าไฟรายวัน'!X94)*$F94)))</f>
        <v>0.00</v>
      </c>
      <c r="Y94" s="227" t="str">
        <f>IF('Key ค่าไฟรายวัน'!Z94&lt;0,"invalid value",IF('Key ค่าไฟรายวัน'!Z94=0,"0.00",IF('Key ค่าไฟรายวัน'!Z94&lt;'Key ค่าไฟรายวัน'!Y94,"Invalid value",('Key ค่าไฟรายวัน'!Z94-'Key ค่าไฟรายวัน'!Y94)*$F94)))</f>
        <v>0.00</v>
      </c>
      <c r="Z94" s="396" t="str">
        <f>IF('Key ค่าไฟรายวัน'!AA94&lt;0,"invalid value",IF('Key ค่าไฟรายวัน'!AA94=0,"0.00",IF('Key ค่าไฟรายวัน'!AA94&lt;'Key ค่าไฟรายวัน'!Z94,"Invalid value",('Key ค่าไฟรายวัน'!AA94-'Key ค่าไฟรายวัน'!Z94)*$F94)))</f>
        <v>0.00</v>
      </c>
      <c r="AA94" s="396" t="str">
        <f>IF('Key ค่าไฟรายวัน'!AB94&lt;0,"invalid value",IF('Key ค่าไฟรายวัน'!AB94=0,"0.00",IF('Key ค่าไฟรายวัน'!AB94&lt;'Key ค่าไฟรายวัน'!AA94,"Invalid value",('Key ค่าไฟรายวัน'!AB94-'Key ค่าไฟรายวัน'!AA94)*$F94)))</f>
        <v>0.00</v>
      </c>
      <c r="AB94" s="396" t="str">
        <f>IF('Key ค่าไฟรายวัน'!AC94&lt;0,"invalid value",IF('Key ค่าไฟรายวัน'!AC94=0,"0.00",IF('Key ค่าไฟรายวัน'!AC94&lt;'Key ค่าไฟรายวัน'!AB94,"Invalid value",('Key ค่าไฟรายวัน'!AC94-'Key ค่าไฟรายวัน'!AB94)*$F94)))</f>
        <v>0.00</v>
      </c>
      <c r="AC94" s="396" t="str">
        <f>IF('Key ค่าไฟรายวัน'!AD94&lt;0,"invalid value",IF('Key ค่าไฟรายวัน'!AD94=0,"0.00",IF('Key ค่าไฟรายวัน'!AD94&lt;'Key ค่าไฟรายวัน'!AC94,"Invalid value",('Key ค่าไฟรายวัน'!AD94-'Key ค่าไฟรายวัน'!AC94)*$F94)))</f>
        <v>0.00</v>
      </c>
      <c r="AD94" s="396" t="str">
        <f>IF('Key ค่าไฟรายวัน'!AE94&lt;0,"invalid value",IF('Key ค่าไฟรายวัน'!AE94=0,"0.00",IF('Key ค่าไฟรายวัน'!AE94&lt;'Key ค่าไฟรายวัน'!AD94,"Invalid value",('Key ค่าไฟรายวัน'!AE94-'Key ค่าไฟรายวัน'!AD94)*$F94)))</f>
        <v>0.00</v>
      </c>
      <c r="AE94" s="227" t="str">
        <f>IF('Key ค่าไฟรายวัน'!AF94&lt;0,"invalid value",IF('Key ค่าไฟรายวัน'!AF94=0,"0.00",IF('Key ค่าไฟรายวัน'!AF94&lt;'Key ค่าไฟรายวัน'!AE94,"Invalid value",('Key ค่าไฟรายวัน'!AF94-'Key ค่าไฟรายวัน'!AE94)*$F94)))</f>
        <v>0.00</v>
      </c>
      <c r="AF94" s="227" t="str">
        <f>IF('Key ค่าไฟรายวัน'!AG94&lt;0,"invalid value",IF('Key ค่าไฟรายวัน'!AG94=0,"0.00",IF('Key ค่าไฟรายวัน'!AG94&lt;'Key ค่าไฟรายวัน'!AF94,"Invalid value",('Key ค่าไฟรายวัน'!AG94-'Key ค่าไฟรายวัน'!AF94)*$F94)))</f>
        <v>0.00</v>
      </c>
      <c r="AG94" s="396" t="str">
        <f>IF('Key ค่าไฟรายวัน'!AH94&lt;0,"invalid value",IF('Key ค่าไฟรายวัน'!AH94=0,"0.00",IF('Key ค่าไฟรายวัน'!AH94&lt;'Key ค่าไฟรายวัน'!AG94,"Invalid value",('Key ค่าไฟรายวัน'!AH94-'Key ค่าไฟรายวัน'!AG94)*$F94)))</f>
        <v>0.00</v>
      </c>
      <c r="AH94" s="396" t="str">
        <f>IF('Key ค่าไฟรายวัน'!AI94&lt;0,"invalid value",IF('Key ค่าไฟรายวัน'!AI94=0,"0.00",IF('Key ค่าไฟรายวัน'!AI94&lt;'Key ค่าไฟรายวัน'!AH94,"Invalid value",('Key ค่าไฟรายวัน'!AI94-'Key ค่าไฟรายวัน'!AH94)*$F94)))</f>
        <v>0.00</v>
      </c>
      <c r="AI94" s="396" t="str">
        <f>IF('Key ค่าไฟรายวัน'!AJ94&lt;0,"invalid value",IF('Key ค่าไฟรายวัน'!AJ94=0,"0.00",IF('Key ค่าไฟรายวัน'!AJ94&lt;'Key ค่าไฟรายวัน'!AI94,"Invalid value",('Key ค่าไฟรายวัน'!AJ94-'Key ค่าไฟรายวัน'!AI94)*$F94)))</f>
        <v>0.00</v>
      </c>
      <c r="AJ94" s="396" t="str">
        <f>IF('Key ค่าไฟรายวัน'!AK94&lt;0,"invalid value",IF('Key ค่าไฟรายวัน'!AK94=0,"0.00",IF('Key ค่าไฟรายวัน'!AK94&lt;'Key ค่าไฟรายวัน'!AJ94,"Invalid value",('Key ค่าไฟรายวัน'!AK94-'Key ค่าไฟรายวัน'!AJ94)*$F94)))</f>
        <v>0.00</v>
      </c>
      <c r="AK94" s="396"/>
      <c r="AL94" s="5"/>
      <c r="AM94" s="1"/>
      <c r="AN94" s="1"/>
      <c r="AO94" s="1"/>
    </row>
    <row r="95" spans="1:45" ht="15" customHeight="1">
      <c r="A95" s="95" t="s">
        <v>92</v>
      </c>
      <c r="B95" s="539"/>
      <c r="C95" s="97" t="s">
        <v>299</v>
      </c>
      <c r="D95" s="97"/>
      <c r="E95" s="308"/>
      <c r="F95" s="92">
        <v>1</v>
      </c>
      <c r="G95" s="396" t="str">
        <f>IF('Key ค่าไฟรายวัน'!H95&lt;0,"invalid value",IF('Key ค่าไฟรายวัน'!H95=0,"0.00",IF('Key ค่าไฟรายวัน'!H95&lt;'Key ค่าไฟรายวัน'!G95,"Invalid value",('Key ค่าไฟรายวัน'!H95-'Key ค่าไฟรายวัน'!G95)*$F95)))</f>
        <v>0.00</v>
      </c>
      <c r="H95" s="396" t="str">
        <f>IF('Key ค่าไฟรายวัน'!I95&lt;0,"invalid value",IF('Key ค่าไฟรายวัน'!I95=0,"0.00",IF('Key ค่าไฟรายวัน'!I95&lt;'Key ค่าไฟรายวัน'!H95,"Invalid value",('Key ค่าไฟรายวัน'!I95-'Key ค่าไฟรายวัน'!H95)*$F95)))</f>
        <v>0.00</v>
      </c>
      <c r="I95" s="396" t="str">
        <f>IF('Key ค่าไฟรายวัน'!J95&lt;0,"invalid value",IF('Key ค่าไฟรายวัน'!J95=0,"0.00",IF('Key ค่าไฟรายวัน'!J95&lt;'Key ค่าไฟรายวัน'!I95,"Invalid value",('Key ค่าไฟรายวัน'!J95-'Key ค่าไฟรายวัน'!I95)*$F95)))</f>
        <v>0.00</v>
      </c>
      <c r="J95" s="227" t="str">
        <f>IF('Key ค่าไฟรายวัน'!K95&lt;0,"invalid value",IF('Key ค่าไฟรายวัน'!K95=0,"0.00",IF('Key ค่าไฟรายวัน'!K95&lt;'Key ค่าไฟรายวัน'!J95,"Invalid value",('Key ค่าไฟรายวัน'!K95-'Key ค่าไฟรายวัน'!J95)*$F95)))</f>
        <v>0.00</v>
      </c>
      <c r="K95" s="227" t="str">
        <f>IF('Key ค่าไฟรายวัน'!L95&lt;0,"invalid value",IF('Key ค่าไฟรายวัน'!L95=0,"0.00",IF('Key ค่าไฟรายวัน'!L95&lt;'Key ค่าไฟรายวัน'!K95,"Invalid value",('Key ค่าไฟรายวัน'!L95-'Key ค่าไฟรายวัน'!K95)*$F95)))</f>
        <v>0.00</v>
      </c>
      <c r="L95" s="396" t="str">
        <f>IF('Key ค่าไฟรายวัน'!M95&lt;0,"invalid value",IF('Key ค่าไฟรายวัน'!M95=0,"0.00",IF('Key ค่าไฟรายวัน'!M95&lt;'Key ค่าไฟรายวัน'!L95,"Invalid value",('Key ค่าไฟรายวัน'!M95-'Key ค่าไฟรายวัน'!L95)*$F95)))</f>
        <v>0.00</v>
      </c>
      <c r="M95" s="396" t="str">
        <f>IF('Key ค่าไฟรายวัน'!N95&lt;0,"invalid value",IF('Key ค่าไฟรายวัน'!N95=0,"0.00",IF('Key ค่าไฟรายวัน'!N95&lt;'Key ค่าไฟรายวัน'!M95,"Invalid value",('Key ค่าไฟรายวัน'!N95-'Key ค่าไฟรายวัน'!M95)*$F95)))</f>
        <v>0.00</v>
      </c>
      <c r="N95" s="396" t="str">
        <f>IF('Key ค่าไฟรายวัน'!O95&lt;0,"invalid value",IF('Key ค่าไฟรายวัน'!O95=0,"0.00",IF('Key ค่าไฟรายวัน'!O95&lt;'Key ค่าไฟรายวัน'!N95,"Invalid value",('Key ค่าไฟรายวัน'!O95-'Key ค่าไฟรายวัน'!N95)*$F95)))</f>
        <v>0.00</v>
      </c>
      <c r="O95" s="396" t="str">
        <f>IF('Key ค่าไฟรายวัน'!P95&lt;0,"invalid value",IF('Key ค่าไฟรายวัน'!P95=0,"0.00",IF('Key ค่าไฟรายวัน'!P95&lt;'Key ค่าไฟรายวัน'!O95,"Invalid value",('Key ค่าไฟรายวัน'!P95-'Key ค่าไฟรายวัน'!O95)*$F95)))</f>
        <v>0.00</v>
      </c>
      <c r="P95" s="396" t="str">
        <f>IF('Key ค่าไฟรายวัน'!Q95&lt;0,"invalid value",IF('Key ค่าไฟรายวัน'!Q95=0,"0.00",IF('Key ค่าไฟรายวัน'!Q95&lt;'Key ค่าไฟรายวัน'!P95,"Invalid value",('Key ค่าไฟรายวัน'!Q95-'Key ค่าไฟรายวัน'!P95)*$F95)))</f>
        <v>0.00</v>
      </c>
      <c r="Q95" s="396" t="str">
        <f>IF('Key ค่าไฟรายวัน'!R95&lt;0,"invalid value",IF('Key ค่าไฟรายวัน'!R95=0,"0.00",IF('Key ค่าไฟรายวัน'!R95&lt;'Key ค่าไฟรายวัน'!Q95,"Invalid value",('Key ค่าไฟรายวัน'!R95-'Key ค่าไฟรายวัน'!Q95)*$F95)))</f>
        <v>0.00</v>
      </c>
      <c r="R95" s="227" t="str">
        <f>IF('Key ค่าไฟรายวัน'!S95&lt;0,"invalid value",IF('Key ค่าไฟรายวัน'!S95=0,"0.00",IF('Key ค่าไฟรายวัน'!S95&lt;'Key ค่าไฟรายวัน'!R95,"Invalid value",('Key ค่าไฟรายวัน'!S95-'Key ค่าไฟรายวัน'!R95)*$F95)))</f>
        <v>0.00</v>
      </c>
      <c r="S95" s="396" t="str">
        <f>IF('Key ค่าไฟรายวัน'!T95&lt;0,"invalid value",IF('Key ค่าไฟรายวัน'!T95=0,"0.00",IF('Key ค่าไฟรายวัน'!T95&lt;'Key ค่าไฟรายวัน'!S95,"Invalid value",('Key ค่าไฟรายวัน'!T95-'Key ค่าไฟรายวัน'!S95)*$F95)))</f>
        <v>0.00</v>
      </c>
      <c r="T95" s="396" t="str">
        <f>IF('Key ค่าไฟรายวัน'!U95&lt;0,"invalid value",IF('Key ค่าไฟรายวัน'!U95=0,"0.00",IF('Key ค่าไฟรายวัน'!U95&lt;'Key ค่าไฟรายวัน'!T95,"Invalid value",('Key ค่าไฟรายวัน'!U95-'Key ค่าไฟรายวัน'!T95)*$F95)))</f>
        <v>0.00</v>
      </c>
      <c r="U95" s="396" t="str">
        <f>IF('Key ค่าไฟรายวัน'!V95&lt;0,"invalid value",IF('Key ค่าไฟรายวัน'!V95=0,"0.00",IF('Key ค่าไฟรายวัน'!V95&lt;'Key ค่าไฟรายวัน'!U95,"Invalid value",('Key ค่าไฟรายวัน'!V95-'Key ค่าไฟรายวัน'!U95)*$F95)))</f>
        <v>0.00</v>
      </c>
      <c r="V95" s="396" t="str">
        <f>IF('Key ค่าไฟรายวัน'!W95&lt;0,"invalid value",IF('Key ค่าไฟรายวัน'!W95=0,"0.00",IF('Key ค่าไฟรายวัน'!W95&lt;'Key ค่าไฟรายวัน'!V95,"Invalid value",('Key ค่าไฟรายวัน'!W95-'Key ค่าไฟรายวัน'!V95)*$F95)))</f>
        <v>0.00</v>
      </c>
      <c r="W95" s="396" t="str">
        <f>IF('Key ค่าไฟรายวัน'!X95&lt;0,"invalid value",IF('Key ค่าไฟรายวัน'!X95=0,"0.00",IF('Key ค่าไฟรายวัน'!X95&lt;'Key ค่าไฟรายวัน'!W95,"Invalid value",('Key ค่าไฟรายวัน'!X95-'Key ค่าไฟรายวัน'!W95)*$F95)))</f>
        <v>0.00</v>
      </c>
      <c r="X95" s="396" t="str">
        <f>IF('Key ค่าไฟรายวัน'!Y95&lt;0,"invalid value",IF('Key ค่าไฟรายวัน'!Y95=0,"0.00",IF('Key ค่าไฟรายวัน'!Y95&lt;'Key ค่าไฟรายวัน'!X95,"Invalid value",('Key ค่าไฟรายวัน'!Y95-'Key ค่าไฟรายวัน'!X95)*$F95)))</f>
        <v>0.00</v>
      </c>
      <c r="Y95" s="227" t="str">
        <f>IF('Key ค่าไฟรายวัน'!Z95&lt;0,"invalid value",IF('Key ค่าไฟรายวัน'!Z95=0,"0.00",IF('Key ค่าไฟรายวัน'!Z95&lt;'Key ค่าไฟรายวัน'!Y95,"Invalid value",('Key ค่าไฟรายวัน'!Z95-'Key ค่าไฟรายวัน'!Y95)*$F95)))</f>
        <v>0.00</v>
      </c>
      <c r="Z95" s="396" t="str">
        <f>IF('Key ค่าไฟรายวัน'!AA95&lt;0,"invalid value",IF('Key ค่าไฟรายวัน'!AA95=0,"0.00",IF('Key ค่าไฟรายวัน'!AA95&lt;'Key ค่าไฟรายวัน'!Z95,"Invalid value",('Key ค่าไฟรายวัน'!AA95-'Key ค่าไฟรายวัน'!Z95)*$F95)))</f>
        <v>0.00</v>
      </c>
      <c r="AA95" s="396" t="str">
        <f>IF('Key ค่าไฟรายวัน'!AB95&lt;0,"invalid value",IF('Key ค่าไฟรายวัน'!AB95=0,"0.00",IF('Key ค่าไฟรายวัน'!AB95&lt;'Key ค่าไฟรายวัน'!AA95,"Invalid value",('Key ค่าไฟรายวัน'!AB95-'Key ค่าไฟรายวัน'!AA95)*$F95)))</f>
        <v>0.00</v>
      </c>
      <c r="AB95" s="396" t="str">
        <f>IF('Key ค่าไฟรายวัน'!AC95&lt;0,"invalid value",IF('Key ค่าไฟรายวัน'!AC95=0,"0.00",IF('Key ค่าไฟรายวัน'!AC95&lt;'Key ค่าไฟรายวัน'!AB95,"Invalid value",('Key ค่าไฟรายวัน'!AC95-'Key ค่าไฟรายวัน'!AB95)*$F95)))</f>
        <v>0.00</v>
      </c>
      <c r="AC95" s="396" t="str">
        <f>IF('Key ค่าไฟรายวัน'!AD95&lt;0,"invalid value",IF('Key ค่าไฟรายวัน'!AD95=0,"0.00",IF('Key ค่าไฟรายวัน'!AD95&lt;'Key ค่าไฟรายวัน'!AC95,"Invalid value",('Key ค่าไฟรายวัน'!AD95-'Key ค่าไฟรายวัน'!AC95)*$F95)))</f>
        <v>0.00</v>
      </c>
      <c r="AD95" s="396" t="str">
        <f>IF('Key ค่าไฟรายวัน'!AE95&lt;0,"invalid value",IF('Key ค่าไฟรายวัน'!AE95=0,"0.00",IF('Key ค่าไฟรายวัน'!AE95&lt;'Key ค่าไฟรายวัน'!AD95,"Invalid value",('Key ค่าไฟรายวัน'!AE95-'Key ค่าไฟรายวัน'!AD95)*$F95)))</f>
        <v>0.00</v>
      </c>
      <c r="AE95" s="227" t="str">
        <f>IF('Key ค่าไฟรายวัน'!AF95&lt;0,"invalid value",IF('Key ค่าไฟรายวัน'!AF95=0,"0.00",IF('Key ค่าไฟรายวัน'!AF95&lt;'Key ค่าไฟรายวัน'!AE95,"Invalid value",('Key ค่าไฟรายวัน'!AF95-'Key ค่าไฟรายวัน'!AE95)*$F95)))</f>
        <v>0.00</v>
      </c>
      <c r="AF95" s="227" t="str">
        <f>IF('Key ค่าไฟรายวัน'!AG95&lt;0,"invalid value",IF('Key ค่าไฟรายวัน'!AG95=0,"0.00",IF('Key ค่าไฟรายวัน'!AG95&lt;'Key ค่าไฟรายวัน'!AF95,"Invalid value",('Key ค่าไฟรายวัน'!AG95-'Key ค่าไฟรายวัน'!AF95)*$F95)))</f>
        <v>0.00</v>
      </c>
      <c r="AG95" s="396" t="str">
        <f>IF('Key ค่าไฟรายวัน'!AH95&lt;0,"invalid value",IF('Key ค่าไฟรายวัน'!AH95=0,"0.00",IF('Key ค่าไฟรายวัน'!AH95&lt;'Key ค่าไฟรายวัน'!AG95,"Invalid value",('Key ค่าไฟรายวัน'!AH95-'Key ค่าไฟรายวัน'!AG95)*$F95)))</f>
        <v>0.00</v>
      </c>
      <c r="AH95" s="396" t="str">
        <f>IF('Key ค่าไฟรายวัน'!AI95&lt;0,"invalid value",IF('Key ค่าไฟรายวัน'!AI95=0,"0.00",IF('Key ค่าไฟรายวัน'!AI95&lt;'Key ค่าไฟรายวัน'!AH95,"Invalid value",('Key ค่าไฟรายวัน'!AI95-'Key ค่าไฟรายวัน'!AH95)*$F95)))</f>
        <v>0.00</v>
      </c>
      <c r="AI95" s="396" t="str">
        <f>IF('Key ค่าไฟรายวัน'!AJ95&lt;0,"invalid value",IF('Key ค่าไฟรายวัน'!AJ95=0,"0.00",IF('Key ค่าไฟรายวัน'!AJ95&lt;'Key ค่าไฟรายวัน'!AI95,"Invalid value",('Key ค่าไฟรายวัน'!AJ95-'Key ค่าไฟรายวัน'!AI95)*$F95)))</f>
        <v>0.00</v>
      </c>
      <c r="AJ95" s="396" t="str">
        <f>IF('Key ค่าไฟรายวัน'!AK95&lt;0,"invalid value",IF('Key ค่าไฟรายวัน'!AK95=0,"0.00",IF('Key ค่าไฟรายวัน'!AK95&lt;'Key ค่าไฟรายวัน'!AJ95,"Invalid value",('Key ค่าไฟรายวัน'!AK95-'Key ค่าไฟรายวัน'!AJ95)*$F95)))</f>
        <v>0.00</v>
      </c>
      <c r="AK95" s="396"/>
      <c r="AL95" s="5"/>
      <c r="AM95" s="1"/>
      <c r="AN95" s="1"/>
      <c r="AO95" s="1"/>
    </row>
    <row r="96" spans="1:45" ht="15" customHeight="1">
      <c r="B96" s="540"/>
      <c r="C96" s="97" t="s">
        <v>300</v>
      </c>
      <c r="D96" s="97"/>
      <c r="E96" s="308"/>
      <c r="F96" s="92">
        <v>1</v>
      </c>
      <c r="G96" s="396" t="str">
        <f>IF('Key ค่าไฟรายวัน'!H96&lt;0,"invalid value",IF('Key ค่าไฟรายวัน'!H96=0,"0.00",IF('Key ค่าไฟรายวัน'!H96&lt;'Key ค่าไฟรายวัน'!G96,"Invalid value",('Key ค่าไฟรายวัน'!H96-'Key ค่าไฟรายวัน'!G96)*$F96)))</f>
        <v>0.00</v>
      </c>
      <c r="H96" s="396" t="str">
        <f>IF('Key ค่าไฟรายวัน'!I96&lt;0,"invalid value",IF('Key ค่าไฟรายวัน'!I96=0,"0.00",IF('Key ค่าไฟรายวัน'!I96&lt;'Key ค่าไฟรายวัน'!H96,"Invalid value",('Key ค่าไฟรายวัน'!I96-'Key ค่าไฟรายวัน'!H96)*$F96)))</f>
        <v>0.00</v>
      </c>
      <c r="I96" s="396" t="str">
        <f>IF('Key ค่าไฟรายวัน'!J96&lt;0,"invalid value",IF('Key ค่าไฟรายวัน'!J96=0,"0.00",IF('Key ค่าไฟรายวัน'!J96&lt;'Key ค่าไฟรายวัน'!I96,"Invalid value",('Key ค่าไฟรายวัน'!J96-'Key ค่าไฟรายวัน'!I96)*$F96)))</f>
        <v>0.00</v>
      </c>
      <c r="J96" s="227" t="str">
        <f>IF('Key ค่าไฟรายวัน'!K96&lt;0,"invalid value",IF('Key ค่าไฟรายวัน'!K96=0,"0.00",IF('Key ค่าไฟรายวัน'!K96&lt;'Key ค่าไฟรายวัน'!J96,"Invalid value",('Key ค่าไฟรายวัน'!K96-'Key ค่าไฟรายวัน'!J96)*$F96)))</f>
        <v>0.00</v>
      </c>
      <c r="K96" s="227" t="str">
        <f>IF('Key ค่าไฟรายวัน'!L96&lt;0,"invalid value",IF('Key ค่าไฟรายวัน'!L96=0,"0.00",IF('Key ค่าไฟรายวัน'!L96&lt;'Key ค่าไฟรายวัน'!K96,"Invalid value",('Key ค่าไฟรายวัน'!L96-'Key ค่าไฟรายวัน'!K96)*$F96)))</f>
        <v>0.00</v>
      </c>
      <c r="L96" s="396" t="str">
        <f>IF('Key ค่าไฟรายวัน'!M96&lt;0,"invalid value",IF('Key ค่าไฟรายวัน'!M96=0,"0.00",IF('Key ค่าไฟรายวัน'!M96&lt;'Key ค่าไฟรายวัน'!L96,"Invalid value",('Key ค่าไฟรายวัน'!M96-'Key ค่าไฟรายวัน'!L96)*$F96)))</f>
        <v>0.00</v>
      </c>
      <c r="M96" s="396" t="str">
        <f>IF('Key ค่าไฟรายวัน'!N96&lt;0,"invalid value",IF('Key ค่าไฟรายวัน'!N96=0,"0.00",IF('Key ค่าไฟรายวัน'!N96&lt;'Key ค่าไฟรายวัน'!M96,"Invalid value",('Key ค่าไฟรายวัน'!N96-'Key ค่าไฟรายวัน'!M96)*$F96)))</f>
        <v>0.00</v>
      </c>
      <c r="N96" s="396" t="str">
        <f>IF('Key ค่าไฟรายวัน'!O96&lt;0,"invalid value",IF('Key ค่าไฟรายวัน'!O96=0,"0.00",IF('Key ค่าไฟรายวัน'!O96&lt;'Key ค่าไฟรายวัน'!N96,"Invalid value",('Key ค่าไฟรายวัน'!O96-'Key ค่าไฟรายวัน'!N96)*$F96)))</f>
        <v>0.00</v>
      </c>
      <c r="O96" s="396" t="str">
        <f>IF('Key ค่าไฟรายวัน'!P96&lt;0,"invalid value",IF('Key ค่าไฟรายวัน'!P96=0,"0.00",IF('Key ค่าไฟรายวัน'!P96&lt;'Key ค่าไฟรายวัน'!O96,"Invalid value",('Key ค่าไฟรายวัน'!P96-'Key ค่าไฟรายวัน'!O96)*$F96)))</f>
        <v>0.00</v>
      </c>
      <c r="P96" s="396" t="str">
        <f>IF('Key ค่าไฟรายวัน'!Q96&lt;0,"invalid value",IF('Key ค่าไฟรายวัน'!Q96=0,"0.00",IF('Key ค่าไฟรายวัน'!Q96&lt;'Key ค่าไฟรายวัน'!P96,"Invalid value",('Key ค่าไฟรายวัน'!Q96-'Key ค่าไฟรายวัน'!P96)*$F96)))</f>
        <v>0.00</v>
      </c>
      <c r="Q96" s="396" t="str">
        <f>IF('Key ค่าไฟรายวัน'!R96&lt;0,"invalid value",IF('Key ค่าไฟรายวัน'!R96=0,"0.00",IF('Key ค่าไฟรายวัน'!R96&lt;'Key ค่าไฟรายวัน'!Q96,"Invalid value",('Key ค่าไฟรายวัน'!R96-'Key ค่าไฟรายวัน'!Q96)*$F96)))</f>
        <v>0.00</v>
      </c>
      <c r="R96" s="227" t="str">
        <f>IF('Key ค่าไฟรายวัน'!S96&lt;0,"invalid value",IF('Key ค่าไฟรายวัน'!S96=0,"0.00",IF('Key ค่าไฟรายวัน'!S96&lt;'Key ค่าไฟรายวัน'!R96,"Invalid value",('Key ค่าไฟรายวัน'!S96-'Key ค่าไฟรายวัน'!R96)*$F96)))</f>
        <v>0.00</v>
      </c>
      <c r="S96" s="396" t="str">
        <f>IF('Key ค่าไฟรายวัน'!T96&lt;0,"invalid value",IF('Key ค่าไฟรายวัน'!T96=0,"0.00",IF('Key ค่าไฟรายวัน'!T96&lt;'Key ค่าไฟรายวัน'!S96,"Invalid value",('Key ค่าไฟรายวัน'!T96-'Key ค่าไฟรายวัน'!S96)*$F96)))</f>
        <v>0.00</v>
      </c>
      <c r="T96" s="396" t="str">
        <f>IF('Key ค่าไฟรายวัน'!U96&lt;0,"invalid value",IF('Key ค่าไฟรายวัน'!U96=0,"0.00",IF('Key ค่าไฟรายวัน'!U96&lt;'Key ค่าไฟรายวัน'!T96,"Invalid value",('Key ค่าไฟรายวัน'!U96-'Key ค่าไฟรายวัน'!T96)*$F96)))</f>
        <v>0.00</v>
      </c>
      <c r="U96" s="396" t="str">
        <f>IF('Key ค่าไฟรายวัน'!V96&lt;0,"invalid value",IF('Key ค่าไฟรายวัน'!V96=0,"0.00",IF('Key ค่าไฟรายวัน'!V96&lt;'Key ค่าไฟรายวัน'!U96,"Invalid value",('Key ค่าไฟรายวัน'!V96-'Key ค่าไฟรายวัน'!U96)*$F96)))</f>
        <v>0.00</v>
      </c>
      <c r="V96" s="396" t="str">
        <f>IF('Key ค่าไฟรายวัน'!W96&lt;0,"invalid value",IF('Key ค่าไฟรายวัน'!W96=0,"0.00",IF('Key ค่าไฟรายวัน'!W96&lt;'Key ค่าไฟรายวัน'!V96,"Invalid value",('Key ค่าไฟรายวัน'!W96-'Key ค่าไฟรายวัน'!V96)*$F96)))</f>
        <v>0.00</v>
      </c>
      <c r="W96" s="396" t="str">
        <f>IF('Key ค่าไฟรายวัน'!X96&lt;0,"invalid value",IF('Key ค่าไฟรายวัน'!X96=0,"0.00",IF('Key ค่าไฟรายวัน'!X96&lt;'Key ค่าไฟรายวัน'!W96,"Invalid value",('Key ค่าไฟรายวัน'!X96-'Key ค่าไฟรายวัน'!W96)*$F96)))</f>
        <v>0.00</v>
      </c>
      <c r="X96" s="396" t="str">
        <f>IF('Key ค่าไฟรายวัน'!Y96&lt;0,"invalid value",IF('Key ค่าไฟรายวัน'!Y96=0,"0.00",IF('Key ค่าไฟรายวัน'!Y96&lt;'Key ค่าไฟรายวัน'!X96,"Invalid value",('Key ค่าไฟรายวัน'!Y96-'Key ค่าไฟรายวัน'!X96)*$F96)))</f>
        <v>0.00</v>
      </c>
      <c r="Y96" s="227" t="str">
        <f>IF('Key ค่าไฟรายวัน'!Z96&lt;0,"invalid value",IF('Key ค่าไฟรายวัน'!Z96=0,"0.00",IF('Key ค่าไฟรายวัน'!Z96&lt;'Key ค่าไฟรายวัน'!Y96,"Invalid value",('Key ค่าไฟรายวัน'!Z96-'Key ค่าไฟรายวัน'!Y96)*$F96)))</f>
        <v>0.00</v>
      </c>
      <c r="Z96" s="396" t="str">
        <f>IF('Key ค่าไฟรายวัน'!AA96&lt;0,"invalid value",IF('Key ค่าไฟรายวัน'!AA96=0,"0.00",IF('Key ค่าไฟรายวัน'!AA96&lt;'Key ค่าไฟรายวัน'!Z96,"Invalid value",('Key ค่าไฟรายวัน'!AA96-'Key ค่าไฟรายวัน'!Z96)*$F96)))</f>
        <v>0.00</v>
      </c>
      <c r="AA96" s="396" t="str">
        <f>IF('Key ค่าไฟรายวัน'!AB96&lt;0,"invalid value",IF('Key ค่าไฟรายวัน'!AB96=0,"0.00",IF('Key ค่าไฟรายวัน'!AB96&lt;'Key ค่าไฟรายวัน'!AA96,"Invalid value",('Key ค่าไฟรายวัน'!AB96-'Key ค่าไฟรายวัน'!AA96)*$F96)))</f>
        <v>0.00</v>
      </c>
      <c r="AB96" s="396" t="str">
        <f>IF('Key ค่าไฟรายวัน'!AC96&lt;0,"invalid value",IF('Key ค่าไฟรายวัน'!AC96=0,"0.00",IF('Key ค่าไฟรายวัน'!AC96&lt;'Key ค่าไฟรายวัน'!AB96,"Invalid value",('Key ค่าไฟรายวัน'!AC96-'Key ค่าไฟรายวัน'!AB96)*$F96)))</f>
        <v>0.00</v>
      </c>
      <c r="AC96" s="396" t="str">
        <f>IF('Key ค่าไฟรายวัน'!AD96&lt;0,"invalid value",IF('Key ค่าไฟรายวัน'!AD96=0,"0.00",IF('Key ค่าไฟรายวัน'!AD96&lt;'Key ค่าไฟรายวัน'!AC96,"Invalid value",('Key ค่าไฟรายวัน'!AD96-'Key ค่าไฟรายวัน'!AC96)*$F96)))</f>
        <v>0.00</v>
      </c>
      <c r="AD96" s="396" t="str">
        <f>IF('Key ค่าไฟรายวัน'!AE96&lt;0,"invalid value",IF('Key ค่าไฟรายวัน'!AE96=0,"0.00",IF('Key ค่าไฟรายวัน'!AE96&lt;'Key ค่าไฟรายวัน'!AD96,"Invalid value",('Key ค่าไฟรายวัน'!AE96-'Key ค่าไฟรายวัน'!AD96)*$F96)))</f>
        <v>0.00</v>
      </c>
      <c r="AE96" s="227" t="str">
        <f>IF('Key ค่าไฟรายวัน'!AF96&lt;0,"invalid value",IF('Key ค่าไฟรายวัน'!AF96=0,"0.00",IF('Key ค่าไฟรายวัน'!AF96&lt;'Key ค่าไฟรายวัน'!AE96,"Invalid value",('Key ค่าไฟรายวัน'!AF96-'Key ค่าไฟรายวัน'!AE96)*$F96)))</f>
        <v>0.00</v>
      </c>
      <c r="AF96" s="227" t="str">
        <f>IF('Key ค่าไฟรายวัน'!AG96&lt;0,"invalid value",IF('Key ค่าไฟรายวัน'!AG96=0,"0.00",IF('Key ค่าไฟรายวัน'!AG96&lt;'Key ค่าไฟรายวัน'!AF96,"Invalid value",('Key ค่าไฟรายวัน'!AG96-'Key ค่าไฟรายวัน'!AF96)*$F96)))</f>
        <v>0.00</v>
      </c>
      <c r="AG96" s="396" t="str">
        <f>IF('Key ค่าไฟรายวัน'!AH96&lt;0,"invalid value",IF('Key ค่าไฟรายวัน'!AH96=0,"0.00",IF('Key ค่าไฟรายวัน'!AH96&lt;'Key ค่าไฟรายวัน'!AG96,"Invalid value",('Key ค่าไฟรายวัน'!AH96-'Key ค่าไฟรายวัน'!AG96)*$F96)))</f>
        <v>0.00</v>
      </c>
      <c r="AH96" s="396" t="str">
        <f>IF('Key ค่าไฟรายวัน'!AI96&lt;0,"invalid value",IF('Key ค่าไฟรายวัน'!AI96=0,"0.00",IF('Key ค่าไฟรายวัน'!AI96&lt;'Key ค่าไฟรายวัน'!AH96,"Invalid value",('Key ค่าไฟรายวัน'!AI96-'Key ค่าไฟรายวัน'!AH96)*$F96)))</f>
        <v>0.00</v>
      </c>
      <c r="AI96" s="396" t="str">
        <f>IF('Key ค่าไฟรายวัน'!AJ96&lt;0,"invalid value",IF('Key ค่าไฟรายวัน'!AJ96=0,"0.00",IF('Key ค่าไฟรายวัน'!AJ96&lt;'Key ค่าไฟรายวัน'!AI96,"Invalid value",('Key ค่าไฟรายวัน'!AJ96-'Key ค่าไฟรายวัน'!AI96)*$F96)))</f>
        <v>0.00</v>
      </c>
      <c r="AJ96" s="396" t="str">
        <f>IF('Key ค่าไฟรายวัน'!AK96&lt;0,"invalid value",IF('Key ค่าไฟรายวัน'!AK96=0,"0.00",IF('Key ค่าไฟรายวัน'!AK96&lt;'Key ค่าไฟรายวัน'!AJ96,"Invalid value",('Key ค่าไฟรายวัน'!AK96-'Key ค่าไฟรายวัน'!AJ96)*$F96)))</f>
        <v>0.00</v>
      </c>
      <c r="AK96" s="396"/>
    </row>
    <row r="97" spans="1:46" ht="15" customHeight="1">
      <c r="F97" s="47"/>
      <c r="J97" s="439"/>
      <c r="K97" s="439"/>
      <c r="P97" s="403"/>
      <c r="Q97" s="403"/>
      <c r="R97" s="229"/>
      <c r="S97" s="403"/>
      <c r="U97" s="403"/>
      <c r="V97" s="403"/>
      <c r="W97" s="403"/>
      <c r="X97" s="403"/>
      <c r="Y97" s="229"/>
      <c r="Z97" s="403"/>
      <c r="AB97" s="403"/>
      <c r="AE97" s="229"/>
      <c r="AF97" s="229"/>
      <c r="AG97" s="403"/>
      <c r="AH97" s="403"/>
      <c r="AI97" s="403"/>
      <c r="AJ97" s="403"/>
      <c r="AK97" s="211"/>
    </row>
    <row r="98" spans="1:46" ht="15" customHeight="1">
      <c r="D98" s="101" t="s">
        <v>252</v>
      </c>
      <c r="F98" s="47" t="s">
        <v>140</v>
      </c>
      <c r="G98" s="403">
        <f ca="1">SUM(G7:G26)</f>
        <v>0</v>
      </c>
      <c r="H98" s="403">
        <f ca="1">SUM(H7:H26)</f>
        <v>0</v>
      </c>
      <c r="I98" s="403">
        <f t="shared" ref="I98:AI98" ca="1" si="0">SUM(I7:I26)</f>
        <v>0</v>
      </c>
      <c r="J98" s="229">
        <f t="shared" ref="J98:K98" ca="1" si="1">SUM(J7:J26)</f>
        <v>0</v>
      </c>
      <c r="K98" s="229">
        <f t="shared" ca="1" si="1"/>
        <v>0</v>
      </c>
      <c r="L98" s="403">
        <f t="shared" ca="1" si="0"/>
        <v>0</v>
      </c>
      <c r="M98" s="403">
        <f t="shared" ca="1" si="0"/>
        <v>0</v>
      </c>
      <c r="N98" s="403">
        <f ca="1">SUM(N7:N26)</f>
        <v>0</v>
      </c>
      <c r="O98" s="403">
        <f t="shared" ca="1" si="0"/>
        <v>0</v>
      </c>
      <c r="P98" s="403">
        <f t="shared" ca="1" si="0"/>
        <v>0</v>
      </c>
      <c r="Q98" s="403">
        <f t="shared" ca="1" si="0"/>
        <v>0</v>
      </c>
      <c r="R98" s="229">
        <f t="shared" ca="1" si="0"/>
        <v>0</v>
      </c>
      <c r="S98" s="403">
        <f t="shared" ca="1" si="0"/>
        <v>0</v>
      </c>
      <c r="T98" s="403">
        <f t="shared" ca="1" si="0"/>
        <v>0</v>
      </c>
      <c r="U98" s="403">
        <f t="shared" ca="1" si="0"/>
        <v>0</v>
      </c>
      <c r="V98" s="403">
        <f t="shared" ca="1" si="0"/>
        <v>0</v>
      </c>
      <c r="W98" s="403">
        <f t="shared" ca="1" si="0"/>
        <v>0</v>
      </c>
      <c r="X98" s="403">
        <f t="shared" ca="1" si="0"/>
        <v>0</v>
      </c>
      <c r="Y98" s="229">
        <f ca="1">SUM(Y7:Y26)</f>
        <v>0</v>
      </c>
      <c r="Z98" s="403">
        <f t="shared" ca="1" si="0"/>
        <v>0</v>
      </c>
      <c r="AA98" s="403">
        <f t="shared" ca="1" si="0"/>
        <v>0</v>
      </c>
      <c r="AB98" s="403">
        <f t="shared" ca="1" si="0"/>
        <v>0</v>
      </c>
      <c r="AC98" s="403">
        <f t="shared" ca="1" si="0"/>
        <v>0</v>
      </c>
      <c r="AD98" s="403">
        <f t="shared" ca="1" si="0"/>
        <v>0</v>
      </c>
      <c r="AE98" s="229">
        <f t="shared" ca="1" si="0"/>
        <v>0</v>
      </c>
      <c r="AF98" s="229">
        <f t="shared" ca="1" si="0"/>
        <v>0</v>
      </c>
      <c r="AG98" s="403">
        <f t="shared" ca="1" si="0"/>
        <v>0</v>
      </c>
      <c r="AH98" s="403">
        <f t="shared" ca="1" si="0"/>
        <v>0</v>
      </c>
      <c r="AI98" s="403">
        <f t="shared" ca="1" si="0"/>
        <v>0</v>
      </c>
      <c r="AJ98" s="403"/>
      <c r="AK98" s="403"/>
    </row>
    <row r="99" spans="1:46" ht="15" customHeight="1">
      <c r="B99" s="1">
        <f>9141*33</f>
        <v>301653</v>
      </c>
      <c r="F99" s="47"/>
      <c r="G99" s="403"/>
      <c r="H99" s="403"/>
      <c r="I99" s="403"/>
      <c r="J99" s="229"/>
      <c r="K99" s="229"/>
      <c r="L99" s="403"/>
      <c r="M99" s="403"/>
      <c r="N99" s="403"/>
      <c r="O99" s="403"/>
      <c r="P99" s="403"/>
      <c r="Q99" s="403"/>
      <c r="R99" s="229"/>
      <c r="S99" s="403"/>
      <c r="U99" s="403"/>
      <c r="V99" s="403"/>
      <c r="W99" s="403"/>
      <c r="X99" s="403"/>
      <c r="Y99" s="229"/>
      <c r="Z99" s="403"/>
      <c r="AA99" s="403"/>
      <c r="AB99" s="403"/>
      <c r="AC99" s="403"/>
      <c r="AD99" s="403"/>
      <c r="AE99" s="229"/>
      <c r="AF99" s="229"/>
      <c r="AG99" s="403"/>
      <c r="AH99" s="403"/>
      <c r="AI99" s="403"/>
      <c r="AJ99" s="403"/>
      <c r="AK99" s="403"/>
    </row>
    <row r="100" spans="1:46" ht="15" customHeight="1">
      <c r="F100" s="47" t="s">
        <v>146</v>
      </c>
      <c r="G100" s="403">
        <f t="shared" ref="G100:AI100" ca="1" si="2">G1-G98</f>
        <v>105063</v>
      </c>
      <c r="H100" s="403">
        <f t="shared" ca="1" si="2"/>
        <v>101592</v>
      </c>
      <c r="I100" s="403">
        <f t="shared" ca="1" si="2"/>
        <v>72180</v>
      </c>
      <c r="J100" s="229">
        <f t="shared" ref="J100:K100" ca="1" si="3">J1-J98</f>
        <v>38184</v>
      </c>
      <c r="K100" s="229">
        <f t="shared" ca="1" si="3"/>
        <v>104883</v>
      </c>
      <c r="L100" s="403">
        <f t="shared" ca="1" si="2"/>
        <v>105618</v>
      </c>
      <c r="M100" s="403">
        <f t="shared" ca="1" si="2"/>
        <v>105360</v>
      </c>
      <c r="N100" s="403">
        <f ca="1">N1-N98</f>
        <v>104265</v>
      </c>
      <c r="O100" s="403">
        <f ca="1">O1-O98</f>
        <v>0</v>
      </c>
      <c r="P100" s="403">
        <f t="shared" ca="1" si="2"/>
        <v>0</v>
      </c>
      <c r="Q100" s="403">
        <f t="shared" ca="1" si="2"/>
        <v>0</v>
      </c>
      <c r="R100" s="229">
        <f ca="1">R1-R98</f>
        <v>0</v>
      </c>
      <c r="S100" s="403">
        <f t="shared" ca="1" si="2"/>
        <v>0</v>
      </c>
      <c r="T100" s="422">
        <f t="shared" ca="1" si="2"/>
        <v>0</v>
      </c>
      <c r="U100" s="403">
        <f t="shared" ca="1" si="2"/>
        <v>0</v>
      </c>
      <c r="V100" s="403">
        <f t="shared" ca="1" si="2"/>
        <v>0</v>
      </c>
      <c r="W100" s="403">
        <f t="shared" ca="1" si="2"/>
        <v>0</v>
      </c>
      <c r="X100" s="403">
        <f t="shared" ca="1" si="2"/>
        <v>0</v>
      </c>
      <c r="Y100" s="229">
        <f ca="1">Y1-Y98</f>
        <v>0</v>
      </c>
      <c r="Z100" s="403">
        <f t="shared" ca="1" si="2"/>
        <v>0</v>
      </c>
      <c r="AA100" s="403">
        <f t="shared" ca="1" si="2"/>
        <v>0</v>
      </c>
      <c r="AB100" s="403">
        <f t="shared" ca="1" si="2"/>
        <v>0</v>
      </c>
      <c r="AC100" s="403">
        <f t="shared" ca="1" si="2"/>
        <v>0</v>
      </c>
      <c r="AD100" s="403">
        <f t="shared" ca="1" si="2"/>
        <v>0</v>
      </c>
      <c r="AE100" s="229">
        <f t="shared" ca="1" si="2"/>
        <v>0</v>
      </c>
      <c r="AF100" s="229">
        <f t="shared" ca="1" si="2"/>
        <v>0</v>
      </c>
      <c r="AG100" s="403">
        <f t="shared" ca="1" si="2"/>
        <v>0</v>
      </c>
      <c r="AH100" s="403">
        <f t="shared" ca="1" si="2"/>
        <v>0</v>
      </c>
      <c r="AI100" s="403">
        <f t="shared" ca="1" si="2"/>
        <v>0</v>
      </c>
      <c r="AJ100" s="403"/>
      <c r="AK100" s="403"/>
    </row>
    <row r="101" spans="1:46" ht="15" customHeight="1">
      <c r="F101" s="47"/>
      <c r="V101" s="403"/>
      <c r="AH101" s="403"/>
      <c r="AI101" s="403"/>
      <c r="AJ101" s="403"/>
      <c r="AK101" s="403"/>
      <c r="AS101" s="75"/>
      <c r="AT101" s="75"/>
    </row>
    <row r="102" spans="1:46" ht="15" customHeight="1">
      <c r="A102" s="535" t="s">
        <v>249</v>
      </c>
      <c r="F102" s="47"/>
      <c r="G102" s="402">
        <f ca="1">G23-G107</f>
        <v>-250</v>
      </c>
      <c r="H102" s="403">
        <f t="shared" ref="H102:AH102" ca="1" si="4">H23-H107</f>
        <v>-250</v>
      </c>
      <c r="I102" s="403">
        <f t="shared" ca="1" si="4"/>
        <v>-250</v>
      </c>
      <c r="J102" s="229">
        <f t="shared" ref="J102:K102" ca="1" si="5">J23-J107</f>
        <v>-250</v>
      </c>
      <c r="K102" s="229">
        <f t="shared" ca="1" si="5"/>
        <v>-250</v>
      </c>
      <c r="L102" s="403">
        <f t="shared" ca="1" si="4"/>
        <v>-200</v>
      </c>
      <c r="M102" s="403">
        <f t="shared" ca="1" si="4"/>
        <v>-250</v>
      </c>
      <c r="N102" s="403">
        <f t="shared" ca="1" si="4"/>
        <v>-250</v>
      </c>
      <c r="O102" s="403">
        <f t="shared" ca="1" si="4"/>
        <v>-250</v>
      </c>
      <c r="P102" s="403">
        <f t="shared" ca="1" si="4"/>
        <v>-250</v>
      </c>
      <c r="Q102" s="403">
        <f t="shared" ca="1" si="4"/>
        <v>-250</v>
      </c>
      <c r="R102" s="229">
        <f ca="1">R23-R107</f>
        <v>-250</v>
      </c>
      <c r="S102" s="403">
        <f t="shared" ca="1" si="4"/>
        <v>-250</v>
      </c>
      <c r="T102" s="403">
        <f t="shared" ca="1" si="4"/>
        <v>-250</v>
      </c>
      <c r="U102" s="403">
        <f t="shared" ca="1" si="4"/>
        <v>-250</v>
      </c>
      <c r="V102" s="403">
        <f t="shared" ca="1" si="4"/>
        <v>-250</v>
      </c>
      <c r="W102" s="403">
        <f t="shared" ca="1" si="4"/>
        <v>-250</v>
      </c>
      <c r="X102" s="403">
        <f t="shared" ca="1" si="4"/>
        <v>-250</v>
      </c>
      <c r="Y102" s="229">
        <f t="shared" ca="1" si="4"/>
        <v>-250</v>
      </c>
      <c r="Z102" s="403">
        <f t="shared" ca="1" si="4"/>
        <v>-250</v>
      </c>
      <c r="AA102" s="403">
        <f t="shared" ca="1" si="4"/>
        <v>-250</v>
      </c>
      <c r="AB102" s="403">
        <f t="shared" ca="1" si="4"/>
        <v>-250</v>
      </c>
      <c r="AC102" s="403">
        <f t="shared" ca="1" si="4"/>
        <v>-250</v>
      </c>
      <c r="AD102" s="403">
        <f t="shared" ca="1" si="4"/>
        <v>-250</v>
      </c>
      <c r="AE102" s="229">
        <f t="shared" ca="1" si="4"/>
        <v>-250</v>
      </c>
      <c r="AF102" s="229">
        <f t="shared" ca="1" si="4"/>
        <v>-250</v>
      </c>
      <c r="AG102" s="403">
        <f t="shared" ca="1" si="4"/>
        <v>-250</v>
      </c>
      <c r="AH102" s="403">
        <f t="shared" ca="1" si="4"/>
        <v>-250</v>
      </c>
      <c r="AI102" s="403">
        <f ca="1">AI23-AI107</f>
        <v>-250</v>
      </c>
      <c r="AJ102" s="403"/>
      <c r="AK102" s="403"/>
      <c r="AL102" s="127"/>
      <c r="AM102" s="127"/>
      <c r="AN102" s="127"/>
      <c r="AO102" s="127"/>
      <c r="AP102" s="127"/>
      <c r="AQ102" s="127"/>
      <c r="AR102" s="127"/>
      <c r="AS102" s="75"/>
      <c r="AT102" s="75"/>
    </row>
    <row r="103" spans="1:46" ht="15" customHeight="1">
      <c r="A103" s="535"/>
      <c r="B103" s="95" t="s">
        <v>52</v>
      </c>
      <c r="C103" s="99">
        <f ca="1">G22+G26+G27+G28+G38+G40+G41+G43+G49</f>
        <v>0</v>
      </c>
      <c r="D103" s="95" t="s">
        <v>93</v>
      </c>
      <c r="E103" s="46">
        <v>35067</v>
      </c>
      <c r="F103" s="95" t="s">
        <v>52</v>
      </c>
      <c r="G103" s="404">
        <f ca="1">(G22+G26+G27+G28+G38+G40+G41+G43+G49+G39+G102)-(G30+G83)</f>
        <v>-250</v>
      </c>
      <c r="H103" s="404">
        <f ca="1">(H22+H26+H27+H28+H38+H40+H41+H43+H49+H39+H102)-(H30+H83)</f>
        <v>-250</v>
      </c>
      <c r="I103" s="404">
        <f ca="1">(I22+I26+I27+I28+I38+I40+I41+I43+I49+I39+I102)-(I30+I83)</f>
        <v>-250</v>
      </c>
      <c r="J103" s="264">
        <f t="shared" ref="J103:K103" ca="1" si="6">(J22+J26+J27+J28+J38+J40+J41+J43+J49+J39+J102)-(J30+J83)</f>
        <v>-250</v>
      </c>
      <c r="K103" s="264">
        <f t="shared" ca="1" si="6"/>
        <v>-250</v>
      </c>
      <c r="L103" s="404">
        <f t="shared" ref="L103:R103" ca="1" si="7">(L22+L26+L27+L28+L38+L40+L41+L43+L49+L39)-(L30+L83)</f>
        <v>0</v>
      </c>
      <c r="M103" s="404">
        <f ca="1">(M22+M26+M27+M28+M38+M40+M41+M43+M49+M39)-(M30+M83)</f>
        <v>0</v>
      </c>
      <c r="N103" s="404">
        <f t="shared" ca="1" si="7"/>
        <v>0</v>
      </c>
      <c r="O103" s="404">
        <f ca="1">(O22+O26+O27+O28+O38+O40+O41+O43+O49+O39)-(O30+O83)</f>
        <v>0</v>
      </c>
      <c r="P103" s="404">
        <f t="shared" ca="1" si="7"/>
        <v>0</v>
      </c>
      <c r="Q103" s="404">
        <f t="shared" ca="1" si="7"/>
        <v>0</v>
      </c>
      <c r="R103" s="264">
        <f t="shared" ca="1" si="7"/>
        <v>0</v>
      </c>
      <c r="S103" s="404">
        <f ca="1">(S22+S26+S27+S28+S38+S40+S41+S43+S49+S39)-(S30+S83)</f>
        <v>0</v>
      </c>
      <c r="T103" s="404">
        <f ca="1">(T22+T26+T27+T28+T38+T40+T41+T43+T49+T39+T102)-(T30+T83)</f>
        <v>-250</v>
      </c>
      <c r="U103" s="404">
        <f t="shared" ref="U103:AI103" ca="1" si="8">(U22+U26+U27+U28+U38+U40+U41+U43+U49+U39+U102)-(U30+U83)</f>
        <v>-250</v>
      </c>
      <c r="V103" s="404">
        <f t="shared" ca="1" si="8"/>
        <v>-250</v>
      </c>
      <c r="W103" s="404">
        <f t="shared" ca="1" si="8"/>
        <v>-250</v>
      </c>
      <c r="X103" s="404">
        <f t="shared" ca="1" si="8"/>
        <v>-250</v>
      </c>
      <c r="Y103" s="264">
        <f t="shared" ca="1" si="8"/>
        <v>-250</v>
      </c>
      <c r="Z103" s="404">
        <f t="shared" ca="1" si="8"/>
        <v>-250</v>
      </c>
      <c r="AA103" s="404">
        <f t="shared" ca="1" si="8"/>
        <v>-250</v>
      </c>
      <c r="AB103" s="404">
        <f t="shared" ca="1" si="8"/>
        <v>-250</v>
      </c>
      <c r="AC103" s="404">
        <f t="shared" ca="1" si="8"/>
        <v>-250</v>
      </c>
      <c r="AD103" s="404">
        <f t="shared" ca="1" si="8"/>
        <v>-250</v>
      </c>
      <c r="AE103" s="264">
        <f ca="1">(AE22+AE26+AE27+AE28+AE38+AE40+AE41+AE43+AE49+AE39+AE102)-(AE30+AE83)</f>
        <v>-250</v>
      </c>
      <c r="AF103" s="264">
        <f t="shared" ref="AF103:AG103" ca="1" si="9">(AF22+AF26+AF27+AF28+AF38+AF40+AF41+AF43+AF49+AF39+AF102)-(AF30+AF83)</f>
        <v>-250</v>
      </c>
      <c r="AG103" s="404">
        <f t="shared" ca="1" si="9"/>
        <v>-250</v>
      </c>
      <c r="AH103" s="404">
        <f ca="1">(AH22+AH26+AH27+AH28+AH38+AH40+AH41+AH43+AH49+AH39+AH102)-(AH30+AH83)</f>
        <v>-250</v>
      </c>
      <c r="AI103" s="404">
        <f t="shared" ca="1" si="8"/>
        <v>-250</v>
      </c>
      <c r="AJ103" s="404"/>
      <c r="AK103" s="404"/>
      <c r="AL103" s="127"/>
      <c r="AM103" s="127"/>
      <c r="AN103" s="127"/>
      <c r="AO103" s="127"/>
      <c r="AP103" s="127"/>
      <c r="AQ103" s="127"/>
      <c r="AR103" s="127"/>
      <c r="AS103" s="75"/>
      <c r="AT103" s="75"/>
    </row>
    <row r="104" spans="1:46" ht="15" customHeight="1">
      <c r="A104" s="535"/>
      <c r="C104" s="99"/>
      <c r="D104" s="95" t="s">
        <v>93</v>
      </c>
      <c r="E104" s="46">
        <v>12267</v>
      </c>
      <c r="F104" s="103" t="s">
        <v>44</v>
      </c>
      <c r="G104" s="405">
        <f t="shared" ref="G104:AI104" ca="1" si="10">(G14+G15)-(G40+G41+G43+G44+G45+G46+G53+G55+G56+G57+G58)</f>
        <v>0</v>
      </c>
      <c r="H104" s="405">
        <f t="shared" ca="1" si="10"/>
        <v>0</v>
      </c>
      <c r="I104" s="405">
        <f t="shared" ref="I104:K104" ca="1" si="11">(I14+I15)-(I40+I41+I43+I44+I45+I46+I53+I55+I56+I57+I58)</f>
        <v>0</v>
      </c>
      <c r="J104" s="231">
        <f t="shared" ca="1" si="11"/>
        <v>0</v>
      </c>
      <c r="K104" s="231">
        <f t="shared" ca="1" si="11"/>
        <v>0</v>
      </c>
      <c r="L104" s="405">
        <f t="shared" ca="1" si="10"/>
        <v>0</v>
      </c>
      <c r="M104" s="405">
        <f t="shared" ca="1" si="10"/>
        <v>0</v>
      </c>
      <c r="N104" s="405">
        <f t="shared" ca="1" si="10"/>
        <v>0</v>
      </c>
      <c r="O104" s="405">
        <f t="shared" ca="1" si="10"/>
        <v>0</v>
      </c>
      <c r="P104" s="405">
        <f ca="1">(P14+P15)-(P40+P41+P43+P44+P45+P46+P53+P55+P56+P57+P58)</f>
        <v>0</v>
      </c>
      <c r="Q104" s="405">
        <f t="shared" ca="1" si="10"/>
        <v>0</v>
      </c>
      <c r="R104" s="231">
        <f t="shared" ca="1" si="10"/>
        <v>0</v>
      </c>
      <c r="S104" s="405">
        <f t="shared" ca="1" si="10"/>
        <v>0</v>
      </c>
      <c r="T104" s="405">
        <f t="shared" ca="1" si="10"/>
        <v>0</v>
      </c>
      <c r="U104" s="405">
        <f t="shared" ca="1" si="10"/>
        <v>0</v>
      </c>
      <c r="V104" s="479">
        <f t="shared" ca="1" si="10"/>
        <v>0</v>
      </c>
      <c r="W104" s="405">
        <f t="shared" ca="1" si="10"/>
        <v>0</v>
      </c>
      <c r="X104" s="405">
        <f t="shared" ca="1" si="10"/>
        <v>0</v>
      </c>
      <c r="Y104" s="231">
        <f t="shared" ca="1" si="10"/>
        <v>0</v>
      </c>
      <c r="Z104" s="405">
        <f t="shared" ca="1" si="10"/>
        <v>0</v>
      </c>
      <c r="AA104" s="405">
        <f t="shared" ca="1" si="10"/>
        <v>0</v>
      </c>
      <c r="AB104" s="405">
        <f t="shared" ca="1" si="10"/>
        <v>0</v>
      </c>
      <c r="AC104" s="405">
        <f t="shared" ca="1" si="10"/>
        <v>0</v>
      </c>
      <c r="AD104" s="405">
        <f t="shared" ca="1" si="10"/>
        <v>0</v>
      </c>
      <c r="AE104" s="231">
        <f t="shared" ca="1" si="10"/>
        <v>0</v>
      </c>
      <c r="AF104" s="231">
        <f t="shared" ref="AF104:AH104" ca="1" si="12">(AF14+AF15)-(AF40+AF41+AF43+AF44+AF45+AF46+AF53+AF55+AF56+AF57+AF58)</f>
        <v>0</v>
      </c>
      <c r="AG104" s="405">
        <f t="shared" ca="1" si="12"/>
        <v>0</v>
      </c>
      <c r="AH104" s="405">
        <f t="shared" ca="1" si="12"/>
        <v>0</v>
      </c>
      <c r="AI104" s="445">
        <f t="shared" ca="1" si="10"/>
        <v>0</v>
      </c>
      <c r="AJ104" s="445"/>
      <c r="AK104" s="445"/>
      <c r="AL104" s="127"/>
      <c r="AM104" s="127"/>
      <c r="AN104" s="127"/>
      <c r="AO104" s="127"/>
      <c r="AP104" s="127"/>
      <c r="AQ104" s="127"/>
      <c r="AR104" s="127"/>
      <c r="AS104" s="75"/>
      <c r="AT104" s="75"/>
    </row>
    <row r="105" spans="1:46" ht="15" customHeight="1">
      <c r="A105" s="535"/>
      <c r="C105" s="99"/>
      <c r="D105" s="95" t="s">
        <v>93</v>
      </c>
      <c r="E105" s="46">
        <v>8410</v>
      </c>
      <c r="F105" s="103" t="s">
        <v>45</v>
      </c>
      <c r="G105" s="405">
        <f t="shared" ref="G105:AI105" ca="1" si="13">(G20+G21)-(G49+G50+G51+G52+G59+G60+G61+G62+G63)</f>
        <v>0</v>
      </c>
      <c r="H105" s="405">
        <f t="shared" ca="1" si="13"/>
        <v>0</v>
      </c>
      <c r="I105" s="405">
        <f t="shared" ref="I105:K105" ca="1" si="14">(I20+I21)-(I49+I50+I51+I52+I59+I60+I61+I62+I63)</f>
        <v>0</v>
      </c>
      <c r="J105" s="231">
        <f t="shared" ca="1" si="14"/>
        <v>0</v>
      </c>
      <c r="K105" s="231">
        <f t="shared" ca="1" si="14"/>
        <v>0</v>
      </c>
      <c r="L105" s="405">
        <f t="shared" ca="1" si="13"/>
        <v>0</v>
      </c>
      <c r="M105" s="405">
        <f t="shared" ca="1" si="13"/>
        <v>0</v>
      </c>
      <c r="N105" s="405">
        <f t="shared" ca="1" si="13"/>
        <v>0</v>
      </c>
      <c r="O105" s="405">
        <f t="shared" ca="1" si="13"/>
        <v>0</v>
      </c>
      <c r="P105" s="405">
        <f t="shared" ca="1" si="13"/>
        <v>0</v>
      </c>
      <c r="Q105" s="405">
        <f t="shared" ca="1" si="13"/>
        <v>0</v>
      </c>
      <c r="R105" s="231">
        <f t="shared" ca="1" si="13"/>
        <v>0</v>
      </c>
      <c r="S105" s="405">
        <f t="shared" ca="1" si="13"/>
        <v>0</v>
      </c>
      <c r="T105" s="405">
        <f t="shared" ca="1" si="13"/>
        <v>0</v>
      </c>
      <c r="U105" s="405">
        <f t="shared" ca="1" si="13"/>
        <v>0</v>
      </c>
      <c r="V105" s="479">
        <f t="shared" ca="1" si="13"/>
        <v>0</v>
      </c>
      <c r="W105" s="405">
        <f t="shared" ca="1" si="13"/>
        <v>0</v>
      </c>
      <c r="X105" s="405">
        <f t="shared" ca="1" si="13"/>
        <v>0</v>
      </c>
      <c r="Y105" s="231">
        <f t="shared" ca="1" si="13"/>
        <v>0</v>
      </c>
      <c r="Z105" s="405">
        <f t="shared" ca="1" si="13"/>
        <v>0</v>
      </c>
      <c r="AA105" s="405">
        <f t="shared" ca="1" si="13"/>
        <v>0</v>
      </c>
      <c r="AB105" s="405">
        <f t="shared" ca="1" si="13"/>
        <v>0</v>
      </c>
      <c r="AC105" s="405">
        <f t="shared" ca="1" si="13"/>
        <v>0</v>
      </c>
      <c r="AD105" s="405">
        <f t="shared" ca="1" si="13"/>
        <v>0</v>
      </c>
      <c r="AE105" s="231">
        <f t="shared" ca="1" si="13"/>
        <v>0</v>
      </c>
      <c r="AF105" s="231">
        <f t="shared" ref="AF105:AH105" ca="1" si="15">(AF20+AF21)-(AF49+AF50+AF51+AF52+AF59+AF60+AF61+AF62+AF63)</f>
        <v>0</v>
      </c>
      <c r="AG105" s="405">
        <f t="shared" ca="1" si="15"/>
        <v>0</v>
      </c>
      <c r="AH105" s="405">
        <f t="shared" ca="1" si="15"/>
        <v>0</v>
      </c>
      <c r="AI105" s="445">
        <f t="shared" ca="1" si="13"/>
        <v>0</v>
      </c>
      <c r="AJ105" s="445"/>
      <c r="AK105" s="445"/>
      <c r="AL105" s="127"/>
      <c r="AM105" s="127"/>
      <c r="AN105" s="127"/>
      <c r="AO105" s="127"/>
      <c r="AP105" s="127"/>
      <c r="AQ105" s="127"/>
      <c r="AR105" s="127"/>
      <c r="AS105" s="75"/>
      <c r="AT105" s="75"/>
    </row>
    <row r="106" spans="1:46" ht="15" customHeight="1">
      <c r="A106" s="535"/>
      <c r="D106" s="95" t="s">
        <v>93</v>
      </c>
      <c r="E106" s="46">
        <v>18304</v>
      </c>
      <c r="F106" s="103" t="s">
        <v>46</v>
      </c>
      <c r="G106" s="405">
        <f t="shared" ref="G106:AI106" ca="1" si="16">(G16+G17)-(G47+G64+G65+G66+G54)</f>
        <v>0</v>
      </c>
      <c r="H106" s="405">
        <f t="shared" ca="1" si="16"/>
        <v>0</v>
      </c>
      <c r="I106" s="405">
        <f t="shared" ref="I106:K106" ca="1" si="17">(I16+I17)-(I47+I64+I65+I66+I54)</f>
        <v>0</v>
      </c>
      <c r="J106" s="231">
        <f t="shared" ca="1" si="17"/>
        <v>0</v>
      </c>
      <c r="K106" s="231">
        <f t="shared" ca="1" si="17"/>
        <v>0</v>
      </c>
      <c r="L106" s="405">
        <f t="shared" ca="1" si="16"/>
        <v>0</v>
      </c>
      <c r="M106" s="405">
        <f t="shared" ca="1" si="16"/>
        <v>0</v>
      </c>
      <c r="N106" s="405">
        <f t="shared" ca="1" si="16"/>
        <v>0</v>
      </c>
      <c r="O106" s="405">
        <f t="shared" ca="1" si="16"/>
        <v>0</v>
      </c>
      <c r="P106" s="405">
        <f t="shared" ca="1" si="16"/>
        <v>0</v>
      </c>
      <c r="Q106" s="405">
        <f t="shared" ca="1" si="16"/>
        <v>0</v>
      </c>
      <c r="R106" s="231">
        <f t="shared" ca="1" si="16"/>
        <v>0</v>
      </c>
      <c r="S106" s="405">
        <f t="shared" ca="1" si="16"/>
        <v>0</v>
      </c>
      <c r="T106" s="405">
        <f t="shared" ca="1" si="16"/>
        <v>0</v>
      </c>
      <c r="U106" s="405">
        <f t="shared" ca="1" si="16"/>
        <v>0</v>
      </c>
      <c r="V106" s="479">
        <f t="shared" ca="1" si="16"/>
        <v>0</v>
      </c>
      <c r="W106" s="405">
        <f t="shared" ca="1" si="16"/>
        <v>0</v>
      </c>
      <c r="X106" s="405">
        <f t="shared" ca="1" si="16"/>
        <v>0</v>
      </c>
      <c r="Y106" s="231">
        <f t="shared" ca="1" si="16"/>
        <v>0</v>
      </c>
      <c r="Z106" s="405">
        <f t="shared" ca="1" si="16"/>
        <v>0</v>
      </c>
      <c r="AA106" s="405">
        <f t="shared" ca="1" si="16"/>
        <v>0</v>
      </c>
      <c r="AB106" s="405">
        <f t="shared" ca="1" si="16"/>
        <v>0</v>
      </c>
      <c r="AC106" s="405">
        <f t="shared" ca="1" si="16"/>
        <v>0</v>
      </c>
      <c r="AD106" s="405">
        <f t="shared" ca="1" si="16"/>
        <v>0</v>
      </c>
      <c r="AE106" s="231">
        <f t="shared" ca="1" si="16"/>
        <v>0</v>
      </c>
      <c r="AF106" s="231">
        <f t="shared" ref="AF106:AH106" ca="1" si="18">(AF16+AF17)-(AF47+AF64+AF65+AF66+AF54)</f>
        <v>0</v>
      </c>
      <c r="AG106" s="405">
        <f t="shared" ca="1" si="18"/>
        <v>0</v>
      </c>
      <c r="AH106" s="405">
        <f t="shared" ca="1" si="18"/>
        <v>0</v>
      </c>
      <c r="AI106" s="445">
        <f t="shared" ca="1" si="16"/>
        <v>0</v>
      </c>
      <c r="AJ106" s="445"/>
      <c r="AK106" s="445"/>
      <c r="AL106" s="127"/>
      <c r="AM106" s="127"/>
      <c r="AN106" s="127"/>
      <c r="AO106" s="127"/>
      <c r="AP106" s="127"/>
      <c r="AQ106" s="127"/>
      <c r="AR106" s="127"/>
      <c r="AS106" s="75"/>
      <c r="AT106" s="75"/>
    </row>
    <row r="107" spans="1:46" ht="15" customHeight="1">
      <c r="A107" s="535"/>
      <c r="D107" s="95" t="s">
        <v>92</v>
      </c>
      <c r="E107" s="46">
        <v>231</v>
      </c>
      <c r="F107" s="9" t="s">
        <v>297</v>
      </c>
      <c r="G107" s="405">
        <v>250</v>
      </c>
      <c r="H107" s="405">
        <v>250</v>
      </c>
      <c r="I107" s="405">
        <v>250</v>
      </c>
      <c r="J107" s="231">
        <v>250</v>
      </c>
      <c r="K107" s="231">
        <v>250</v>
      </c>
      <c r="L107" s="405">
        <v>200</v>
      </c>
      <c r="M107" s="405">
        <v>250</v>
      </c>
      <c r="N107" s="405">
        <v>250</v>
      </c>
      <c r="O107" s="405">
        <v>250</v>
      </c>
      <c r="P107" s="405">
        <v>250</v>
      </c>
      <c r="Q107" s="405">
        <v>250</v>
      </c>
      <c r="R107" s="231">
        <v>250</v>
      </c>
      <c r="S107" s="405">
        <v>250</v>
      </c>
      <c r="T107" s="405">
        <v>250</v>
      </c>
      <c r="U107" s="405">
        <v>250</v>
      </c>
      <c r="V107" s="480">
        <v>250</v>
      </c>
      <c r="W107" s="405">
        <v>250</v>
      </c>
      <c r="X107" s="405">
        <v>250</v>
      </c>
      <c r="Y107" s="231">
        <v>250</v>
      </c>
      <c r="Z107" s="405">
        <v>250</v>
      </c>
      <c r="AA107" s="405">
        <v>250</v>
      </c>
      <c r="AB107" s="405">
        <v>250</v>
      </c>
      <c r="AC107" s="405">
        <v>250</v>
      </c>
      <c r="AD107" s="405">
        <v>250</v>
      </c>
      <c r="AE107" s="231">
        <v>250</v>
      </c>
      <c r="AF107" s="231">
        <v>250</v>
      </c>
      <c r="AG107" s="405">
        <v>250</v>
      </c>
      <c r="AH107" s="405">
        <v>250</v>
      </c>
      <c r="AI107" s="405">
        <v>250</v>
      </c>
      <c r="AJ107" s="405"/>
      <c r="AK107" s="405"/>
      <c r="AL107" s="127"/>
      <c r="AM107" s="127"/>
      <c r="AN107" s="127"/>
      <c r="AO107" s="127"/>
      <c r="AP107" s="127"/>
      <c r="AQ107" s="127"/>
      <c r="AR107" s="127"/>
      <c r="AS107" s="75"/>
      <c r="AT107" s="75"/>
    </row>
    <row r="108" spans="1:46" ht="15" customHeight="1">
      <c r="A108" s="535"/>
      <c r="D108" s="95" t="s">
        <v>92</v>
      </c>
      <c r="E108" s="46"/>
      <c r="F108" s="9" t="s">
        <v>348</v>
      </c>
      <c r="G108" s="405">
        <f>G91+G92+G42</f>
        <v>0</v>
      </c>
      <c r="H108" s="405">
        <f t="shared" ref="H108:AI108" si="19">H91+H92+H42</f>
        <v>0</v>
      </c>
      <c r="I108" s="405">
        <f t="shared" si="19"/>
        <v>0</v>
      </c>
      <c r="J108" s="231">
        <f t="shared" si="19"/>
        <v>0</v>
      </c>
      <c r="K108" s="231">
        <f t="shared" si="19"/>
        <v>0</v>
      </c>
      <c r="L108" s="405">
        <f t="shared" si="19"/>
        <v>0</v>
      </c>
      <c r="M108" s="405">
        <f t="shared" si="19"/>
        <v>0</v>
      </c>
      <c r="N108" s="405">
        <f t="shared" si="19"/>
        <v>0</v>
      </c>
      <c r="O108" s="405">
        <f t="shared" si="19"/>
        <v>0</v>
      </c>
      <c r="P108" s="405">
        <f t="shared" si="19"/>
        <v>0</v>
      </c>
      <c r="Q108" s="405">
        <f t="shared" si="19"/>
        <v>0</v>
      </c>
      <c r="R108" s="231">
        <f t="shared" si="19"/>
        <v>0</v>
      </c>
      <c r="S108" s="405">
        <f t="shared" si="19"/>
        <v>0</v>
      </c>
      <c r="T108" s="405">
        <f t="shared" si="19"/>
        <v>0</v>
      </c>
      <c r="U108" s="405">
        <f t="shared" si="19"/>
        <v>0</v>
      </c>
      <c r="V108" s="480">
        <f t="shared" si="19"/>
        <v>0</v>
      </c>
      <c r="W108" s="405">
        <f t="shared" si="19"/>
        <v>0</v>
      </c>
      <c r="X108" s="405">
        <f t="shared" si="19"/>
        <v>0</v>
      </c>
      <c r="Y108" s="231">
        <f t="shared" si="19"/>
        <v>0</v>
      </c>
      <c r="Z108" s="405">
        <f t="shared" si="19"/>
        <v>0</v>
      </c>
      <c r="AA108" s="405">
        <f t="shared" si="19"/>
        <v>0</v>
      </c>
      <c r="AB108" s="405">
        <f t="shared" si="19"/>
        <v>0</v>
      </c>
      <c r="AC108" s="405">
        <f t="shared" si="19"/>
        <v>0</v>
      </c>
      <c r="AD108" s="405">
        <f t="shared" si="19"/>
        <v>0</v>
      </c>
      <c r="AE108" s="231">
        <f t="shared" si="19"/>
        <v>0</v>
      </c>
      <c r="AF108" s="231">
        <f t="shared" si="19"/>
        <v>0</v>
      </c>
      <c r="AG108" s="405">
        <f t="shared" si="19"/>
        <v>0</v>
      </c>
      <c r="AH108" s="405">
        <f t="shared" si="19"/>
        <v>0</v>
      </c>
      <c r="AI108" s="405">
        <f t="shared" si="19"/>
        <v>0</v>
      </c>
      <c r="AJ108" s="405"/>
      <c r="AK108" s="405"/>
      <c r="AL108" s="127"/>
      <c r="AM108" s="127"/>
      <c r="AN108" s="127"/>
      <c r="AO108" s="127"/>
      <c r="AP108" s="127"/>
      <c r="AQ108" s="127"/>
      <c r="AR108" s="127"/>
      <c r="AS108" s="75"/>
      <c r="AT108" s="75"/>
    </row>
    <row r="109" spans="1:46" ht="15" customHeight="1">
      <c r="A109" s="535"/>
      <c r="D109" s="95" t="s">
        <v>93</v>
      </c>
      <c r="E109" s="46">
        <v>9606</v>
      </c>
      <c r="F109" s="9" t="s">
        <v>49</v>
      </c>
      <c r="G109" s="405">
        <f t="shared" ref="G109:AI109" ca="1" si="20">(G25+G54)-(G48+G67+G68+G72+G73)</f>
        <v>0</v>
      </c>
      <c r="H109" s="405">
        <f t="shared" ca="1" si="20"/>
        <v>0</v>
      </c>
      <c r="I109" s="405">
        <f t="shared" ref="I109:J109" ca="1" si="21">(I25+I54)-(I48+I67+I68+I72+I73)</f>
        <v>0</v>
      </c>
      <c r="J109" s="231">
        <f t="shared" ca="1" si="21"/>
        <v>0</v>
      </c>
      <c r="K109" s="231">
        <f t="shared" ref="K109" ca="1" si="22">(K25+K54)-(K48+K67+K68+K72+K73)</f>
        <v>0</v>
      </c>
      <c r="L109" s="405">
        <f t="shared" ca="1" si="20"/>
        <v>0</v>
      </c>
      <c r="M109" s="405">
        <f t="shared" ca="1" si="20"/>
        <v>0</v>
      </c>
      <c r="N109" s="405">
        <f t="shared" ca="1" si="20"/>
        <v>0</v>
      </c>
      <c r="O109" s="405">
        <f t="shared" ca="1" si="20"/>
        <v>0</v>
      </c>
      <c r="P109" s="405">
        <f t="shared" ca="1" si="20"/>
        <v>0</v>
      </c>
      <c r="Q109" s="405">
        <f t="shared" ca="1" si="20"/>
        <v>0</v>
      </c>
      <c r="R109" s="231">
        <f t="shared" ca="1" si="20"/>
        <v>0</v>
      </c>
      <c r="S109" s="405">
        <f t="shared" ca="1" si="20"/>
        <v>0</v>
      </c>
      <c r="T109" s="405">
        <f t="shared" ca="1" si="20"/>
        <v>0</v>
      </c>
      <c r="U109" s="405">
        <f t="shared" ca="1" si="20"/>
        <v>0</v>
      </c>
      <c r="V109" s="479">
        <f t="shared" ca="1" si="20"/>
        <v>0</v>
      </c>
      <c r="W109" s="405">
        <f ca="1">(W25+W54)-(W48+W67+W68+W72+W73)</f>
        <v>0</v>
      </c>
      <c r="X109" s="405">
        <f t="shared" ca="1" si="20"/>
        <v>0</v>
      </c>
      <c r="Y109" s="231">
        <f t="shared" ca="1" si="20"/>
        <v>0</v>
      </c>
      <c r="Z109" s="405">
        <f t="shared" ca="1" si="20"/>
        <v>0</v>
      </c>
      <c r="AA109" s="405">
        <f t="shared" ca="1" si="20"/>
        <v>0</v>
      </c>
      <c r="AB109" s="405">
        <f t="shared" ca="1" si="20"/>
        <v>0</v>
      </c>
      <c r="AC109" s="405">
        <f t="shared" ca="1" si="20"/>
        <v>0</v>
      </c>
      <c r="AD109" s="405">
        <f t="shared" ca="1" si="20"/>
        <v>0</v>
      </c>
      <c r="AE109" s="231">
        <f t="shared" ca="1" si="20"/>
        <v>0</v>
      </c>
      <c r="AF109" s="231">
        <f t="shared" ref="AF109:AH109" ca="1" si="23">(AF25+AF54)-(AF48+AF67+AF68+AF72+AF73)</f>
        <v>0</v>
      </c>
      <c r="AG109" s="405">
        <f t="shared" ca="1" si="23"/>
        <v>0</v>
      </c>
      <c r="AH109" s="405">
        <f t="shared" ca="1" si="23"/>
        <v>0</v>
      </c>
      <c r="AI109" s="445">
        <f t="shared" ca="1" si="20"/>
        <v>0</v>
      </c>
      <c r="AJ109" s="445"/>
      <c r="AK109" s="445"/>
      <c r="AL109" s="127"/>
      <c r="AM109" s="127"/>
      <c r="AN109" s="127"/>
      <c r="AO109" s="127"/>
      <c r="AP109" s="127"/>
      <c r="AQ109" s="127"/>
      <c r="AR109" s="127"/>
      <c r="AS109" s="75"/>
      <c r="AT109" s="75"/>
    </row>
    <row r="110" spans="1:46" ht="15" customHeight="1">
      <c r="A110" s="535"/>
      <c r="C110" s="99"/>
      <c r="D110" s="95" t="s">
        <v>93</v>
      </c>
      <c r="E110" s="46">
        <v>5467</v>
      </c>
      <c r="F110" s="64" t="s">
        <v>42</v>
      </c>
      <c r="G110" s="405">
        <f ca="1">(G8+G9)-(G27+G28+G31+G32+G74+G75+G76+G26)</f>
        <v>0</v>
      </c>
      <c r="H110" s="405">
        <f t="shared" ref="H110:AI110" ca="1" si="24">(H8+H9)-(H27+H28+H31+H32+H74+H75+H76+H26)</f>
        <v>0</v>
      </c>
      <c r="I110" s="405">
        <f t="shared" ca="1" si="24"/>
        <v>0</v>
      </c>
      <c r="J110" s="405">
        <f t="shared" ca="1" si="24"/>
        <v>0</v>
      </c>
      <c r="K110" s="405">
        <f t="shared" ca="1" si="24"/>
        <v>0</v>
      </c>
      <c r="L110" s="405">
        <f t="shared" ca="1" si="24"/>
        <v>0</v>
      </c>
      <c r="M110" s="405">
        <f t="shared" ca="1" si="24"/>
        <v>0</v>
      </c>
      <c r="N110" s="405">
        <f t="shared" ca="1" si="24"/>
        <v>0</v>
      </c>
      <c r="O110" s="405">
        <f t="shared" ca="1" si="24"/>
        <v>0</v>
      </c>
      <c r="P110" s="405">
        <f t="shared" ca="1" si="24"/>
        <v>0</v>
      </c>
      <c r="Q110" s="405">
        <f t="shared" ca="1" si="24"/>
        <v>0</v>
      </c>
      <c r="R110" s="405">
        <f t="shared" ca="1" si="24"/>
        <v>0</v>
      </c>
      <c r="S110" s="405">
        <f t="shared" ca="1" si="24"/>
        <v>0</v>
      </c>
      <c r="T110" s="405">
        <f t="shared" ca="1" si="24"/>
        <v>0</v>
      </c>
      <c r="U110" s="405">
        <f t="shared" ca="1" si="24"/>
        <v>0</v>
      </c>
      <c r="V110" s="480">
        <f t="shared" ca="1" si="24"/>
        <v>0</v>
      </c>
      <c r="W110" s="405">
        <f t="shared" ca="1" si="24"/>
        <v>0</v>
      </c>
      <c r="X110" s="405">
        <f t="shared" ca="1" si="24"/>
        <v>0</v>
      </c>
      <c r="Y110" s="405">
        <f t="shared" ca="1" si="24"/>
        <v>0</v>
      </c>
      <c r="Z110" s="405">
        <f t="shared" ca="1" si="24"/>
        <v>0</v>
      </c>
      <c r="AA110" s="405">
        <f t="shared" ca="1" si="24"/>
        <v>0</v>
      </c>
      <c r="AB110" s="405">
        <f t="shared" ca="1" si="24"/>
        <v>0</v>
      </c>
      <c r="AC110" s="405">
        <f t="shared" ca="1" si="24"/>
        <v>0</v>
      </c>
      <c r="AD110" s="405">
        <f t="shared" ca="1" si="24"/>
        <v>0</v>
      </c>
      <c r="AE110" s="405">
        <f t="shared" ca="1" si="24"/>
        <v>0</v>
      </c>
      <c r="AF110" s="405">
        <f t="shared" ca="1" si="24"/>
        <v>0</v>
      </c>
      <c r="AG110" s="405">
        <f t="shared" ca="1" si="24"/>
        <v>0</v>
      </c>
      <c r="AH110" s="405">
        <f t="shared" ca="1" si="24"/>
        <v>0</v>
      </c>
      <c r="AI110" s="405">
        <f t="shared" ca="1" si="24"/>
        <v>0</v>
      </c>
      <c r="AJ110" s="405"/>
      <c r="AK110" s="405"/>
      <c r="AL110" s="127"/>
      <c r="AM110" s="127"/>
      <c r="AN110" s="127"/>
      <c r="AO110" s="127"/>
      <c r="AP110" s="127"/>
      <c r="AQ110" s="127"/>
      <c r="AR110" s="127"/>
      <c r="AS110" s="75"/>
      <c r="AT110" s="75"/>
    </row>
    <row r="111" spans="1:46" ht="15" customHeight="1">
      <c r="A111" s="535"/>
      <c r="D111" s="95" t="s">
        <v>93</v>
      </c>
      <c r="E111" s="46">
        <v>11814</v>
      </c>
      <c r="F111" s="64" t="s">
        <v>43</v>
      </c>
      <c r="G111" s="405">
        <f t="shared" ref="G111:S111" ca="1" si="25">(G10+G11)-(G33+G35+G36+G37+G38+G77+G78+G79+G80+G81+G82+G39)</f>
        <v>0</v>
      </c>
      <c r="H111" s="405">
        <f t="shared" ca="1" si="25"/>
        <v>0</v>
      </c>
      <c r="I111" s="405">
        <f t="shared" ref="I111:J111" ca="1" si="26">(I10+I11)-(I33+I35+I36+I37+I38+I77+I78+I79+I80+I81+I82+I39)</f>
        <v>0</v>
      </c>
      <c r="J111" s="231">
        <f t="shared" ca="1" si="26"/>
        <v>0</v>
      </c>
      <c r="K111" s="231">
        <f t="shared" ref="K111" ca="1" si="27">(K10+K11)-(K33+K35+K36+K37+K38+K77+K78+K79+K80+K81+K82+K39)</f>
        <v>0</v>
      </c>
      <c r="L111" s="405">
        <f t="shared" ca="1" si="25"/>
        <v>0</v>
      </c>
      <c r="M111" s="405">
        <f t="shared" ca="1" si="25"/>
        <v>0</v>
      </c>
      <c r="N111" s="405">
        <f t="shared" ca="1" si="25"/>
        <v>0</v>
      </c>
      <c r="O111" s="405">
        <f t="shared" ca="1" si="25"/>
        <v>0</v>
      </c>
      <c r="P111" s="405">
        <f t="shared" ca="1" si="25"/>
        <v>0</v>
      </c>
      <c r="Q111" s="405">
        <f t="shared" ca="1" si="25"/>
        <v>0</v>
      </c>
      <c r="R111" s="231">
        <f t="shared" ca="1" si="25"/>
        <v>0</v>
      </c>
      <c r="S111" s="405">
        <f t="shared" ca="1" si="25"/>
        <v>0</v>
      </c>
      <c r="T111" s="405">
        <f ca="1">(T10+T11)-(T33+T35+T36+T37+T38+T77+T78+T9+T80+T81+T82+T39)</f>
        <v>0</v>
      </c>
      <c r="U111" s="405">
        <f ca="1">(U10+U11)-(U33+U35+U36+U37+U38+U77+U71010+U79+U80+U81+U82+U39)</f>
        <v>0</v>
      </c>
      <c r="V111" s="479">
        <f t="shared" ref="V111:AE111" ca="1" si="28">(V10+V11)-(V33+V35+V36+V37+V38+V77+V78+V79+V80+V81+V82+V39)</f>
        <v>0</v>
      </c>
      <c r="W111" s="405">
        <f t="shared" ca="1" si="28"/>
        <v>0</v>
      </c>
      <c r="X111" s="405">
        <f t="shared" ca="1" si="28"/>
        <v>0</v>
      </c>
      <c r="Y111" s="231">
        <f t="shared" ca="1" si="28"/>
        <v>0</v>
      </c>
      <c r="Z111" s="405">
        <f t="shared" ca="1" si="28"/>
        <v>0</v>
      </c>
      <c r="AA111" s="405">
        <f t="shared" ca="1" si="28"/>
        <v>0</v>
      </c>
      <c r="AB111" s="405">
        <f t="shared" ca="1" si="28"/>
        <v>0</v>
      </c>
      <c r="AC111" s="405">
        <f ca="1">(AC10+AC11)-(AC33+AC35+AC36+AC37+AC38+AC77+AC78+AC79+AC80+AC81+AC82+AC39)</f>
        <v>0</v>
      </c>
      <c r="AD111" s="405">
        <f t="shared" ca="1" si="28"/>
        <v>0</v>
      </c>
      <c r="AE111" s="231">
        <f t="shared" ca="1" si="28"/>
        <v>0</v>
      </c>
      <c r="AF111" s="231">
        <f t="shared" ref="AF111:AH111" ca="1" si="29">(AF10+AF11)-(AF33+AF35+AF36+AF37+AF38+AF77+AF78+AF79+AF80+AF81+AF82+AF39)</f>
        <v>0</v>
      </c>
      <c r="AG111" s="405">
        <f t="shared" ca="1" si="29"/>
        <v>0</v>
      </c>
      <c r="AH111" s="405">
        <f t="shared" ca="1" si="29"/>
        <v>0</v>
      </c>
      <c r="AI111" s="445">
        <f ca="1">(AI10+AI11)-(AI33+AI35+AI36+AI37+AI38+AI77+AI78+AI79+AI80+AI81+AI82+AI39)</f>
        <v>0</v>
      </c>
      <c r="AJ111" s="445"/>
      <c r="AK111" s="445"/>
      <c r="AL111" s="127"/>
      <c r="AM111" s="127"/>
      <c r="AN111" s="127"/>
      <c r="AO111" s="127"/>
      <c r="AP111" s="127"/>
      <c r="AQ111" s="127"/>
      <c r="AR111" s="127"/>
      <c r="AS111" s="75"/>
      <c r="AT111" s="75"/>
    </row>
    <row r="112" spans="1:46" ht="15" customHeight="1">
      <c r="A112" s="535"/>
      <c r="C112" s="99"/>
      <c r="D112" s="95" t="s">
        <v>93</v>
      </c>
      <c r="E112" s="46">
        <v>600.00000000000011</v>
      </c>
      <c r="F112" s="9" t="s">
        <v>10</v>
      </c>
      <c r="G112" s="405">
        <f t="shared" ref="G112:AI112" ca="1" si="30">(G12+G13)</f>
        <v>0</v>
      </c>
      <c r="H112" s="405">
        <f t="shared" ca="1" si="30"/>
        <v>0</v>
      </c>
      <c r="I112" s="405">
        <f t="shared" ref="I112:J112" ca="1" si="31">(I12+I13)</f>
        <v>0</v>
      </c>
      <c r="J112" s="231">
        <f t="shared" ca="1" si="31"/>
        <v>0</v>
      </c>
      <c r="K112" s="231">
        <f t="shared" ref="K112" ca="1" si="32">(K12+K13)</f>
        <v>0</v>
      </c>
      <c r="L112" s="405">
        <f t="shared" ca="1" si="30"/>
        <v>0</v>
      </c>
      <c r="M112" s="405">
        <f t="shared" ca="1" si="30"/>
        <v>0</v>
      </c>
      <c r="N112" s="405">
        <f t="shared" ca="1" si="30"/>
        <v>0</v>
      </c>
      <c r="O112" s="405">
        <f t="shared" ca="1" si="30"/>
        <v>0</v>
      </c>
      <c r="P112" s="405">
        <f t="shared" ca="1" si="30"/>
        <v>0</v>
      </c>
      <c r="Q112" s="405">
        <f t="shared" ca="1" si="30"/>
        <v>0</v>
      </c>
      <c r="R112" s="231">
        <f t="shared" ca="1" si="30"/>
        <v>0</v>
      </c>
      <c r="S112" s="405">
        <f t="shared" ca="1" si="30"/>
        <v>0</v>
      </c>
      <c r="T112" s="405">
        <f t="shared" ca="1" si="30"/>
        <v>0</v>
      </c>
      <c r="U112" s="405">
        <f t="shared" ca="1" si="30"/>
        <v>0</v>
      </c>
      <c r="V112" s="479">
        <f t="shared" ca="1" si="30"/>
        <v>0</v>
      </c>
      <c r="W112" s="405">
        <f t="shared" ca="1" si="30"/>
        <v>0</v>
      </c>
      <c r="X112" s="405">
        <f t="shared" ca="1" si="30"/>
        <v>0</v>
      </c>
      <c r="Y112" s="231">
        <f t="shared" ca="1" si="30"/>
        <v>0</v>
      </c>
      <c r="Z112" s="405">
        <f t="shared" ca="1" si="30"/>
        <v>0</v>
      </c>
      <c r="AA112" s="405">
        <f t="shared" ca="1" si="30"/>
        <v>0</v>
      </c>
      <c r="AB112" s="405">
        <f t="shared" ca="1" si="30"/>
        <v>0</v>
      </c>
      <c r="AC112" s="405">
        <f t="shared" ca="1" si="30"/>
        <v>0</v>
      </c>
      <c r="AD112" s="405">
        <f t="shared" ca="1" si="30"/>
        <v>0</v>
      </c>
      <c r="AE112" s="231">
        <f t="shared" ca="1" si="30"/>
        <v>0</v>
      </c>
      <c r="AF112" s="231">
        <f t="shared" ca="1" si="30"/>
        <v>0</v>
      </c>
      <c r="AG112" s="405">
        <f t="shared" ca="1" si="30"/>
        <v>0</v>
      </c>
      <c r="AH112" s="405">
        <f ca="1">(AH12+AH13)</f>
        <v>0</v>
      </c>
      <c r="AI112" s="445">
        <f t="shared" ca="1" si="30"/>
        <v>0</v>
      </c>
      <c r="AJ112" s="445"/>
      <c r="AK112" s="445"/>
      <c r="AL112" s="127"/>
      <c r="AM112" s="127"/>
      <c r="AN112" s="127"/>
      <c r="AO112" s="127"/>
      <c r="AP112" s="127"/>
      <c r="AQ112" s="127"/>
      <c r="AR112" s="127"/>
      <c r="AS112" s="75"/>
      <c r="AT112" s="75"/>
    </row>
    <row r="113" spans="1:46" ht="15" customHeight="1">
      <c r="A113" s="535"/>
      <c r="C113" s="99"/>
      <c r="D113" s="95" t="s">
        <v>93</v>
      </c>
      <c r="E113" s="46">
        <v>5334</v>
      </c>
      <c r="F113" s="9" t="s">
        <v>18</v>
      </c>
      <c r="G113" s="405">
        <f ca="1">(G33+G35+G36)-G84</f>
        <v>0</v>
      </c>
      <c r="H113" s="405">
        <f t="shared" ref="H113:AE113" ca="1" si="33">(H33+H35+H36)-H84</f>
        <v>0</v>
      </c>
      <c r="I113" s="405">
        <f t="shared" ref="I113:J113" ca="1" si="34">(I33+I35+I36)-I84</f>
        <v>0</v>
      </c>
      <c r="J113" s="231">
        <f t="shared" ca="1" si="34"/>
        <v>0</v>
      </c>
      <c r="K113" s="231">
        <f t="shared" ref="K113" ca="1" si="35">(K33+K35+K36)-K84</f>
        <v>0</v>
      </c>
      <c r="L113" s="405">
        <f t="shared" ca="1" si="33"/>
        <v>0</v>
      </c>
      <c r="M113" s="405">
        <f t="shared" ca="1" si="33"/>
        <v>0</v>
      </c>
      <c r="N113" s="405">
        <f t="shared" ca="1" si="33"/>
        <v>0</v>
      </c>
      <c r="O113" s="405">
        <f t="shared" ca="1" si="33"/>
        <v>0</v>
      </c>
      <c r="P113" s="405">
        <f t="shared" ca="1" si="33"/>
        <v>0</v>
      </c>
      <c r="Q113" s="405">
        <f t="shared" ca="1" si="33"/>
        <v>0</v>
      </c>
      <c r="R113" s="231">
        <f t="shared" ca="1" si="33"/>
        <v>0</v>
      </c>
      <c r="S113" s="405">
        <f t="shared" ca="1" si="33"/>
        <v>0</v>
      </c>
      <c r="T113" s="405">
        <f t="shared" ca="1" si="33"/>
        <v>0</v>
      </c>
      <c r="U113" s="405">
        <f t="shared" ca="1" si="33"/>
        <v>0</v>
      </c>
      <c r="V113" s="479">
        <f t="shared" ca="1" si="33"/>
        <v>0</v>
      </c>
      <c r="W113" s="405">
        <f t="shared" ca="1" si="33"/>
        <v>0</v>
      </c>
      <c r="X113" s="405">
        <f t="shared" ca="1" si="33"/>
        <v>0</v>
      </c>
      <c r="Y113" s="231">
        <f t="shared" ca="1" si="33"/>
        <v>0</v>
      </c>
      <c r="Z113" s="405">
        <f t="shared" ca="1" si="33"/>
        <v>0</v>
      </c>
      <c r="AA113" s="405">
        <f t="shared" ca="1" si="33"/>
        <v>0</v>
      </c>
      <c r="AB113" s="405">
        <f t="shared" ca="1" si="33"/>
        <v>0</v>
      </c>
      <c r="AC113" s="405">
        <f ca="1">(AC33+AC35+AC36)-AC84</f>
        <v>0</v>
      </c>
      <c r="AD113" s="405">
        <f t="shared" ca="1" si="33"/>
        <v>0</v>
      </c>
      <c r="AE113" s="231">
        <f t="shared" ca="1" si="33"/>
        <v>0</v>
      </c>
      <c r="AF113" s="231">
        <f t="shared" ref="AF113:AH113" ca="1" si="36">(AF33+AF35+AF36)-AF84</f>
        <v>0</v>
      </c>
      <c r="AG113" s="405">
        <f t="shared" ca="1" si="36"/>
        <v>0</v>
      </c>
      <c r="AH113" s="405">
        <f t="shared" ca="1" si="36"/>
        <v>0</v>
      </c>
      <c r="AI113" s="445">
        <f ca="1">(AI33+AI35+AI36)-AI84</f>
        <v>0</v>
      </c>
      <c r="AJ113" s="445"/>
      <c r="AK113" s="445"/>
      <c r="AL113" s="127"/>
      <c r="AM113" s="127"/>
      <c r="AN113" s="127"/>
      <c r="AO113" s="127"/>
      <c r="AP113" s="127"/>
      <c r="AQ113" s="127"/>
      <c r="AR113" s="127"/>
      <c r="AS113" s="75"/>
      <c r="AT113" s="75"/>
    </row>
    <row r="114" spans="1:46" ht="15" customHeight="1">
      <c r="A114" s="535"/>
      <c r="B114" s="9"/>
      <c r="C114" s="99"/>
      <c r="D114" s="95" t="s">
        <v>92</v>
      </c>
      <c r="E114" s="46"/>
      <c r="F114" s="9" t="s">
        <v>135</v>
      </c>
      <c r="G114" s="405">
        <f ca="1">G37+G79+G80</f>
        <v>0</v>
      </c>
      <c r="H114" s="405">
        <f t="shared" ref="H114:AI114" ca="1" si="37">H37+H79+H80</f>
        <v>0</v>
      </c>
      <c r="I114" s="405">
        <f t="shared" ref="I114:J114" ca="1" si="38">I37+I79+I80</f>
        <v>0</v>
      </c>
      <c r="J114" s="231">
        <f t="shared" ca="1" si="38"/>
        <v>0</v>
      </c>
      <c r="K114" s="231">
        <f t="shared" ref="K114" ca="1" si="39">K37+K79+K80</f>
        <v>0</v>
      </c>
      <c r="L114" s="405">
        <f t="shared" ca="1" si="37"/>
        <v>0</v>
      </c>
      <c r="M114" s="405">
        <f t="shared" ca="1" si="37"/>
        <v>0</v>
      </c>
      <c r="N114" s="405">
        <f t="shared" ca="1" si="37"/>
        <v>0</v>
      </c>
      <c r="O114" s="405">
        <f t="shared" ca="1" si="37"/>
        <v>0</v>
      </c>
      <c r="P114" s="405">
        <f t="shared" ca="1" si="37"/>
        <v>0</v>
      </c>
      <c r="Q114" s="405">
        <f t="shared" ca="1" si="37"/>
        <v>0</v>
      </c>
      <c r="R114" s="231">
        <f t="shared" ca="1" si="37"/>
        <v>0</v>
      </c>
      <c r="S114" s="405">
        <f t="shared" ca="1" si="37"/>
        <v>0</v>
      </c>
      <c r="T114" s="405">
        <f t="shared" ca="1" si="37"/>
        <v>0</v>
      </c>
      <c r="U114" s="405">
        <f t="shared" ca="1" si="37"/>
        <v>0</v>
      </c>
      <c r="V114" s="479">
        <f t="shared" ca="1" si="37"/>
        <v>0</v>
      </c>
      <c r="W114" s="405">
        <f t="shared" ca="1" si="37"/>
        <v>0</v>
      </c>
      <c r="X114" s="405">
        <f t="shared" ca="1" si="37"/>
        <v>0</v>
      </c>
      <c r="Y114" s="231">
        <f t="shared" ca="1" si="37"/>
        <v>0</v>
      </c>
      <c r="Z114" s="405">
        <f t="shared" ca="1" si="37"/>
        <v>0</v>
      </c>
      <c r="AA114" s="405">
        <f t="shared" ca="1" si="37"/>
        <v>0</v>
      </c>
      <c r="AB114" s="405">
        <f t="shared" ca="1" si="37"/>
        <v>0</v>
      </c>
      <c r="AC114" s="405">
        <f t="shared" ca="1" si="37"/>
        <v>0</v>
      </c>
      <c r="AD114" s="405">
        <f t="shared" ca="1" si="37"/>
        <v>0</v>
      </c>
      <c r="AE114" s="231">
        <f t="shared" ca="1" si="37"/>
        <v>0</v>
      </c>
      <c r="AF114" s="231">
        <f t="shared" ref="AF114:AH114" ca="1" si="40">AF37+AF79+AF80</f>
        <v>0</v>
      </c>
      <c r="AG114" s="405">
        <f t="shared" ca="1" si="40"/>
        <v>0</v>
      </c>
      <c r="AH114" s="405">
        <f t="shared" ca="1" si="40"/>
        <v>0</v>
      </c>
      <c r="AI114" s="445">
        <f t="shared" ca="1" si="37"/>
        <v>0</v>
      </c>
      <c r="AJ114" s="445"/>
      <c r="AK114" s="445"/>
      <c r="AL114" s="127"/>
      <c r="AM114" s="127"/>
      <c r="AN114" s="127"/>
      <c r="AO114" s="127"/>
      <c r="AP114" s="127"/>
      <c r="AQ114" s="127"/>
      <c r="AR114" s="127"/>
      <c r="AS114" s="75"/>
      <c r="AT114" s="75"/>
    </row>
    <row r="115" spans="1:46" ht="15" customHeight="1">
      <c r="A115" s="535"/>
      <c r="B115" s="9"/>
      <c r="C115" s="99"/>
      <c r="D115" s="95" t="s">
        <v>92</v>
      </c>
      <c r="E115" s="46">
        <v>2074</v>
      </c>
      <c r="F115" s="9" t="s">
        <v>6</v>
      </c>
      <c r="G115" s="406">
        <f ca="1">(G18+G19)-(G94+G95+G96)</f>
        <v>0</v>
      </c>
      <c r="H115" s="406">
        <f t="shared" ref="H115:AI115" ca="1" si="41">(H18+H19)-(H94+H95+H96)</f>
        <v>0</v>
      </c>
      <c r="I115" s="406">
        <f t="shared" ref="I115:J115" ca="1" si="42">(I18+I19)-(I94+I95+I96)</f>
        <v>0</v>
      </c>
      <c r="J115" s="230">
        <f t="shared" ca="1" si="42"/>
        <v>0</v>
      </c>
      <c r="K115" s="230">
        <f t="shared" ref="K115" ca="1" si="43">(K18+K19)-(K94+K95+K96)</f>
        <v>0</v>
      </c>
      <c r="L115" s="406">
        <f t="shared" ca="1" si="41"/>
        <v>0</v>
      </c>
      <c r="M115" s="406">
        <f t="shared" ca="1" si="41"/>
        <v>0</v>
      </c>
      <c r="N115" s="406">
        <f t="shared" ca="1" si="41"/>
        <v>0</v>
      </c>
      <c r="O115" s="406">
        <f t="shared" ca="1" si="41"/>
        <v>0</v>
      </c>
      <c r="P115" s="406">
        <f t="shared" ca="1" si="41"/>
        <v>0</v>
      </c>
      <c r="Q115" s="406">
        <f t="shared" ca="1" si="41"/>
        <v>0</v>
      </c>
      <c r="R115" s="230">
        <f t="shared" ca="1" si="41"/>
        <v>0</v>
      </c>
      <c r="S115" s="406">
        <f t="shared" ca="1" si="41"/>
        <v>0</v>
      </c>
      <c r="T115" s="406">
        <f t="shared" ca="1" si="41"/>
        <v>0</v>
      </c>
      <c r="U115" s="406">
        <f t="shared" ca="1" si="41"/>
        <v>0</v>
      </c>
      <c r="V115" s="406">
        <f t="shared" ca="1" si="41"/>
        <v>0</v>
      </c>
      <c r="W115" s="406">
        <f t="shared" ca="1" si="41"/>
        <v>0</v>
      </c>
      <c r="X115" s="406">
        <f t="shared" ca="1" si="41"/>
        <v>0</v>
      </c>
      <c r="Y115" s="230">
        <f t="shared" ca="1" si="41"/>
        <v>0</v>
      </c>
      <c r="Z115" s="406">
        <f t="shared" ca="1" si="41"/>
        <v>0</v>
      </c>
      <c r="AA115" s="406">
        <f t="shared" ca="1" si="41"/>
        <v>0</v>
      </c>
      <c r="AB115" s="406">
        <f t="shared" ca="1" si="41"/>
        <v>0</v>
      </c>
      <c r="AC115" s="406">
        <f ca="1">(AC18+AC19)-(AC94+AC95+AC96)</f>
        <v>0</v>
      </c>
      <c r="AD115" s="406">
        <f t="shared" ca="1" si="41"/>
        <v>0</v>
      </c>
      <c r="AE115" s="230">
        <f t="shared" ca="1" si="41"/>
        <v>0</v>
      </c>
      <c r="AF115" s="230">
        <f t="shared" ref="AF115:AH115" ca="1" si="44">(AF18+AF19)-(AF94+AF95+AF96)</f>
        <v>0</v>
      </c>
      <c r="AG115" s="406">
        <f t="shared" ca="1" si="44"/>
        <v>0</v>
      </c>
      <c r="AH115" s="406">
        <f t="shared" ca="1" si="44"/>
        <v>0</v>
      </c>
      <c r="AI115" s="406">
        <f t="shared" ca="1" si="41"/>
        <v>0</v>
      </c>
      <c r="AJ115" s="406"/>
      <c r="AK115" s="406"/>
      <c r="AL115" s="127"/>
      <c r="AM115" s="127"/>
      <c r="AN115" s="127"/>
      <c r="AO115" s="127"/>
      <c r="AP115" s="127"/>
      <c r="AQ115" s="127"/>
      <c r="AR115" s="127"/>
      <c r="AS115" s="75"/>
      <c r="AT115" s="75"/>
    </row>
    <row r="116" spans="1:46" ht="15" customHeight="1">
      <c r="A116" s="535"/>
      <c r="B116" s="9"/>
      <c r="C116" s="99"/>
      <c r="D116" s="95"/>
      <c r="E116" s="46"/>
      <c r="F116" s="9" t="s">
        <v>301</v>
      </c>
      <c r="G116" s="406">
        <f>(G94+G95+G96)-G93</f>
        <v>0</v>
      </c>
      <c r="H116" s="406">
        <f t="shared" ref="H116:AE116" si="45">(H94+H95+H96)-H93</f>
        <v>0</v>
      </c>
      <c r="I116" s="406">
        <f t="shared" ref="I116:J116" si="46">(I94+I95+I96)-I93</f>
        <v>0</v>
      </c>
      <c r="J116" s="230">
        <f t="shared" si="46"/>
        <v>0</v>
      </c>
      <c r="K116" s="230">
        <f t="shared" ref="K116" si="47">(K94+K95+K96)-K93</f>
        <v>0</v>
      </c>
      <c r="L116" s="406">
        <f t="shared" si="45"/>
        <v>0</v>
      </c>
      <c r="M116" s="406">
        <f t="shared" si="45"/>
        <v>0</v>
      </c>
      <c r="N116" s="406">
        <f t="shared" si="45"/>
        <v>0</v>
      </c>
      <c r="O116" s="406">
        <f t="shared" si="45"/>
        <v>0</v>
      </c>
      <c r="P116" s="406">
        <f t="shared" si="45"/>
        <v>0</v>
      </c>
      <c r="Q116" s="406">
        <f t="shared" si="45"/>
        <v>0</v>
      </c>
      <c r="R116" s="230">
        <f t="shared" si="45"/>
        <v>0</v>
      </c>
      <c r="S116" s="406">
        <f t="shared" si="45"/>
        <v>0</v>
      </c>
      <c r="T116" s="406">
        <f t="shared" si="45"/>
        <v>0</v>
      </c>
      <c r="U116" s="406">
        <f>(U94+U95+U96)-U93</f>
        <v>0</v>
      </c>
      <c r="V116" s="406">
        <f t="shared" si="45"/>
        <v>0</v>
      </c>
      <c r="W116" s="406">
        <f t="shared" si="45"/>
        <v>0</v>
      </c>
      <c r="X116" s="406">
        <f t="shared" si="45"/>
        <v>0</v>
      </c>
      <c r="Y116" s="230">
        <f t="shared" si="45"/>
        <v>0</v>
      </c>
      <c r="Z116" s="406">
        <f t="shared" si="45"/>
        <v>0</v>
      </c>
      <c r="AA116" s="406">
        <f t="shared" si="45"/>
        <v>0</v>
      </c>
      <c r="AB116" s="406">
        <f t="shared" si="45"/>
        <v>0</v>
      </c>
      <c r="AC116" s="406">
        <f>(AC94+AC95+AC96)-AC93</f>
        <v>0</v>
      </c>
      <c r="AD116" s="406">
        <f t="shared" si="45"/>
        <v>0</v>
      </c>
      <c r="AE116" s="230">
        <f t="shared" si="45"/>
        <v>0</v>
      </c>
      <c r="AF116" s="230">
        <f t="shared" ref="AF116:AH116" si="48">(AF94+AF95+AF96)-AF93</f>
        <v>0</v>
      </c>
      <c r="AG116" s="406">
        <f t="shared" si="48"/>
        <v>0</v>
      </c>
      <c r="AH116" s="406">
        <f t="shared" si="48"/>
        <v>0</v>
      </c>
      <c r="AI116" s="406">
        <f t="shared" ref="AI116" si="49">(AI94+AI95+AI96)-AI93</f>
        <v>0</v>
      </c>
      <c r="AJ116" s="406"/>
      <c r="AK116" s="406"/>
      <c r="AL116" s="127"/>
      <c r="AM116" s="127"/>
      <c r="AN116" s="127"/>
      <c r="AO116" s="127"/>
      <c r="AP116" s="127"/>
      <c r="AQ116" s="127"/>
      <c r="AR116" s="127"/>
      <c r="AS116" s="75"/>
      <c r="AT116" s="75"/>
    </row>
    <row r="117" spans="1:46" ht="36" customHeight="1">
      <c r="A117" s="535"/>
      <c r="B117" s="541" t="s">
        <v>307</v>
      </c>
      <c r="C117" s="541"/>
      <c r="D117" s="95"/>
      <c r="E117" s="46"/>
      <c r="F117" s="323" t="s">
        <v>294</v>
      </c>
      <c r="G117" s="407" t="str">
        <f>G93</f>
        <v>0.00</v>
      </c>
      <c r="H117" s="407" t="str">
        <f t="shared" ref="H117:AE117" si="50">H93</f>
        <v>0.00</v>
      </c>
      <c r="I117" s="407" t="str">
        <f t="shared" si="50"/>
        <v>0.00</v>
      </c>
      <c r="J117" s="322" t="str">
        <f t="shared" ref="J117:K117" si="51">J93</f>
        <v>0.00</v>
      </c>
      <c r="K117" s="322" t="str">
        <f t="shared" si="51"/>
        <v>0.00</v>
      </c>
      <c r="L117" s="407" t="str">
        <f t="shared" si="50"/>
        <v>0.00</v>
      </c>
      <c r="M117" s="407" t="str">
        <f t="shared" si="50"/>
        <v>0.00</v>
      </c>
      <c r="N117" s="407" t="str">
        <f t="shared" si="50"/>
        <v>0.00</v>
      </c>
      <c r="O117" s="407" t="str">
        <f t="shared" si="50"/>
        <v>0.00</v>
      </c>
      <c r="P117" s="407" t="str">
        <f t="shared" si="50"/>
        <v>0.00</v>
      </c>
      <c r="Q117" s="407" t="str">
        <f t="shared" si="50"/>
        <v>0.00</v>
      </c>
      <c r="R117" s="322" t="str">
        <f t="shared" si="50"/>
        <v>0.00</v>
      </c>
      <c r="S117" s="407" t="str">
        <f t="shared" si="50"/>
        <v>0.00</v>
      </c>
      <c r="T117" s="407" t="str">
        <f t="shared" si="50"/>
        <v>0.00</v>
      </c>
      <c r="U117" s="407" t="str">
        <f t="shared" si="50"/>
        <v>0.00</v>
      </c>
      <c r="V117" s="407" t="str">
        <f t="shared" si="50"/>
        <v>0.00</v>
      </c>
      <c r="W117" s="407" t="str">
        <f t="shared" si="50"/>
        <v>0.00</v>
      </c>
      <c r="X117" s="407" t="str">
        <f t="shared" si="50"/>
        <v>0.00</v>
      </c>
      <c r="Y117" s="322" t="str">
        <f t="shared" si="50"/>
        <v>0.00</v>
      </c>
      <c r="Z117" s="407" t="str">
        <f t="shared" si="50"/>
        <v>0.00</v>
      </c>
      <c r="AA117" s="407" t="str">
        <f t="shared" si="50"/>
        <v>0.00</v>
      </c>
      <c r="AB117" s="407" t="str">
        <f t="shared" si="50"/>
        <v>0.00</v>
      </c>
      <c r="AC117" s="407" t="str">
        <f>AC93</f>
        <v>0.00</v>
      </c>
      <c r="AD117" s="407" t="str">
        <f t="shared" si="50"/>
        <v>0.00</v>
      </c>
      <c r="AE117" s="322" t="str">
        <f t="shared" si="50"/>
        <v>0.00</v>
      </c>
      <c r="AF117" s="322" t="str">
        <f t="shared" ref="AF117:AH117" si="52">AF93</f>
        <v>0.00</v>
      </c>
      <c r="AG117" s="407" t="str">
        <f t="shared" si="52"/>
        <v>0.00</v>
      </c>
      <c r="AH117" s="407" t="str">
        <f t="shared" si="52"/>
        <v>0.00</v>
      </c>
      <c r="AI117" s="407" t="str">
        <f t="shared" ref="AI117" si="53">AI93</f>
        <v>0.00</v>
      </c>
      <c r="AJ117" s="407"/>
      <c r="AK117" s="407"/>
      <c r="AL117" s="127"/>
      <c r="AM117" s="127"/>
      <c r="AN117" s="127"/>
      <c r="AO117" s="127"/>
      <c r="AP117" s="127"/>
      <c r="AQ117" s="127"/>
      <c r="AR117" s="127"/>
      <c r="AS117" s="75"/>
      <c r="AT117" s="75"/>
    </row>
    <row r="118" spans="1:46" ht="65.25" customHeight="1">
      <c r="A118" s="535"/>
      <c r="B118" s="542" t="s">
        <v>309</v>
      </c>
      <c r="C118" s="542"/>
      <c r="D118" s="95"/>
      <c r="E118" s="46"/>
      <c r="F118" s="323" t="s">
        <v>41</v>
      </c>
      <c r="G118" s="407">
        <f ca="1">G7-(G88+G89+G90)</f>
        <v>0</v>
      </c>
      <c r="H118" s="407">
        <f ca="1">H7-(H88+H89+H90)</f>
        <v>0</v>
      </c>
      <c r="I118" s="407">
        <f ca="1">I7-(I88+I89+I90)</f>
        <v>0</v>
      </c>
      <c r="J118" s="322">
        <f ca="1">J7-(J88+J89+J90)</f>
        <v>0</v>
      </c>
      <c r="K118" s="481">
        <f ca="1">K7-(K88+K89+K90)</f>
        <v>0</v>
      </c>
      <c r="L118" s="407">
        <f t="shared" ref="L118:AI118" ca="1" si="54">L7-(L88+L89+L90)</f>
        <v>0</v>
      </c>
      <c r="M118" s="407">
        <f t="shared" ca="1" si="54"/>
        <v>0</v>
      </c>
      <c r="N118" s="407">
        <f ca="1">N7-(N88+N89+N90)</f>
        <v>0</v>
      </c>
      <c r="O118" s="407">
        <f t="shared" ca="1" si="54"/>
        <v>0</v>
      </c>
      <c r="P118" s="407">
        <f ca="1">P7-(P88+P89+P90)</f>
        <v>0</v>
      </c>
      <c r="Q118" s="407">
        <f t="shared" ca="1" si="54"/>
        <v>0</v>
      </c>
      <c r="R118" s="322">
        <f t="shared" ca="1" si="54"/>
        <v>0</v>
      </c>
      <c r="S118" s="407">
        <f t="shared" ca="1" si="54"/>
        <v>0</v>
      </c>
      <c r="T118" s="407">
        <f t="shared" ca="1" si="54"/>
        <v>0</v>
      </c>
      <c r="U118" s="407">
        <f t="shared" ca="1" si="54"/>
        <v>0</v>
      </c>
      <c r="V118" s="407">
        <f t="shared" ca="1" si="54"/>
        <v>0</v>
      </c>
      <c r="W118" s="407">
        <f t="shared" ca="1" si="54"/>
        <v>0</v>
      </c>
      <c r="X118" s="407">
        <f ca="1">X7-(X88+X89+X90)</f>
        <v>0</v>
      </c>
      <c r="Y118" s="322">
        <f t="shared" ca="1" si="54"/>
        <v>0</v>
      </c>
      <c r="Z118" s="407">
        <f t="shared" ca="1" si="54"/>
        <v>0</v>
      </c>
      <c r="AA118" s="407">
        <f t="shared" ca="1" si="54"/>
        <v>0</v>
      </c>
      <c r="AB118" s="407">
        <f t="shared" ca="1" si="54"/>
        <v>0</v>
      </c>
      <c r="AC118" s="407">
        <f ca="1">AC7-(AC88+AC89+AC90)</f>
        <v>0</v>
      </c>
      <c r="AD118" s="407">
        <f t="shared" ca="1" si="54"/>
        <v>0</v>
      </c>
      <c r="AE118" s="322">
        <f t="shared" ca="1" si="54"/>
        <v>0</v>
      </c>
      <c r="AF118" s="322">
        <f t="shared" ref="AF118:AH118" ca="1" si="55">AF7-(AF88+AF89+AF90)</f>
        <v>0</v>
      </c>
      <c r="AG118" s="407">
        <f t="shared" ca="1" si="55"/>
        <v>0</v>
      </c>
      <c r="AH118" s="407">
        <f t="shared" ca="1" si="55"/>
        <v>0</v>
      </c>
      <c r="AI118" s="407">
        <f t="shared" ca="1" si="54"/>
        <v>0</v>
      </c>
      <c r="AJ118" s="407"/>
      <c r="AK118" s="407"/>
      <c r="AL118" s="127"/>
      <c r="AM118" s="127"/>
      <c r="AN118" s="127"/>
      <c r="AO118" s="127"/>
      <c r="AP118" s="127"/>
      <c r="AQ118" s="127"/>
      <c r="AR118" s="127"/>
      <c r="AS118" s="75"/>
      <c r="AT118" s="75"/>
    </row>
    <row r="119" spans="1:46" ht="39.75" customHeight="1">
      <c r="A119" s="535"/>
      <c r="B119" s="542" t="s">
        <v>308</v>
      </c>
      <c r="C119" s="542"/>
      <c r="D119" s="95"/>
      <c r="E119" s="46"/>
      <c r="F119" s="323" t="s">
        <v>306</v>
      </c>
      <c r="G119" s="407">
        <f ca="1">G115+G116</f>
        <v>0</v>
      </c>
      <c r="H119" s="407">
        <f t="shared" ref="H119:AI119" ca="1" si="56">H115+H116</f>
        <v>0</v>
      </c>
      <c r="I119" s="407">
        <f t="shared" ca="1" si="56"/>
        <v>0</v>
      </c>
      <c r="J119" s="322">
        <f t="shared" ref="J119:K119" ca="1" si="57">J115+J116</f>
        <v>0</v>
      </c>
      <c r="K119" s="322">
        <f t="shared" ca="1" si="57"/>
        <v>0</v>
      </c>
      <c r="L119" s="407">
        <f t="shared" ca="1" si="56"/>
        <v>0</v>
      </c>
      <c r="M119" s="407">
        <f t="shared" ca="1" si="56"/>
        <v>0</v>
      </c>
      <c r="N119" s="407">
        <f t="shared" ca="1" si="56"/>
        <v>0</v>
      </c>
      <c r="O119" s="407">
        <f t="shared" ca="1" si="56"/>
        <v>0</v>
      </c>
      <c r="P119" s="407">
        <f t="shared" ca="1" si="56"/>
        <v>0</v>
      </c>
      <c r="Q119" s="407">
        <f t="shared" ca="1" si="56"/>
        <v>0</v>
      </c>
      <c r="R119" s="322">
        <f t="shared" ca="1" si="56"/>
        <v>0</v>
      </c>
      <c r="S119" s="407">
        <f t="shared" ca="1" si="56"/>
        <v>0</v>
      </c>
      <c r="T119" s="407">
        <f t="shared" ca="1" si="56"/>
        <v>0</v>
      </c>
      <c r="U119" s="407">
        <f t="shared" ca="1" si="56"/>
        <v>0</v>
      </c>
      <c r="V119" s="407">
        <f t="shared" ca="1" si="56"/>
        <v>0</v>
      </c>
      <c r="W119" s="407">
        <f t="shared" ca="1" si="56"/>
        <v>0</v>
      </c>
      <c r="X119" s="407">
        <f t="shared" ca="1" si="56"/>
        <v>0</v>
      </c>
      <c r="Y119" s="322">
        <f t="shared" ca="1" si="56"/>
        <v>0</v>
      </c>
      <c r="Z119" s="407">
        <f t="shared" ca="1" si="56"/>
        <v>0</v>
      </c>
      <c r="AA119" s="407">
        <f t="shared" ca="1" si="56"/>
        <v>0</v>
      </c>
      <c r="AB119" s="407">
        <f t="shared" ca="1" si="56"/>
        <v>0</v>
      </c>
      <c r="AC119" s="407">
        <f t="shared" ca="1" si="56"/>
        <v>0</v>
      </c>
      <c r="AD119" s="407">
        <f t="shared" ca="1" si="56"/>
        <v>0</v>
      </c>
      <c r="AE119" s="322">
        <f t="shared" ca="1" si="56"/>
        <v>0</v>
      </c>
      <c r="AF119" s="322">
        <f t="shared" ref="AF119:AH119" ca="1" si="58">AF115+AF116</f>
        <v>0</v>
      </c>
      <c r="AG119" s="407">
        <f t="shared" ca="1" si="58"/>
        <v>0</v>
      </c>
      <c r="AH119" s="407">
        <f t="shared" ca="1" si="58"/>
        <v>0</v>
      </c>
      <c r="AI119" s="407">
        <f t="shared" ca="1" si="56"/>
        <v>0</v>
      </c>
      <c r="AJ119" s="407"/>
      <c r="AK119" s="407"/>
      <c r="AL119" s="127"/>
      <c r="AM119" s="127"/>
      <c r="AN119" s="127"/>
      <c r="AO119" s="127"/>
      <c r="AP119" s="127"/>
      <c r="AQ119" s="127"/>
      <c r="AR119" s="127"/>
      <c r="AS119" s="75"/>
      <c r="AT119" s="75"/>
    </row>
    <row r="120" spans="1:46" ht="15" customHeight="1">
      <c r="A120" s="535"/>
      <c r="C120" s="104"/>
      <c r="D120" s="105"/>
      <c r="G120" s="405"/>
      <c r="H120" s="405"/>
      <c r="I120" s="405"/>
      <c r="J120" s="231"/>
      <c r="K120" s="231"/>
      <c r="L120" s="405"/>
      <c r="M120" s="405"/>
      <c r="N120" s="405"/>
      <c r="O120" s="405"/>
      <c r="P120" s="405"/>
      <c r="Q120" s="405"/>
      <c r="R120" s="231"/>
      <c r="S120" s="405"/>
      <c r="T120" s="405"/>
      <c r="U120" s="405"/>
      <c r="V120" s="405"/>
      <c r="W120" s="405"/>
      <c r="X120" s="405"/>
      <c r="Y120" s="231"/>
      <c r="Z120" s="405"/>
      <c r="AA120" s="405"/>
      <c r="AB120" s="405"/>
      <c r="AC120" s="405"/>
      <c r="AD120" s="405"/>
      <c r="AE120" s="231"/>
      <c r="AF120" s="231"/>
      <c r="AG120" s="405"/>
      <c r="AH120" s="445"/>
      <c r="AI120" s="445"/>
      <c r="AJ120" s="445"/>
      <c r="AK120" s="445"/>
      <c r="AL120" s="127"/>
      <c r="AM120" s="127"/>
      <c r="AN120" s="127"/>
      <c r="AO120" s="127"/>
      <c r="AP120" s="127"/>
      <c r="AQ120" s="127"/>
      <c r="AR120" s="127"/>
      <c r="AS120" s="75"/>
      <c r="AT120" s="75"/>
    </row>
    <row r="121" spans="1:46" ht="15" customHeight="1">
      <c r="A121" s="535"/>
      <c r="B121" s="95"/>
      <c r="C121" s="99"/>
      <c r="F121" s="9" t="s">
        <v>114</v>
      </c>
      <c r="G121" s="405">
        <f ca="1">G103+G104+G105+G106+G109+G110+G111+G113</f>
        <v>-250</v>
      </c>
      <c r="H121" s="405">
        <f t="shared" ref="H121:AE121" ca="1" si="59">H103+H104+H105+H106+H109+H110+H111+H113</f>
        <v>-250</v>
      </c>
      <c r="I121" s="405">
        <f ca="1">I103+I104+I105+I106+I109+I110+I111+I113</f>
        <v>-250</v>
      </c>
      <c r="J121" s="231">
        <f t="shared" ref="J121:T121" ca="1" si="60">J103+J104+J105+J106+J109+J110+J111+J113</f>
        <v>-250</v>
      </c>
      <c r="K121" s="231">
        <f ca="1">K103+K104+K105+K106+K109+K110+K111+K113</f>
        <v>-250</v>
      </c>
      <c r="L121" s="405">
        <f ca="1">L103+L104+L105+L106+L109+L110+L111+L113</f>
        <v>0</v>
      </c>
      <c r="M121" s="405">
        <f t="shared" ca="1" si="60"/>
        <v>0</v>
      </c>
      <c r="N121" s="405">
        <f t="shared" ca="1" si="60"/>
        <v>0</v>
      </c>
      <c r="O121" s="405">
        <f t="shared" ca="1" si="60"/>
        <v>0</v>
      </c>
      <c r="P121" s="405">
        <f t="shared" ca="1" si="60"/>
        <v>0</v>
      </c>
      <c r="Q121" s="405">
        <f ca="1">Q103+Q104+Q105+Q106+Q109+Q110+Q111+Q113</f>
        <v>0</v>
      </c>
      <c r="R121" s="231">
        <f t="shared" ca="1" si="60"/>
        <v>0</v>
      </c>
      <c r="S121" s="405">
        <f t="shared" ca="1" si="60"/>
        <v>0</v>
      </c>
      <c r="T121" s="405">
        <f t="shared" ca="1" si="60"/>
        <v>-250</v>
      </c>
      <c r="U121" s="405">
        <f ca="1">U103+U104+U105+U106+U109+U110+U111+U113</f>
        <v>-250</v>
      </c>
      <c r="V121" s="405">
        <f t="shared" ca="1" si="59"/>
        <v>-250</v>
      </c>
      <c r="W121" s="405">
        <f t="shared" ca="1" si="59"/>
        <v>-250</v>
      </c>
      <c r="X121" s="405">
        <f ca="1">X103+X104+X105+X106+X109+X110+X111+X113</f>
        <v>-250</v>
      </c>
      <c r="Y121" s="231">
        <f t="shared" ca="1" si="59"/>
        <v>-250</v>
      </c>
      <c r="Z121" s="405">
        <f t="shared" ca="1" si="59"/>
        <v>-250</v>
      </c>
      <c r="AA121" s="405">
        <f t="shared" ca="1" si="59"/>
        <v>-250</v>
      </c>
      <c r="AB121" s="405">
        <f t="shared" ca="1" si="59"/>
        <v>-250</v>
      </c>
      <c r="AC121" s="405">
        <f t="shared" ca="1" si="59"/>
        <v>-250</v>
      </c>
      <c r="AD121" s="405">
        <f ca="1">AD103+AD104+AD105+AD106+AD109+AD110+AD111+AD113</f>
        <v>-250</v>
      </c>
      <c r="AE121" s="231">
        <f t="shared" ca="1" si="59"/>
        <v>-250</v>
      </c>
      <c r="AF121" s="231">
        <f t="shared" ref="AF121:AG121" ca="1" si="61">AF103+AF104+AF105+AF106+AF109+AF110+AF111+AF113</f>
        <v>-250</v>
      </c>
      <c r="AG121" s="405">
        <f t="shared" ca="1" si="61"/>
        <v>-250</v>
      </c>
      <c r="AH121" s="405">
        <f ca="1">AH103+AH104+AH105+AH106+AH109+AH110+AH111+AH113</f>
        <v>-250</v>
      </c>
      <c r="AI121" s="445">
        <f ca="1">AI103+AI104+AI105+AI106+AI109+AI110+AI111+AI113</f>
        <v>-250</v>
      </c>
      <c r="AJ121" s="445"/>
      <c r="AK121" s="445"/>
      <c r="AL121" s="259"/>
      <c r="AM121" s="259"/>
      <c r="AN121" s="259"/>
      <c r="AO121" s="259"/>
      <c r="AP121" s="130"/>
      <c r="AQ121" s="130"/>
      <c r="AR121" s="130"/>
      <c r="AS121" s="75"/>
      <c r="AT121" s="75"/>
    </row>
    <row r="122" spans="1:46" ht="15" customHeight="1">
      <c r="A122" s="535"/>
      <c r="C122" s="99"/>
      <c r="D122" s="78" t="s">
        <v>117</v>
      </c>
      <c r="E122" s="9">
        <f ca="1">SUM(G7:G26)</f>
        <v>0</v>
      </c>
      <c r="F122" s="9" t="s">
        <v>92</v>
      </c>
      <c r="G122" s="408">
        <f ca="1">ROUND(SUM(G7:G26)-G121,2)</f>
        <v>250</v>
      </c>
      <c r="H122" s="408">
        <f t="shared" ref="H122:AI122" ca="1" si="62">ROUND(SUM(H7:H26)-H121,2)</f>
        <v>250</v>
      </c>
      <c r="I122" s="408">
        <f t="shared" ref="I122:T122" ca="1" si="63">ROUND(SUM(I7:I26)-I121,2)</f>
        <v>250</v>
      </c>
      <c r="J122" s="232">
        <f t="shared" ca="1" si="63"/>
        <v>250</v>
      </c>
      <c r="K122" s="232">
        <f t="shared" ca="1" si="63"/>
        <v>250</v>
      </c>
      <c r="L122" s="408">
        <f t="shared" ca="1" si="63"/>
        <v>0</v>
      </c>
      <c r="M122" s="408">
        <f t="shared" ca="1" si="63"/>
        <v>0</v>
      </c>
      <c r="N122" s="408">
        <f t="shared" ca="1" si="63"/>
        <v>0</v>
      </c>
      <c r="O122" s="408">
        <f t="shared" ca="1" si="63"/>
        <v>0</v>
      </c>
      <c r="P122" s="408">
        <f t="shared" ca="1" si="63"/>
        <v>0</v>
      </c>
      <c r="Q122" s="408">
        <f t="shared" ca="1" si="63"/>
        <v>0</v>
      </c>
      <c r="R122" s="232">
        <f t="shared" ca="1" si="63"/>
        <v>0</v>
      </c>
      <c r="S122" s="408">
        <f t="shared" ca="1" si="63"/>
        <v>0</v>
      </c>
      <c r="T122" s="408">
        <f t="shared" ca="1" si="63"/>
        <v>250</v>
      </c>
      <c r="U122" s="408">
        <f t="shared" ca="1" si="62"/>
        <v>250</v>
      </c>
      <c r="V122" s="408">
        <f ca="1">ROUND(SUM(V7:V26)-V121,2)</f>
        <v>250</v>
      </c>
      <c r="W122" s="408">
        <f t="shared" ca="1" si="62"/>
        <v>250</v>
      </c>
      <c r="X122" s="408">
        <f ca="1">ROUND(SUM(X7:X26)-X121,2)</f>
        <v>250</v>
      </c>
      <c r="Y122" s="232">
        <f t="shared" ca="1" si="62"/>
        <v>250</v>
      </c>
      <c r="Z122" s="408">
        <f t="shared" ca="1" si="62"/>
        <v>250</v>
      </c>
      <c r="AA122" s="408">
        <f t="shared" ca="1" si="62"/>
        <v>250</v>
      </c>
      <c r="AB122" s="408">
        <f t="shared" ca="1" si="62"/>
        <v>250</v>
      </c>
      <c r="AC122" s="408">
        <f t="shared" ca="1" si="62"/>
        <v>250</v>
      </c>
      <c r="AD122" s="408">
        <f t="shared" ca="1" si="62"/>
        <v>250</v>
      </c>
      <c r="AE122" s="232">
        <f t="shared" ca="1" si="62"/>
        <v>250</v>
      </c>
      <c r="AF122" s="232">
        <f ca="1">ROUND(SUM(AF7:AF26)-AF121,2)</f>
        <v>250</v>
      </c>
      <c r="AG122" s="408">
        <f t="shared" ref="AG122:AH122" ca="1" si="64">ROUND(SUM(AG7:AG26)-AG121,2)</f>
        <v>250</v>
      </c>
      <c r="AH122" s="408">
        <f t="shared" ca="1" si="64"/>
        <v>250</v>
      </c>
      <c r="AI122" s="452">
        <f t="shared" ca="1" si="62"/>
        <v>250</v>
      </c>
      <c r="AJ122" s="452"/>
      <c r="AK122" s="452"/>
      <c r="AL122" s="131"/>
      <c r="AM122" s="131"/>
      <c r="AN122" s="131"/>
      <c r="AO122" s="131"/>
      <c r="AP122" s="131"/>
      <c r="AQ122" s="131"/>
      <c r="AR122" s="131"/>
      <c r="AS122" s="75"/>
      <c r="AT122" s="75"/>
    </row>
    <row r="123" spans="1:46" ht="15" customHeight="1">
      <c r="C123" s="99"/>
      <c r="D123" s="78" t="s">
        <v>116</v>
      </c>
      <c r="E123" s="9">
        <f ca="1">G1-E122</f>
        <v>105063</v>
      </c>
      <c r="F123" s="9" t="s">
        <v>119</v>
      </c>
      <c r="G123" s="409" t="e">
        <f ca="1">(G1-(G121+G122))*(1-(G122/(G121+G122)))</f>
        <v>#DIV/0!</v>
      </c>
      <c r="H123" s="409" t="e">
        <f t="shared" ref="H123:AD123" ca="1" si="65">(H1-(H121+H122))*(1-(H122/(H121+H122)))</f>
        <v>#DIV/0!</v>
      </c>
      <c r="I123" s="409" t="e">
        <f t="shared" ref="I123:T123" ca="1" si="66">(I1-(I121+I122))*(1-(I122/(I121+I122)))</f>
        <v>#DIV/0!</v>
      </c>
      <c r="J123" s="233" t="e">
        <f t="shared" ca="1" si="66"/>
        <v>#DIV/0!</v>
      </c>
      <c r="K123" s="233" t="e">
        <f t="shared" ca="1" si="66"/>
        <v>#DIV/0!</v>
      </c>
      <c r="L123" s="409" t="e">
        <f t="shared" ca="1" si="66"/>
        <v>#DIV/0!</v>
      </c>
      <c r="M123" s="409" t="e">
        <f t="shared" ca="1" si="66"/>
        <v>#DIV/0!</v>
      </c>
      <c r="N123" s="409" t="e">
        <f t="shared" ca="1" si="66"/>
        <v>#DIV/0!</v>
      </c>
      <c r="O123" s="409" t="e">
        <f ca="1">(O1-(O121+O122))*(1-(O122/(O121+O122)))</f>
        <v>#DIV/0!</v>
      </c>
      <c r="P123" s="409" t="e">
        <f ca="1">(P1-(P121+P122))*(1-(P122/(P121+P122)))</f>
        <v>#DIV/0!</v>
      </c>
      <c r="Q123" s="409" t="e">
        <f t="shared" ca="1" si="66"/>
        <v>#DIV/0!</v>
      </c>
      <c r="R123" s="233" t="e">
        <f t="shared" ca="1" si="66"/>
        <v>#DIV/0!</v>
      </c>
      <c r="S123" s="409" t="e">
        <f t="shared" ca="1" si="66"/>
        <v>#DIV/0!</v>
      </c>
      <c r="T123" s="409" t="e">
        <f t="shared" ca="1" si="66"/>
        <v>#DIV/0!</v>
      </c>
      <c r="U123" s="409" t="e">
        <f t="shared" ca="1" si="65"/>
        <v>#DIV/0!</v>
      </c>
      <c r="V123" s="409" t="e">
        <f ca="1">(V1-(V121+V122))*(1-(V122/(V121+V122)))</f>
        <v>#DIV/0!</v>
      </c>
      <c r="W123" s="409" t="e">
        <f ca="1">(W1-(W121+W122))*(1-(W122/(W121+W122)))</f>
        <v>#DIV/0!</v>
      </c>
      <c r="X123" s="409" t="e">
        <f ca="1">(X1-(X121+X122))*(1-(X122/(X121+X122)))</f>
        <v>#DIV/0!</v>
      </c>
      <c r="Y123" s="233" t="e">
        <f t="shared" ca="1" si="65"/>
        <v>#DIV/0!</v>
      </c>
      <c r="Z123" s="409" t="e">
        <f ca="1">(Z1-(Z121+Z122))*(1-(Z122/(Z121+Z122)))</f>
        <v>#DIV/0!</v>
      </c>
      <c r="AA123" s="409" t="e">
        <f ca="1">(AA1-(AA121+AA122))*(1-(AA122/(AA121+AA122)))</f>
        <v>#DIV/0!</v>
      </c>
      <c r="AB123" s="409" t="e">
        <f t="shared" ca="1" si="65"/>
        <v>#DIV/0!</v>
      </c>
      <c r="AC123" s="409" t="e">
        <f t="shared" ca="1" si="65"/>
        <v>#DIV/0!</v>
      </c>
      <c r="AD123" s="409" t="e">
        <f t="shared" ca="1" si="65"/>
        <v>#DIV/0!</v>
      </c>
      <c r="AE123" s="233" t="e">
        <f ca="1">(AE1-(AE121+AE122))*(1-(AE122/(AE121+AE122)))</f>
        <v>#DIV/0!</v>
      </c>
      <c r="AF123" s="233" t="e">
        <f t="shared" ref="AF123:AH123" ca="1" si="67">(AF1-(AF121+AF122))*(1-(AF122/(AF121+AF122)))</f>
        <v>#DIV/0!</v>
      </c>
      <c r="AG123" s="409" t="e">
        <f t="shared" ca="1" si="67"/>
        <v>#DIV/0!</v>
      </c>
      <c r="AH123" s="409" t="e">
        <f t="shared" ca="1" si="67"/>
        <v>#DIV/0!</v>
      </c>
      <c r="AI123" s="445" t="e">
        <f ca="1">(AI1-(AI121+AI122))*(1-(AI122/(AI121+AI122)))</f>
        <v>#DIV/0!</v>
      </c>
      <c r="AJ123" s="445"/>
      <c r="AK123" s="445"/>
      <c r="AL123" s="127"/>
      <c r="AM123" s="127"/>
      <c r="AN123" s="127"/>
      <c r="AO123" s="127"/>
      <c r="AP123" s="127"/>
      <c r="AQ123" s="127"/>
      <c r="AR123" s="127"/>
    </row>
    <row r="124" spans="1:46" ht="15" customHeight="1">
      <c r="C124" s="99"/>
      <c r="D124" s="79" t="s">
        <v>118</v>
      </c>
      <c r="E124" s="76">
        <f ca="1">SUM(E122:E123)</f>
        <v>105063</v>
      </c>
      <c r="G124" s="410"/>
      <c r="H124" s="410"/>
      <c r="I124" s="410"/>
      <c r="J124" s="440"/>
      <c r="K124" s="440"/>
      <c r="L124" s="410"/>
      <c r="M124" s="405"/>
      <c r="N124" s="405"/>
      <c r="O124" s="405"/>
      <c r="P124" s="405"/>
      <c r="Q124" s="405"/>
      <c r="R124" s="231"/>
      <c r="S124" s="405"/>
      <c r="T124" s="405"/>
      <c r="U124" s="405"/>
      <c r="V124" s="405"/>
      <c r="W124" s="405"/>
      <c r="X124" s="405"/>
      <c r="Y124" s="231"/>
      <c r="Z124" s="405"/>
      <c r="AA124" s="405"/>
      <c r="AB124" s="405"/>
      <c r="AC124" s="405"/>
      <c r="AD124" s="405"/>
      <c r="AE124" s="231"/>
      <c r="AF124" s="231"/>
      <c r="AG124" s="405"/>
      <c r="AH124" s="405"/>
      <c r="AI124" s="405"/>
      <c r="AJ124" s="405"/>
      <c r="AK124" s="8"/>
      <c r="AL124" s="127" t="s">
        <v>238</v>
      </c>
      <c r="AM124" s="127" t="s">
        <v>239</v>
      </c>
      <c r="AN124" s="127" t="s">
        <v>240</v>
      </c>
      <c r="AO124" s="127" t="s">
        <v>239</v>
      </c>
      <c r="AP124" s="127"/>
      <c r="AQ124" s="127"/>
      <c r="AR124" s="127"/>
    </row>
    <row r="125" spans="1:46" ht="15" customHeight="1">
      <c r="A125" s="536" t="s">
        <v>250</v>
      </c>
      <c r="C125" s="99"/>
      <c r="D125" s="75"/>
      <c r="F125" s="74" t="s">
        <v>120</v>
      </c>
      <c r="G125" s="411"/>
      <c r="H125" s="411"/>
      <c r="I125" s="411"/>
      <c r="J125" s="231"/>
      <c r="K125" s="231"/>
      <c r="L125" s="405"/>
      <c r="M125" s="405"/>
      <c r="N125" s="405"/>
      <c r="O125" s="405"/>
      <c r="P125" s="405"/>
      <c r="Q125" s="405"/>
      <c r="R125" s="231"/>
      <c r="S125" s="405"/>
      <c r="T125" s="405"/>
      <c r="U125" s="405"/>
      <c r="V125" s="405"/>
      <c r="W125" s="405"/>
      <c r="X125" s="405"/>
      <c r="Y125" s="231"/>
      <c r="Z125" s="405"/>
      <c r="AA125" s="405"/>
      <c r="AB125" s="405"/>
      <c r="AC125" s="405"/>
      <c r="AD125" s="405"/>
      <c r="AE125" s="231"/>
      <c r="AF125" s="231"/>
      <c r="AG125" s="405"/>
      <c r="AH125" s="405"/>
      <c r="AI125" s="405"/>
      <c r="AJ125" s="405"/>
      <c r="AK125" s="8"/>
      <c r="AL125" s="127" t="e">
        <f ca="1">H126+I126+J126+K126+L126+M126+O126+P126+Q126+R126+S126+T126+V126+W126+X126+Y126+Z126+AA126+AC126+AD126+AE126</f>
        <v>#DIV/0!</v>
      </c>
      <c r="AM125" s="224" t="e">
        <f ca="1">AL125/21</f>
        <v>#DIV/0!</v>
      </c>
      <c r="AN125" s="127" t="e">
        <f ca="1">G126+N126+U126+AB126</f>
        <v>#DIV/0!</v>
      </c>
      <c r="AO125" s="224" t="e">
        <f ca="1">AN125/4</f>
        <v>#DIV/0!</v>
      </c>
      <c r="AP125" s="127"/>
      <c r="AQ125" s="127"/>
      <c r="AR125" s="127"/>
    </row>
    <row r="126" spans="1:46" ht="15" customHeight="1">
      <c r="A126" s="537"/>
      <c r="C126" s="143" t="s">
        <v>52</v>
      </c>
      <c r="D126" s="77"/>
      <c r="E126" s="95" t="s">
        <v>114</v>
      </c>
      <c r="F126" s="139" t="s">
        <v>52</v>
      </c>
      <c r="G126" s="405" t="e">
        <f ca="1">IF(G$121&lt;&gt;0,(+G$123/G$121*G103)+G103,0)</f>
        <v>#DIV/0!</v>
      </c>
      <c r="H126" s="405" t="e">
        <f t="shared" ref="H126:AI126" ca="1" si="68">IF(H$121&lt;&gt;0,(+H$123/H$121*H103)+H103,0)</f>
        <v>#DIV/0!</v>
      </c>
      <c r="I126" s="405" t="e">
        <f ca="1">IF(I$121&lt;&gt;0,(+I$123/I$121*I103)+I103,0)</f>
        <v>#DIV/0!</v>
      </c>
      <c r="J126" s="231" t="e">
        <f t="shared" ref="J126:K126" ca="1" si="69">IF(J$121&lt;&gt;0,(+J$123/J$121*J103)+J103,0)</f>
        <v>#DIV/0!</v>
      </c>
      <c r="K126" s="231" t="e">
        <f t="shared" ca="1" si="69"/>
        <v>#DIV/0!</v>
      </c>
      <c r="L126" s="405">
        <f t="shared" ca="1" si="68"/>
        <v>0</v>
      </c>
      <c r="M126" s="405">
        <f ca="1">IF(M$121&lt;&gt;0,(+M$123/M$121*M103)+M103,0)</f>
        <v>0</v>
      </c>
      <c r="N126" s="405">
        <f t="shared" ca="1" si="68"/>
        <v>0</v>
      </c>
      <c r="O126" s="405">
        <f ca="1">IF(O$121&lt;&gt;0,(+O$123/O$121*O103)+O103,0)</f>
        <v>0</v>
      </c>
      <c r="P126" s="405">
        <f t="shared" ref="P126" ca="1" si="70">IF(P$121&lt;&gt;0,(+P$123/P$121*P103)+P103,0)</f>
        <v>0</v>
      </c>
      <c r="Q126" s="405">
        <f t="shared" ca="1" si="68"/>
        <v>0</v>
      </c>
      <c r="R126" s="231">
        <f t="shared" ca="1" si="68"/>
        <v>0</v>
      </c>
      <c r="S126" s="405">
        <f t="shared" ca="1" si="68"/>
        <v>0</v>
      </c>
      <c r="T126" s="405" t="e">
        <f t="shared" ca="1" si="68"/>
        <v>#DIV/0!</v>
      </c>
      <c r="U126" s="405" t="e">
        <f t="shared" ca="1" si="68"/>
        <v>#DIV/0!</v>
      </c>
      <c r="V126" s="405" t="e">
        <f t="shared" ca="1" si="68"/>
        <v>#DIV/0!</v>
      </c>
      <c r="W126" s="405" t="e">
        <f t="shared" ca="1" si="68"/>
        <v>#DIV/0!</v>
      </c>
      <c r="X126" s="405" t="e">
        <f t="shared" ref="X126:Y126" ca="1" si="71">IF(X$121&lt;&gt;0,(+X$123/X$121*X103)+X103,0)</f>
        <v>#DIV/0!</v>
      </c>
      <c r="Y126" s="231" t="e">
        <f t="shared" ca="1" si="71"/>
        <v>#DIV/0!</v>
      </c>
      <c r="Z126" s="405" t="e">
        <f t="shared" ca="1" si="68"/>
        <v>#DIV/0!</v>
      </c>
      <c r="AA126" s="405" t="e">
        <f t="shared" ca="1" si="68"/>
        <v>#DIV/0!</v>
      </c>
      <c r="AB126" s="405" t="e">
        <f t="shared" ca="1" si="68"/>
        <v>#DIV/0!</v>
      </c>
      <c r="AC126" s="405" t="e">
        <f t="shared" ca="1" si="68"/>
        <v>#DIV/0!</v>
      </c>
      <c r="AD126" s="405" t="e">
        <f t="shared" ca="1" si="68"/>
        <v>#DIV/0!</v>
      </c>
      <c r="AE126" s="231" t="e">
        <f t="shared" ca="1" si="68"/>
        <v>#DIV/0!</v>
      </c>
      <c r="AF126" s="231" t="e">
        <f ca="1">IF(AF$121&lt;&gt;0,(+AF$123/AF$121*AF103)+AF103,0)</f>
        <v>#DIV/0!</v>
      </c>
      <c r="AG126" s="405" t="e">
        <f t="shared" ca="1" si="68"/>
        <v>#DIV/0!</v>
      </c>
      <c r="AH126" s="405" t="e">
        <f t="shared" ca="1" si="68"/>
        <v>#DIV/0!</v>
      </c>
      <c r="AI126" s="405" t="e">
        <f t="shared" ca="1" si="68"/>
        <v>#DIV/0!</v>
      </c>
      <c r="AJ126" s="405"/>
      <c r="AK126" s="405"/>
      <c r="AL126" s="127" t="e">
        <f ca="1">H127+I127+J127+K127+L127+M127+O127+P127+Q127+R127+S127+T127+V127+W127+X127+Y127+Z127+AA127+AC127+AD127+AE127</f>
        <v>#DIV/0!</v>
      </c>
      <c r="AM126" s="224" t="e">
        <f t="shared" ref="AM126:AM141" ca="1" si="72">AL126/21</f>
        <v>#DIV/0!</v>
      </c>
      <c r="AN126" s="127" t="e">
        <f ca="1">G127+N127+U127+AB127</f>
        <v>#DIV/0!</v>
      </c>
      <c r="AO126" s="224" t="e">
        <f t="shared" ref="AO126:AO141" ca="1" si="73">AN126/4</f>
        <v>#DIV/0!</v>
      </c>
      <c r="AP126" s="127"/>
      <c r="AQ126" s="127"/>
      <c r="AR126" s="127"/>
    </row>
    <row r="127" spans="1:46" ht="15" customHeight="1">
      <c r="A127" s="537"/>
      <c r="C127" s="143" t="s">
        <v>44</v>
      </c>
      <c r="E127" s="95" t="s">
        <v>114</v>
      </c>
      <c r="F127" s="139" t="s">
        <v>44</v>
      </c>
      <c r="G127" s="405" t="e">
        <f ca="1">IF(G$121&lt;&gt;0,(+G$123/G$121*G104)+G104,0)</f>
        <v>#DIV/0!</v>
      </c>
      <c r="H127" s="405" t="e">
        <f t="shared" ref="H127:AI127" ca="1" si="74">IF(H$121&lt;&gt;0,(+H$123/H$121*H104)+H104,0)</f>
        <v>#DIV/0!</v>
      </c>
      <c r="I127" s="405" t="e">
        <f t="shared" ca="1" si="74"/>
        <v>#DIV/0!</v>
      </c>
      <c r="J127" s="231" t="e">
        <f t="shared" ref="J127:K127" ca="1" si="75">IF(J$121&lt;&gt;0,(+J$123/J$121*J104)+J104,0)</f>
        <v>#DIV/0!</v>
      </c>
      <c r="K127" s="231" t="e">
        <f t="shared" ca="1" si="75"/>
        <v>#DIV/0!</v>
      </c>
      <c r="L127" s="405">
        <f t="shared" ca="1" si="74"/>
        <v>0</v>
      </c>
      <c r="M127" s="405">
        <f t="shared" ca="1" si="74"/>
        <v>0</v>
      </c>
      <c r="N127" s="405">
        <f t="shared" ca="1" si="74"/>
        <v>0</v>
      </c>
      <c r="O127" s="405">
        <f t="shared" ref="O127:P127" ca="1" si="76">IF(O$121&lt;&gt;0,(+O$123/O$121*O104)+O104,0)</f>
        <v>0</v>
      </c>
      <c r="P127" s="405">
        <f t="shared" ca="1" si="76"/>
        <v>0</v>
      </c>
      <c r="Q127" s="405">
        <f t="shared" ca="1" si="74"/>
        <v>0</v>
      </c>
      <c r="R127" s="231">
        <f t="shared" ca="1" si="74"/>
        <v>0</v>
      </c>
      <c r="S127" s="405">
        <f t="shared" ca="1" si="74"/>
        <v>0</v>
      </c>
      <c r="T127" s="405" t="e">
        <f t="shared" ca="1" si="74"/>
        <v>#DIV/0!</v>
      </c>
      <c r="U127" s="405" t="e">
        <f t="shared" ca="1" si="74"/>
        <v>#DIV/0!</v>
      </c>
      <c r="V127" s="405" t="e">
        <f t="shared" ca="1" si="74"/>
        <v>#DIV/0!</v>
      </c>
      <c r="W127" s="405" t="e">
        <f t="shared" ca="1" si="74"/>
        <v>#DIV/0!</v>
      </c>
      <c r="X127" s="405" t="e">
        <f t="shared" ref="X127:Y127" ca="1" si="77">IF(X$121&lt;&gt;0,(+X$123/X$121*X104)+X104,0)</f>
        <v>#DIV/0!</v>
      </c>
      <c r="Y127" s="231" t="e">
        <f t="shared" ca="1" si="77"/>
        <v>#DIV/0!</v>
      </c>
      <c r="Z127" s="405" t="e">
        <f t="shared" ca="1" si="74"/>
        <v>#DIV/0!</v>
      </c>
      <c r="AA127" s="405" t="e">
        <f t="shared" ca="1" si="74"/>
        <v>#DIV/0!</v>
      </c>
      <c r="AB127" s="405" t="e">
        <f t="shared" ca="1" si="74"/>
        <v>#DIV/0!</v>
      </c>
      <c r="AC127" s="405" t="e">
        <f t="shared" ca="1" si="74"/>
        <v>#DIV/0!</v>
      </c>
      <c r="AD127" s="405" t="e">
        <f t="shared" ca="1" si="74"/>
        <v>#DIV/0!</v>
      </c>
      <c r="AE127" s="231" t="e">
        <f t="shared" ca="1" si="74"/>
        <v>#DIV/0!</v>
      </c>
      <c r="AF127" s="231" t="e">
        <f t="shared" ca="1" si="74"/>
        <v>#DIV/0!</v>
      </c>
      <c r="AG127" s="405" t="e">
        <f t="shared" ca="1" si="74"/>
        <v>#DIV/0!</v>
      </c>
      <c r="AH127" s="405" t="e">
        <f t="shared" ca="1" si="74"/>
        <v>#DIV/0!</v>
      </c>
      <c r="AI127" s="405" t="e">
        <f t="shared" ca="1" si="74"/>
        <v>#DIV/0!</v>
      </c>
      <c r="AJ127" s="405"/>
      <c r="AK127" s="405"/>
      <c r="AL127" s="127" t="e">
        <f ca="1">H128+I128+J128+K128+L128+M128+O128+P128+Q128+R128+S128+T128+V128+W128+X128+Y128+Z128+AA128+AC128+AD128+AE128</f>
        <v>#DIV/0!</v>
      </c>
      <c r="AM127" s="224" t="e">
        <f t="shared" ca="1" si="72"/>
        <v>#DIV/0!</v>
      </c>
      <c r="AN127" s="127" t="e">
        <f ca="1">G128+N128+U128+AB128</f>
        <v>#DIV/0!</v>
      </c>
      <c r="AO127" s="224" t="e">
        <f t="shared" ca="1" si="73"/>
        <v>#DIV/0!</v>
      </c>
      <c r="AP127" s="127"/>
      <c r="AQ127" s="127"/>
      <c r="AR127" s="127"/>
    </row>
    <row r="128" spans="1:46" ht="15" customHeight="1">
      <c r="A128" s="537"/>
      <c r="C128" s="143" t="s">
        <v>45</v>
      </c>
      <c r="E128" s="107" t="s">
        <v>114</v>
      </c>
      <c r="F128" s="139" t="s">
        <v>45</v>
      </c>
      <c r="G128" s="405" t="e">
        <f ca="1">IF(G$121&lt;&gt;0,(+G$123/G$121*G105)+G105,0)</f>
        <v>#DIV/0!</v>
      </c>
      <c r="H128" s="405" t="e">
        <f t="shared" ref="H128:AI128" ca="1" si="78">IF(H$121&lt;&gt;0,(+H$123/H$121*H105)+H105,0)</f>
        <v>#DIV/0!</v>
      </c>
      <c r="I128" s="405" t="e">
        <f ca="1">IF(I$121&lt;&gt;0,(+I$123/I$121*I105)+I105,0)</f>
        <v>#DIV/0!</v>
      </c>
      <c r="J128" s="231" t="e">
        <f t="shared" ref="J128:K128" ca="1" si="79">IF(J$121&lt;&gt;0,(+J$123/J$121*J105)+J105,0)</f>
        <v>#DIV/0!</v>
      </c>
      <c r="K128" s="231" t="e">
        <f t="shared" ca="1" si="79"/>
        <v>#DIV/0!</v>
      </c>
      <c r="L128" s="405">
        <f t="shared" ca="1" si="78"/>
        <v>0</v>
      </c>
      <c r="M128" s="405">
        <f t="shared" ca="1" si="78"/>
        <v>0</v>
      </c>
      <c r="N128" s="405">
        <f t="shared" ca="1" si="78"/>
        <v>0</v>
      </c>
      <c r="O128" s="405">
        <f t="shared" ref="O128:P128" ca="1" si="80">IF(O$121&lt;&gt;0,(+O$123/O$121*O105)+O105,0)</f>
        <v>0</v>
      </c>
      <c r="P128" s="405">
        <f t="shared" ca="1" si="80"/>
        <v>0</v>
      </c>
      <c r="Q128" s="405">
        <f t="shared" ca="1" si="78"/>
        <v>0</v>
      </c>
      <c r="R128" s="231">
        <f t="shared" ca="1" si="78"/>
        <v>0</v>
      </c>
      <c r="S128" s="405">
        <f t="shared" ca="1" si="78"/>
        <v>0</v>
      </c>
      <c r="T128" s="405" t="e">
        <f t="shared" ca="1" si="78"/>
        <v>#DIV/0!</v>
      </c>
      <c r="U128" s="405" t="e">
        <f t="shared" ca="1" si="78"/>
        <v>#DIV/0!</v>
      </c>
      <c r="V128" s="405" t="e">
        <f t="shared" ca="1" si="78"/>
        <v>#DIV/0!</v>
      </c>
      <c r="W128" s="405" t="e">
        <f t="shared" ca="1" si="78"/>
        <v>#DIV/0!</v>
      </c>
      <c r="X128" s="405" t="e">
        <f t="shared" ref="X128:Y128" ca="1" si="81">IF(X$121&lt;&gt;0,(+X$123/X$121*X105)+X105,0)</f>
        <v>#DIV/0!</v>
      </c>
      <c r="Y128" s="231" t="e">
        <f t="shared" ca="1" si="81"/>
        <v>#DIV/0!</v>
      </c>
      <c r="Z128" s="405" t="e">
        <f t="shared" ca="1" si="78"/>
        <v>#DIV/0!</v>
      </c>
      <c r="AA128" s="405" t="e">
        <f t="shared" ca="1" si="78"/>
        <v>#DIV/0!</v>
      </c>
      <c r="AB128" s="405" t="e">
        <f t="shared" ca="1" si="78"/>
        <v>#DIV/0!</v>
      </c>
      <c r="AC128" s="405" t="e">
        <f t="shared" ca="1" si="78"/>
        <v>#DIV/0!</v>
      </c>
      <c r="AD128" s="405" t="e">
        <f t="shared" ca="1" si="78"/>
        <v>#DIV/0!</v>
      </c>
      <c r="AE128" s="231" t="e">
        <f t="shared" ca="1" si="78"/>
        <v>#DIV/0!</v>
      </c>
      <c r="AF128" s="231" t="e">
        <f t="shared" ca="1" si="78"/>
        <v>#DIV/0!</v>
      </c>
      <c r="AG128" s="405" t="e">
        <f t="shared" ca="1" si="78"/>
        <v>#DIV/0!</v>
      </c>
      <c r="AH128" s="405" t="e">
        <f t="shared" ca="1" si="78"/>
        <v>#DIV/0!</v>
      </c>
      <c r="AI128" s="405" t="e">
        <f t="shared" ca="1" si="78"/>
        <v>#DIV/0!</v>
      </c>
      <c r="AJ128" s="405"/>
      <c r="AK128" s="405"/>
      <c r="AL128" s="127" t="e">
        <f ca="1">H129+I129+J129+K129+L129+M129+O129+P129+Q129+R129+S129+T129+V129+W129+X129+Y129+Z129+AA129+AC129+AD129+AE129</f>
        <v>#DIV/0!</v>
      </c>
      <c r="AM128" s="224" t="e">
        <f t="shared" ca="1" si="72"/>
        <v>#DIV/0!</v>
      </c>
      <c r="AN128" s="127" t="e">
        <f ca="1">G129+N129+U129+AB129</f>
        <v>#DIV/0!</v>
      </c>
      <c r="AO128" s="224" t="e">
        <f t="shared" ca="1" si="73"/>
        <v>#DIV/0!</v>
      </c>
      <c r="AP128" s="127"/>
      <c r="AQ128" s="127"/>
      <c r="AR128" s="127"/>
    </row>
    <row r="129" spans="1:44" ht="15" customHeight="1">
      <c r="A129" s="537"/>
      <c r="C129" s="143" t="s">
        <v>46</v>
      </c>
      <c r="E129" s="95" t="s">
        <v>114</v>
      </c>
      <c r="F129" s="139" t="s">
        <v>46</v>
      </c>
      <c r="G129" s="405" t="e">
        <f t="shared" ref="G129:AI129" ca="1" si="82">IF(G$121&lt;&gt;0,(+G$123/G$121*G106)+G106,0)</f>
        <v>#DIV/0!</v>
      </c>
      <c r="H129" s="405" t="e">
        <f t="shared" ca="1" si="82"/>
        <v>#DIV/0!</v>
      </c>
      <c r="I129" s="405" t="e">
        <f t="shared" ca="1" si="82"/>
        <v>#DIV/0!</v>
      </c>
      <c r="J129" s="231" t="e">
        <f t="shared" ref="J129:K129" ca="1" si="83">IF(J$121&lt;&gt;0,(+J$123/J$121*J106)+J106,0)</f>
        <v>#DIV/0!</v>
      </c>
      <c r="K129" s="231" t="e">
        <f t="shared" ca="1" si="83"/>
        <v>#DIV/0!</v>
      </c>
      <c r="L129" s="405">
        <f t="shared" ca="1" si="82"/>
        <v>0</v>
      </c>
      <c r="M129" s="405">
        <f t="shared" ca="1" si="82"/>
        <v>0</v>
      </c>
      <c r="N129" s="405">
        <f t="shared" ca="1" si="82"/>
        <v>0</v>
      </c>
      <c r="O129" s="405">
        <f t="shared" ref="O129:P129" ca="1" si="84">IF(O$121&lt;&gt;0,(+O$123/O$121*O106)+O106,0)</f>
        <v>0</v>
      </c>
      <c r="P129" s="405">
        <f t="shared" ca="1" si="84"/>
        <v>0</v>
      </c>
      <c r="Q129" s="405">
        <f t="shared" ca="1" si="82"/>
        <v>0</v>
      </c>
      <c r="R129" s="231">
        <f t="shared" ca="1" si="82"/>
        <v>0</v>
      </c>
      <c r="S129" s="405">
        <f t="shared" ca="1" si="82"/>
        <v>0</v>
      </c>
      <c r="T129" s="405" t="e">
        <f t="shared" ca="1" si="82"/>
        <v>#DIV/0!</v>
      </c>
      <c r="U129" s="405" t="e">
        <f t="shared" ca="1" si="82"/>
        <v>#DIV/0!</v>
      </c>
      <c r="V129" s="405" t="e">
        <f t="shared" ca="1" si="82"/>
        <v>#DIV/0!</v>
      </c>
      <c r="W129" s="405" t="e">
        <f t="shared" ca="1" si="82"/>
        <v>#DIV/0!</v>
      </c>
      <c r="X129" s="405" t="e">
        <f t="shared" ref="X129:Y129" ca="1" si="85">IF(X$121&lt;&gt;0,(+X$123/X$121*X106)+X106,0)</f>
        <v>#DIV/0!</v>
      </c>
      <c r="Y129" s="231" t="e">
        <f t="shared" ca="1" si="85"/>
        <v>#DIV/0!</v>
      </c>
      <c r="Z129" s="405" t="e">
        <f t="shared" ca="1" si="82"/>
        <v>#DIV/0!</v>
      </c>
      <c r="AA129" s="405" t="e">
        <f t="shared" ca="1" si="82"/>
        <v>#DIV/0!</v>
      </c>
      <c r="AB129" s="405" t="e">
        <f t="shared" ca="1" si="82"/>
        <v>#DIV/0!</v>
      </c>
      <c r="AC129" s="405" t="e">
        <f t="shared" ca="1" si="82"/>
        <v>#DIV/0!</v>
      </c>
      <c r="AD129" s="405" t="e">
        <f t="shared" ca="1" si="82"/>
        <v>#DIV/0!</v>
      </c>
      <c r="AE129" s="231" t="e">
        <f t="shared" ca="1" si="82"/>
        <v>#DIV/0!</v>
      </c>
      <c r="AF129" s="231" t="e">
        <f t="shared" ca="1" si="82"/>
        <v>#DIV/0!</v>
      </c>
      <c r="AG129" s="405" t="e">
        <f t="shared" ca="1" si="82"/>
        <v>#DIV/0!</v>
      </c>
      <c r="AH129" s="405" t="e">
        <f t="shared" ca="1" si="82"/>
        <v>#DIV/0!</v>
      </c>
      <c r="AI129" s="405" t="e">
        <f t="shared" ca="1" si="82"/>
        <v>#DIV/0!</v>
      </c>
      <c r="AJ129" s="405"/>
      <c r="AK129" s="405"/>
      <c r="AL129" s="127" t="e">
        <f ca="1">H130+I130+J130+K130+L130+M130+O130+P130+Q130+R130+S130+T130+V130+W130+X130+Y130+Z130+AA130+AC130+AD130+AE130</f>
        <v>#DIV/0!</v>
      </c>
      <c r="AM129" s="224" t="e">
        <f t="shared" ca="1" si="72"/>
        <v>#DIV/0!</v>
      </c>
      <c r="AN129" s="127" t="e">
        <f ca="1">G130+N130+U130+AB130</f>
        <v>#DIV/0!</v>
      </c>
      <c r="AO129" s="224" t="e">
        <f t="shared" ca="1" si="73"/>
        <v>#DIV/0!</v>
      </c>
      <c r="AP129" s="127"/>
      <c r="AQ129" s="127"/>
      <c r="AR129" s="127"/>
    </row>
    <row r="130" spans="1:44" ht="15" customHeight="1">
      <c r="A130" s="537"/>
      <c r="C130" s="56" t="s">
        <v>48</v>
      </c>
      <c r="E130" s="106" t="s">
        <v>92</v>
      </c>
      <c r="F130" s="9" t="s">
        <v>349</v>
      </c>
      <c r="G130" s="405" t="e">
        <f ca="1">IF(G$121&lt;&gt;0,(+G$123/G$121*G107)+G107,0)</f>
        <v>#DIV/0!</v>
      </c>
      <c r="H130" s="405" t="e">
        <f t="shared" ref="H130:AI130" ca="1" si="86">IF(H$121&lt;&gt;0,(+H$123/H$121*H107)+H107,0)</f>
        <v>#DIV/0!</v>
      </c>
      <c r="I130" s="405" t="e">
        <f t="shared" ca="1" si="86"/>
        <v>#DIV/0!</v>
      </c>
      <c r="J130" s="231" t="e">
        <f t="shared" ref="J130:K130" ca="1" si="87">IF(J$121&lt;&gt;0,(+J$123/J$121*J107)+J107,0)</f>
        <v>#DIV/0!</v>
      </c>
      <c r="K130" s="231" t="e">
        <f t="shared" ca="1" si="87"/>
        <v>#DIV/0!</v>
      </c>
      <c r="L130" s="405">
        <f t="shared" ca="1" si="86"/>
        <v>0</v>
      </c>
      <c r="M130" s="405">
        <f t="shared" ca="1" si="86"/>
        <v>0</v>
      </c>
      <c r="N130" s="405">
        <f t="shared" ca="1" si="86"/>
        <v>0</v>
      </c>
      <c r="O130" s="405">
        <f t="shared" ref="O130:P130" ca="1" si="88">IF(O$121&lt;&gt;0,(+O$123/O$121*O107)+O107,0)</f>
        <v>0</v>
      </c>
      <c r="P130" s="405">
        <f t="shared" ca="1" si="88"/>
        <v>0</v>
      </c>
      <c r="Q130" s="405">
        <f t="shared" ca="1" si="86"/>
        <v>0</v>
      </c>
      <c r="R130" s="231">
        <f t="shared" ca="1" si="86"/>
        <v>0</v>
      </c>
      <c r="S130" s="405">
        <f t="shared" ca="1" si="86"/>
        <v>0</v>
      </c>
      <c r="T130" s="405" t="e">
        <f t="shared" ca="1" si="86"/>
        <v>#DIV/0!</v>
      </c>
      <c r="U130" s="405" t="e">
        <f t="shared" ca="1" si="86"/>
        <v>#DIV/0!</v>
      </c>
      <c r="V130" s="405" t="e">
        <f t="shared" ca="1" si="86"/>
        <v>#DIV/0!</v>
      </c>
      <c r="W130" s="405" t="e">
        <f t="shared" ca="1" si="86"/>
        <v>#DIV/0!</v>
      </c>
      <c r="X130" s="405" t="e">
        <f t="shared" ref="X130:Y130" ca="1" si="89">IF(X$121&lt;&gt;0,(+X$123/X$121*X107)+X107,0)</f>
        <v>#DIV/0!</v>
      </c>
      <c r="Y130" s="231" t="e">
        <f t="shared" ca="1" si="89"/>
        <v>#DIV/0!</v>
      </c>
      <c r="Z130" s="405" t="e">
        <f t="shared" ca="1" si="86"/>
        <v>#DIV/0!</v>
      </c>
      <c r="AA130" s="405" t="e">
        <f t="shared" ca="1" si="86"/>
        <v>#DIV/0!</v>
      </c>
      <c r="AB130" s="405" t="e">
        <f t="shared" ca="1" si="86"/>
        <v>#DIV/0!</v>
      </c>
      <c r="AC130" s="405" t="e">
        <f t="shared" ca="1" si="86"/>
        <v>#DIV/0!</v>
      </c>
      <c r="AD130" s="405" t="e">
        <f t="shared" ca="1" si="86"/>
        <v>#DIV/0!</v>
      </c>
      <c r="AE130" s="231" t="e">
        <f t="shared" ca="1" si="86"/>
        <v>#DIV/0!</v>
      </c>
      <c r="AF130" s="231" t="e">
        <f t="shared" ca="1" si="86"/>
        <v>#DIV/0!</v>
      </c>
      <c r="AG130" s="405" t="e">
        <f t="shared" ca="1" si="86"/>
        <v>#DIV/0!</v>
      </c>
      <c r="AH130" s="405" t="e">
        <f t="shared" ca="1" si="86"/>
        <v>#DIV/0!</v>
      </c>
      <c r="AI130" s="405" t="e">
        <f t="shared" ca="1" si="86"/>
        <v>#DIV/0!</v>
      </c>
      <c r="AJ130" s="405"/>
      <c r="AK130" s="405"/>
      <c r="AL130" s="127"/>
      <c r="AM130" s="224"/>
      <c r="AN130" s="127"/>
      <c r="AO130" s="224"/>
      <c r="AP130" s="127"/>
      <c r="AQ130" s="127"/>
      <c r="AR130" s="127"/>
    </row>
    <row r="131" spans="1:44" ht="15" customHeight="1">
      <c r="A131" s="537"/>
      <c r="C131" s="56"/>
      <c r="E131" s="106" t="s">
        <v>92</v>
      </c>
      <c r="F131" s="9" t="s">
        <v>350</v>
      </c>
      <c r="G131" s="405" t="e">
        <f ca="1">IF(G$121&lt;&gt;0,(+G$123/G$121*G108)+G108,0)</f>
        <v>#DIV/0!</v>
      </c>
      <c r="H131" s="405" t="e">
        <f t="shared" ref="H131:AI131" ca="1" si="90">IF(H$121&lt;&gt;0,(+H$123/H$121*H108)+H108,0)</f>
        <v>#DIV/0!</v>
      </c>
      <c r="I131" s="405" t="e">
        <f t="shared" ca="1" si="90"/>
        <v>#DIV/0!</v>
      </c>
      <c r="J131" s="231" t="e">
        <f t="shared" ref="J131:K131" ca="1" si="91">IF(J$121&lt;&gt;0,(+J$123/J$121*J108)+J108,0)</f>
        <v>#DIV/0!</v>
      </c>
      <c r="K131" s="231" t="e">
        <f t="shared" ca="1" si="91"/>
        <v>#DIV/0!</v>
      </c>
      <c r="L131" s="405">
        <f t="shared" ca="1" si="90"/>
        <v>0</v>
      </c>
      <c r="M131" s="405">
        <f t="shared" ca="1" si="90"/>
        <v>0</v>
      </c>
      <c r="N131" s="405">
        <f t="shared" ca="1" si="90"/>
        <v>0</v>
      </c>
      <c r="O131" s="405">
        <f t="shared" ref="O131:P131" ca="1" si="92">IF(O$121&lt;&gt;0,(+O$123/O$121*O108)+O108,0)</f>
        <v>0</v>
      </c>
      <c r="P131" s="405">
        <f t="shared" ca="1" si="92"/>
        <v>0</v>
      </c>
      <c r="Q131" s="405">
        <f t="shared" ca="1" si="90"/>
        <v>0</v>
      </c>
      <c r="R131" s="231">
        <f t="shared" ca="1" si="90"/>
        <v>0</v>
      </c>
      <c r="S131" s="405">
        <f t="shared" ca="1" si="90"/>
        <v>0</v>
      </c>
      <c r="T131" s="405" t="e">
        <f t="shared" ca="1" si="90"/>
        <v>#DIV/0!</v>
      </c>
      <c r="U131" s="405" t="e">
        <f t="shared" ca="1" si="90"/>
        <v>#DIV/0!</v>
      </c>
      <c r="V131" s="405" t="e">
        <f t="shared" ca="1" si="90"/>
        <v>#DIV/0!</v>
      </c>
      <c r="W131" s="405" t="e">
        <f t="shared" ca="1" si="90"/>
        <v>#DIV/0!</v>
      </c>
      <c r="X131" s="405" t="e">
        <f t="shared" ref="X131:Y131" ca="1" si="93">IF(X$121&lt;&gt;0,(+X$123/X$121*X108)+X108,0)</f>
        <v>#DIV/0!</v>
      </c>
      <c r="Y131" s="231" t="e">
        <f t="shared" ca="1" si="93"/>
        <v>#DIV/0!</v>
      </c>
      <c r="Z131" s="405" t="e">
        <f t="shared" ca="1" si="90"/>
        <v>#DIV/0!</v>
      </c>
      <c r="AA131" s="405" t="e">
        <f t="shared" ca="1" si="90"/>
        <v>#DIV/0!</v>
      </c>
      <c r="AB131" s="405" t="e">
        <f t="shared" ca="1" si="90"/>
        <v>#DIV/0!</v>
      </c>
      <c r="AC131" s="405" t="e">
        <f t="shared" ca="1" si="90"/>
        <v>#DIV/0!</v>
      </c>
      <c r="AD131" s="405" t="e">
        <f t="shared" ca="1" si="90"/>
        <v>#DIV/0!</v>
      </c>
      <c r="AE131" s="231" t="e">
        <f t="shared" ca="1" si="90"/>
        <v>#DIV/0!</v>
      </c>
      <c r="AF131" s="231" t="e">
        <f t="shared" ca="1" si="90"/>
        <v>#DIV/0!</v>
      </c>
      <c r="AG131" s="405" t="e">
        <f t="shared" ca="1" si="90"/>
        <v>#DIV/0!</v>
      </c>
      <c r="AH131" s="405" t="e">
        <f t="shared" ca="1" si="90"/>
        <v>#DIV/0!</v>
      </c>
      <c r="AI131" s="405" t="e">
        <f t="shared" ca="1" si="90"/>
        <v>#DIV/0!</v>
      </c>
      <c r="AJ131" s="405"/>
      <c r="AK131" s="405"/>
      <c r="AL131" s="127" t="e">
        <f t="shared" ref="AL131:AL137" ca="1" si="94">H132+I132+J132+K132+L132+M132+O132+P132+Q132+R132+S132+T132+V132+W132+X132+Y132+Z132+AA132+AC132+AD132+AE132</f>
        <v>#DIV/0!</v>
      </c>
      <c r="AM131" s="224" t="e">
        <f t="shared" ca="1" si="72"/>
        <v>#DIV/0!</v>
      </c>
      <c r="AN131" s="127" t="e">
        <f t="shared" ref="AN131:AN137" ca="1" si="95">G132+N132+U132+AB132</f>
        <v>#DIV/0!</v>
      </c>
      <c r="AO131" s="224" t="e">
        <f t="shared" ca="1" si="73"/>
        <v>#DIV/0!</v>
      </c>
      <c r="AP131" s="127"/>
      <c r="AQ131" s="127"/>
      <c r="AR131" s="127"/>
    </row>
    <row r="132" spans="1:44" ht="15" customHeight="1">
      <c r="A132" s="537"/>
      <c r="C132" s="144" t="s">
        <v>49</v>
      </c>
      <c r="E132" s="95" t="s">
        <v>114</v>
      </c>
      <c r="F132" s="140" t="s">
        <v>49</v>
      </c>
      <c r="G132" s="405" t="e">
        <f t="shared" ref="G132:AI132" ca="1" si="96">IF(G$121&lt;&gt;0,(+G$123/G$121*G109)+G109,0)</f>
        <v>#DIV/0!</v>
      </c>
      <c r="H132" s="405" t="e">
        <f t="shared" ca="1" si="96"/>
        <v>#DIV/0!</v>
      </c>
      <c r="I132" s="405" t="e">
        <f t="shared" ca="1" si="96"/>
        <v>#DIV/0!</v>
      </c>
      <c r="J132" s="231" t="e">
        <f t="shared" ref="J132:K132" ca="1" si="97">IF(J$121&lt;&gt;0,(+J$123/J$121*J109)+J109,0)</f>
        <v>#DIV/0!</v>
      </c>
      <c r="K132" s="231" t="e">
        <f t="shared" ca="1" si="97"/>
        <v>#DIV/0!</v>
      </c>
      <c r="L132" s="405">
        <f t="shared" ca="1" si="96"/>
        <v>0</v>
      </c>
      <c r="M132" s="405">
        <f t="shared" ca="1" si="96"/>
        <v>0</v>
      </c>
      <c r="N132" s="405">
        <f t="shared" ca="1" si="96"/>
        <v>0</v>
      </c>
      <c r="O132" s="405">
        <f t="shared" ref="O132:P132" ca="1" si="98">IF(O$121&lt;&gt;0,(+O$123/O$121*O109)+O109,0)</f>
        <v>0</v>
      </c>
      <c r="P132" s="405">
        <f t="shared" ca="1" si="98"/>
        <v>0</v>
      </c>
      <c r="Q132" s="405">
        <f t="shared" ca="1" si="96"/>
        <v>0</v>
      </c>
      <c r="R132" s="231">
        <f t="shared" ca="1" si="96"/>
        <v>0</v>
      </c>
      <c r="S132" s="405">
        <f t="shared" ca="1" si="96"/>
        <v>0</v>
      </c>
      <c r="T132" s="405" t="e">
        <f t="shared" ca="1" si="96"/>
        <v>#DIV/0!</v>
      </c>
      <c r="U132" s="405" t="e">
        <f t="shared" ca="1" si="96"/>
        <v>#DIV/0!</v>
      </c>
      <c r="V132" s="405" t="e">
        <f t="shared" ca="1" si="96"/>
        <v>#DIV/0!</v>
      </c>
      <c r="W132" s="405" t="e">
        <f t="shared" ca="1" si="96"/>
        <v>#DIV/0!</v>
      </c>
      <c r="X132" s="405" t="e">
        <f t="shared" ref="X132:Y132" ca="1" si="99">IF(X$121&lt;&gt;0,(+X$123/X$121*X109)+X109,0)</f>
        <v>#DIV/0!</v>
      </c>
      <c r="Y132" s="231" t="e">
        <f t="shared" ca="1" si="99"/>
        <v>#DIV/0!</v>
      </c>
      <c r="Z132" s="405" t="e">
        <f t="shared" ca="1" si="96"/>
        <v>#DIV/0!</v>
      </c>
      <c r="AA132" s="405" t="e">
        <f t="shared" ca="1" si="96"/>
        <v>#DIV/0!</v>
      </c>
      <c r="AB132" s="405" t="e">
        <f t="shared" ca="1" si="96"/>
        <v>#DIV/0!</v>
      </c>
      <c r="AC132" s="405" t="e">
        <f t="shared" ca="1" si="96"/>
        <v>#DIV/0!</v>
      </c>
      <c r="AD132" s="405" t="e">
        <f t="shared" ca="1" si="96"/>
        <v>#DIV/0!</v>
      </c>
      <c r="AE132" s="231" t="e">
        <f ca="1">IF(AE$121&lt;&gt;0,(+AE$123/AE$121*AE109)+AE109,0)</f>
        <v>#DIV/0!</v>
      </c>
      <c r="AF132" s="231" t="e">
        <f ca="1">IF(AF$121&lt;&gt;0,(+AF$123/AF$121*AF109)+AF109,0)</f>
        <v>#DIV/0!</v>
      </c>
      <c r="AG132" s="405" t="e">
        <f t="shared" ca="1" si="96"/>
        <v>#DIV/0!</v>
      </c>
      <c r="AH132" s="405" t="e">
        <f t="shared" ca="1" si="96"/>
        <v>#DIV/0!</v>
      </c>
      <c r="AI132" s="405" t="e">
        <f t="shared" ca="1" si="96"/>
        <v>#DIV/0!</v>
      </c>
      <c r="AJ132" s="405"/>
      <c r="AK132" s="405"/>
      <c r="AL132" s="127" t="e">
        <f t="shared" ca="1" si="94"/>
        <v>#DIV/0!</v>
      </c>
      <c r="AM132" s="224" t="e">
        <f t="shared" ca="1" si="72"/>
        <v>#DIV/0!</v>
      </c>
      <c r="AN132" s="127" t="e">
        <f t="shared" ca="1" si="95"/>
        <v>#DIV/0!</v>
      </c>
      <c r="AO132" s="224" t="e">
        <f t="shared" ca="1" si="73"/>
        <v>#DIV/0!</v>
      </c>
      <c r="AP132" s="127"/>
      <c r="AQ132" s="127"/>
      <c r="AR132" s="127"/>
    </row>
    <row r="133" spans="1:44" ht="15" customHeight="1">
      <c r="A133" s="537"/>
      <c r="C133" s="144" t="s">
        <v>42</v>
      </c>
      <c r="E133" s="95" t="s">
        <v>114</v>
      </c>
      <c r="F133" s="140" t="s">
        <v>42</v>
      </c>
      <c r="G133" s="405" t="e">
        <f t="shared" ref="G133:AI133" ca="1" si="100">IF(G$121&lt;&gt;0,(+G$123/G$121*G110)+G110,0)</f>
        <v>#DIV/0!</v>
      </c>
      <c r="H133" s="405" t="e">
        <f t="shared" ca="1" si="100"/>
        <v>#DIV/0!</v>
      </c>
      <c r="I133" s="405" t="e">
        <f t="shared" ca="1" si="100"/>
        <v>#DIV/0!</v>
      </c>
      <c r="J133" s="231" t="e">
        <f t="shared" ref="J133:K133" ca="1" si="101">IF(J$121&lt;&gt;0,(+J$123/J$121*J110)+J110,0)</f>
        <v>#DIV/0!</v>
      </c>
      <c r="K133" s="231" t="e">
        <f t="shared" ca="1" si="101"/>
        <v>#DIV/0!</v>
      </c>
      <c r="L133" s="405">
        <f t="shared" ca="1" si="100"/>
        <v>0</v>
      </c>
      <c r="M133" s="405">
        <f t="shared" ca="1" si="100"/>
        <v>0</v>
      </c>
      <c r="N133" s="405">
        <f ca="1">IF(N$121&lt;&gt;0,(+N$123/N$121*N110)+N110,0)</f>
        <v>0</v>
      </c>
      <c r="O133" s="405">
        <f t="shared" ref="O133:P133" ca="1" si="102">IF(O$121&lt;&gt;0,(+O$123/O$121*O110)+O110,0)</f>
        <v>0</v>
      </c>
      <c r="P133" s="405">
        <f t="shared" ca="1" si="102"/>
        <v>0</v>
      </c>
      <c r="Q133" s="405">
        <f t="shared" ca="1" si="100"/>
        <v>0</v>
      </c>
      <c r="R133" s="231">
        <f t="shared" ca="1" si="100"/>
        <v>0</v>
      </c>
      <c r="S133" s="405">
        <f t="shared" ca="1" si="100"/>
        <v>0</v>
      </c>
      <c r="T133" s="405" t="e">
        <f t="shared" ca="1" si="100"/>
        <v>#DIV/0!</v>
      </c>
      <c r="U133" s="405" t="e">
        <f t="shared" ca="1" si="100"/>
        <v>#DIV/0!</v>
      </c>
      <c r="V133" s="405" t="e">
        <f t="shared" ca="1" si="100"/>
        <v>#DIV/0!</v>
      </c>
      <c r="W133" s="405" t="e">
        <f t="shared" ca="1" si="100"/>
        <v>#DIV/0!</v>
      </c>
      <c r="X133" s="405" t="e">
        <f t="shared" ref="X133:Y133" ca="1" si="103">IF(X$121&lt;&gt;0,(+X$123/X$121*X110)+X110,0)</f>
        <v>#DIV/0!</v>
      </c>
      <c r="Y133" s="231" t="e">
        <f t="shared" ca="1" si="103"/>
        <v>#DIV/0!</v>
      </c>
      <c r="Z133" s="405" t="e">
        <f t="shared" ca="1" si="100"/>
        <v>#DIV/0!</v>
      </c>
      <c r="AA133" s="405" t="e">
        <f t="shared" ca="1" si="100"/>
        <v>#DIV/0!</v>
      </c>
      <c r="AB133" s="405" t="e">
        <f t="shared" ca="1" si="100"/>
        <v>#DIV/0!</v>
      </c>
      <c r="AC133" s="405" t="e">
        <f t="shared" ca="1" si="100"/>
        <v>#DIV/0!</v>
      </c>
      <c r="AD133" s="405" t="e">
        <f t="shared" ca="1" si="100"/>
        <v>#DIV/0!</v>
      </c>
      <c r="AE133" s="231" t="e">
        <f t="shared" ca="1" si="100"/>
        <v>#DIV/0!</v>
      </c>
      <c r="AF133" s="231" t="e">
        <f t="shared" ca="1" si="100"/>
        <v>#DIV/0!</v>
      </c>
      <c r="AG133" s="405" t="e">
        <f ca="1">IF(AG$121&lt;&gt;0,(+AG$123/AG$121*AF109)+AF109,0)</f>
        <v>#DIV/0!</v>
      </c>
      <c r="AH133" s="405" t="e">
        <f t="shared" ca="1" si="100"/>
        <v>#DIV/0!</v>
      </c>
      <c r="AI133" s="405" t="e">
        <f t="shared" ca="1" si="100"/>
        <v>#DIV/0!</v>
      </c>
      <c r="AJ133" s="405"/>
      <c r="AK133" s="405"/>
      <c r="AL133" s="127" t="e">
        <f t="shared" ca="1" si="94"/>
        <v>#DIV/0!</v>
      </c>
      <c r="AM133" s="224" t="e">
        <f t="shared" ca="1" si="72"/>
        <v>#DIV/0!</v>
      </c>
      <c r="AN133" s="127" t="e">
        <f t="shared" ca="1" si="95"/>
        <v>#DIV/0!</v>
      </c>
      <c r="AO133" s="224" t="e">
        <f t="shared" ca="1" si="73"/>
        <v>#DIV/0!</v>
      </c>
      <c r="AP133" s="127"/>
      <c r="AQ133" s="127"/>
      <c r="AR133" s="127"/>
    </row>
    <row r="134" spans="1:44" ht="15" customHeight="1">
      <c r="A134" s="537"/>
      <c r="C134" s="144" t="s">
        <v>43</v>
      </c>
      <c r="E134" s="95" t="s">
        <v>114</v>
      </c>
      <c r="F134" s="140" t="s">
        <v>43</v>
      </c>
      <c r="G134" s="405" t="e">
        <f t="shared" ref="G134:AI134" ca="1" si="104">IF(G$121&lt;&gt;0,(+G$123/G$121*G111)+G111,0)</f>
        <v>#DIV/0!</v>
      </c>
      <c r="H134" s="405" t="e">
        <f t="shared" ca="1" si="104"/>
        <v>#DIV/0!</v>
      </c>
      <c r="I134" s="405" t="e">
        <f t="shared" ca="1" si="104"/>
        <v>#DIV/0!</v>
      </c>
      <c r="J134" s="231" t="e">
        <f t="shared" ref="J134:K134" ca="1" si="105">IF(J$121&lt;&gt;0,(+J$123/J$121*J111)+J111,0)</f>
        <v>#DIV/0!</v>
      </c>
      <c r="K134" s="231" t="e">
        <f t="shared" ca="1" si="105"/>
        <v>#DIV/0!</v>
      </c>
      <c r="L134" s="405">
        <f t="shared" ca="1" si="104"/>
        <v>0</v>
      </c>
      <c r="M134" s="405">
        <f t="shared" ca="1" si="104"/>
        <v>0</v>
      </c>
      <c r="N134" s="405">
        <f t="shared" ca="1" si="104"/>
        <v>0</v>
      </c>
      <c r="O134" s="405">
        <f t="shared" ref="O134:P134" ca="1" si="106">IF(O$121&lt;&gt;0,(+O$123/O$121*O111)+O111,0)</f>
        <v>0</v>
      </c>
      <c r="P134" s="405">
        <f t="shared" ca="1" si="106"/>
        <v>0</v>
      </c>
      <c r="Q134" s="405">
        <f t="shared" ca="1" si="104"/>
        <v>0</v>
      </c>
      <c r="R134" s="231">
        <f t="shared" ca="1" si="104"/>
        <v>0</v>
      </c>
      <c r="S134" s="405">
        <f t="shared" ca="1" si="104"/>
        <v>0</v>
      </c>
      <c r="T134" s="405" t="e">
        <f t="shared" ca="1" si="104"/>
        <v>#DIV/0!</v>
      </c>
      <c r="U134" s="405" t="e">
        <f t="shared" ca="1" si="104"/>
        <v>#DIV/0!</v>
      </c>
      <c r="V134" s="405" t="e">
        <f t="shared" ca="1" si="104"/>
        <v>#DIV/0!</v>
      </c>
      <c r="W134" s="405" t="e">
        <f t="shared" ca="1" si="104"/>
        <v>#DIV/0!</v>
      </c>
      <c r="X134" s="405" t="e">
        <f t="shared" ref="X134:Y134" ca="1" si="107">IF(X$121&lt;&gt;0,(+X$123/X$121*X111)+X111,0)</f>
        <v>#DIV/0!</v>
      </c>
      <c r="Y134" s="231" t="e">
        <f t="shared" ca="1" si="107"/>
        <v>#DIV/0!</v>
      </c>
      <c r="Z134" s="405" t="e">
        <f t="shared" ca="1" si="104"/>
        <v>#DIV/0!</v>
      </c>
      <c r="AA134" s="405" t="e">
        <f t="shared" ca="1" si="104"/>
        <v>#DIV/0!</v>
      </c>
      <c r="AB134" s="405" t="e">
        <f t="shared" ca="1" si="104"/>
        <v>#DIV/0!</v>
      </c>
      <c r="AC134" s="405" t="e">
        <f t="shared" ca="1" si="104"/>
        <v>#DIV/0!</v>
      </c>
      <c r="AD134" s="405" t="e">
        <f t="shared" ca="1" si="104"/>
        <v>#DIV/0!</v>
      </c>
      <c r="AE134" s="231" t="e">
        <f t="shared" ca="1" si="104"/>
        <v>#DIV/0!</v>
      </c>
      <c r="AF134" s="231" t="e">
        <f t="shared" ca="1" si="104"/>
        <v>#DIV/0!</v>
      </c>
      <c r="AG134" s="405" t="e">
        <f t="shared" ca="1" si="104"/>
        <v>#DIV/0!</v>
      </c>
      <c r="AH134" s="405" t="e">
        <f t="shared" ca="1" si="104"/>
        <v>#DIV/0!</v>
      </c>
      <c r="AI134" s="405" t="e">
        <f t="shared" ca="1" si="104"/>
        <v>#DIV/0!</v>
      </c>
      <c r="AJ134" s="405"/>
      <c r="AK134" s="405"/>
      <c r="AL134" s="127" t="e">
        <f t="shared" ca="1" si="94"/>
        <v>#DIV/0!</v>
      </c>
      <c r="AM134" s="224" t="e">
        <f t="shared" ca="1" si="72"/>
        <v>#DIV/0!</v>
      </c>
      <c r="AN134" s="127" t="e">
        <f t="shared" ca="1" si="95"/>
        <v>#DIV/0!</v>
      </c>
      <c r="AO134" s="224" t="e">
        <f t="shared" ca="1" si="73"/>
        <v>#DIV/0!</v>
      </c>
      <c r="AP134" s="127"/>
      <c r="AQ134" s="127"/>
      <c r="AR134" s="127"/>
    </row>
    <row r="135" spans="1:44" ht="15" customHeight="1">
      <c r="A135" s="537"/>
      <c r="C135" s="56" t="s">
        <v>10</v>
      </c>
      <c r="E135" s="95" t="s">
        <v>114</v>
      </c>
      <c r="F135" s="9" t="s">
        <v>10</v>
      </c>
      <c r="G135" s="405" t="e">
        <f t="shared" ref="G135:AI135" ca="1" si="108">IF(G$121&lt;&gt;0,(+G$123/G$121*G112)+G112,0)</f>
        <v>#DIV/0!</v>
      </c>
      <c r="H135" s="405" t="e">
        <f t="shared" ca="1" si="108"/>
        <v>#DIV/0!</v>
      </c>
      <c r="I135" s="405" t="e">
        <f t="shared" ca="1" si="108"/>
        <v>#DIV/0!</v>
      </c>
      <c r="J135" s="231" t="e">
        <f t="shared" ca="1" si="108"/>
        <v>#DIV/0!</v>
      </c>
      <c r="K135" s="231" t="e">
        <f t="shared" ca="1" si="108"/>
        <v>#DIV/0!</v>
      </c>
      <c r="L135" s="405">
        <f t="shared" ca="1" si="108"/>
        <v>0</v>
      </c>
      <c r="M135" s="405">
        <f t="shared" ca="1" si="108"/>
        <v>0</v>
      </c>
      <c r="N135" s="405">
        <f t="shared" ca="1" si="108"/>
        <v>0</v>
      </c>
      <c r="O135" s="405">
        <f t="shared" ref="O135:P135" ca="1" si="109">IF(O$121&lt;&gt;0,(+O$123/O$121*O112)+O112,0)</f>
        <v>0</v>
      </c>
      <c r="P135" s="405">
        <f t="shared" ca="1" si="109"/>
        <v>0</v>
      </c>
      <c r="Q135" s="405">
        <f t="shared" ca="1" si="108"/>
        <v>0</v>
      </c>
      <c r="R135" s="231">
        <f t="shared" ca="1" si="108"/>
        <v>0</v>
      </c>
      <c r="S135" s="405">
        <f t="shared" ca="1" si="108"/>
        <v>0</v>
      </c>
      <c r="T135" s="405" t="e">
        <f t="shared" ca="1" si="108"/>
        <v>#DIV/0!</v>
      </c>
      <c r="U135" s="405" t="e">
        <f t="shared" ca="1" si="108"/>
        <v>#DIV/0!</v>
      </c>
      <c r="V135" s="405" t="e">
        <f t="shared" ca="1" si="108"/>
        <v>#DIV/0!</v>
      </c>
      <c r="W135" s="405" t="e">
        <f t="shared" ca="1" si="108"/>
        <v>#DIV/0!</v>
      </c>
      <c r="X135" s="405" t="e">
        <f t="shared" ref="X135:Y135" ca="1" si="110">IF(X$121&lt;&gt;0,(+X$123/X$121*X112)+X112,0)</f>
        <v>#DIV/0!</v>
      </c>
      <c r="Y135" s="231" t="e">
        <f t="shared" ca="1" si="110"/>
        <v>#DIV/0!</v>
      </c>
      <c r="Z135" s="405" t="e">
        <f t="shared" ca="1" si="108"/>
        <v>#DIV/0!</v>
      </c>
      <c r="AA135" s="405" t="e">
        <f t="shared" ca="1" si="108"/>
        <v>#DIV/0!</v>
      </c>
      <c r="AB135" s="405" t="e">
        <f t="shared" ca="1" si="108"/>
        <v>#DIV/0!</v>
      </c>
      <c r="AC135" s="405" t="e">
        <f t="shared" ca="1" si="108"/>
        <v>#DIV/0!</v>
      </c>
      <c r="AD135" s="405" t="e">
        <f t="shared" ca="1" si="108"/>
        <v>#DIV/0!</v>
      </c>
      <c r="AE135" s="231" t="e">
        <f t="shared" ca="1" si="108"/>
        <v>#DIV/0!</v>
      </c>
      <c r="AF135" s="231" t="e">
        <f t="shared" ca="1" si="108"/>
        <v>#DIV/0!</v>
      </c>
      <c r="AG135" s="405" t="e">
        <f t="shared" ca="1" si="108"/>
        <v>#DIV/0!</v>
      </c>
      <c r="AH135" s="405" t="e">
        <f t="shared" ca="1" si="108"/>
        <v>#DIV/0!</v>
      </c>
      <c r="AI135" s="405" t="e">
        <f t="shared" ca="1" si="108"/>
        <v>#DIV/0!</v>
      </c>
      <c r="AJ135" s="405"/>
      <c r="AK135" s="405"/>
      <c r="AL135" s="127" t="e">
        <f t="shared" ca="1" si="94"/>
        <v>#DIV/0!</v>
      </c>
      <c r="AM135" s="224" t="e">
        <f t="shared" ca="1" si="72"/>
        <v>#DIV/0!</v>
      </c>
      <c r="AN135" s="127" t="e">
        <f t="shared" ca="1" si="95"/>
        <v>#DIV/0!</v>
      </c>
      <c r="AO135" s="224" t="e">
        <f t="shared" ca="1" si="73"/>
        <v>#DIV/0!</v>
      </c>
      <c r="AP135" s="127"/>
      <c r="AQ135" s="127"/>
      <c r="AR135" s="127"/>
    </row>
    <row r="136" spans="1:44" ht="15" customHeight="1">
      <c r="A136" s="537"/>
      <c r="C136" s="144" t="s">
        <v>18</v>
      </c>
      <c r="E136" s="95" t="s">
        <v>114</v>
      </c>
      <c r="F136" s="140" t="s">
        <v>18</v>
      </c>
      <c r="G136" s="405" t="e">
        <f t="shared" ref="G136:AI136" ca="1" si="111">IF(G$121&lt;&gt;0,(+G$123/G$121*G113)+G113,0)</f>
        <v>#DIV/0!</v>
      </c>
      <c r="H136" s="405" t="e">
        <f t="shared" ca="1" si="111"/>
        <v>#DIV/0!</v>
      </c>
      <c r="I136" s="405" t="e">
        <f t="shared" ca="1" si="111"/>
        <v>#DIV/0!</v>
      </c>
      <c r="J136" s="231" t="e">
        <f t="shared" ref="J136:K136" ca="1" si="112">IF(J$121&lt;&gt;0,(+J$123/J$121*J113)+J113,0)</f>
        <v>#DIV/0!</v>
      </c>
      <c r="K136" s="231" t="e">
        <f t="shared" ca="1" si="112"/>
        <v>#DIV/0!</v>
      </c>
      <c r="L136" s="405">
        <f t="shared" ca="1" si="111"/>
        <v>0</v>
      </c>
      <c r="M136" s="405">
        <f t="shared" ca="1" si="111"/>
        <v>0</v>
      </c>
      <c r="N136" s="405">
        <f t="shared" ca="1" si="111"/>
        <v>0</v>
      </c>
      <c r="O136" s="405">
        <f t="shared" ref="O136:P136" ca="1" si="113">IF(O$121&lt;&gt;0,(+O$123/O$121*O113)+O113,0)</f>
        <v>0</v>
      </c>
      <c r="P136" s="405">
        <f t="shared" ca="1" si="113"/>
        <v>0</v>
      </c>
      <c r="Q136" s="405">
        <f t="shared" ca="1" si="111"/>
        <v>0</v>
      </c>
      <c r="R136" s="231">
        <f t="shared" ca="1" si="111"/>
        <v>0</v>
      </c>
      <c r="S136" s="405">
        <f t="shared" ca="1" si="111"/>
        <v>0</v>
      </c>
      <c r="T136" s="405" t="e">
        <f t="shared" ca="1" si="111"/>
        <v>#DIV/0!</v>
      </c>
      <c r="U136" s="405" t="e">
        <f t="shared" ca="1" si="111"/>
        <v>#DIV/0!</v>
      </c>
      <c r="V136" s="405" t="e">
        <f t="shared" ca="1" si="111"/>
        <v>#DIV/0!</v>
      </c>
      <c r="W136" s="405" t="e">
        <f t="shared" ca="1" si="111"/>
        <v>#DIV/0!</v>
      </c>
      <c r="X136" s="405" t="e">
        <f t="shared" ref="X136:Y136" ca="1" si="114">IF(X$121&lt;&gt;0,(+X$123/X$121*X113)+X113,0)</f>
        <v>#DIV/0!</v>
      </c>
      <c r="Y136" s="231" t="e">
        <f t="shared" ca="1" si="114"/>
        <v>#DIV/0!</v>
      </c>
      <c r="Z136" s="405" t="e">
        <f t="shared" ca="1" si="111"/>
        <v>#DIV/0!</v>
      </c>
      <c r="AA136" s="405" t="e">
        <f t="shared" ca="1" si="111"/>
        <v>#DIV/0!</v>
      </c>
      <c r="AB136" s="405" t="e">
        <f t="shared" ca="1" si="111"/>
        <v>#DIV/0!</v>
      </c>
      <c r="AC136" s="405" t="e">
        <f t="shared" ca="1" si="111"/>
        <v>#DIV/0!</v>
      </c>
      <c r="AD136" s="405" t="e">
        <f t="shared" ca="1" si="111"/>
        <v>#DIV/0!</v>
      </c>
      <c r="AE136" s="231" t="e">
        <f t="shared" ca="1" si="111"/>
        <v>#DIV/0!</v>
      </c>
      <c r="AF136" s="231" t="e">
        <f t="shared" ca="1" si="111"/>
        <v>#DIV/0!</v>
      </c>
      <c r="AG136" s="405" t="e">
        <f t="shared" ca="1" si="111"/>
        <v>#DIV/0!</v>
      </c>
      <c r="AH136" s="405" t="e">
        <f t="shared" ca="1" si="111"/>
        <v>#DIV/0!</v>
      </c>
      <c r="AI136" s="405" t="e">
        <f t="shared" ca="1" si="111"/>
        <v>#DIV/0!</v>
      </c>
      <c r="AJ136" s="405"/>
      <c r="AK136" s="405"/>
      <c r="AL136" s="127" t="e">
        <f t="shared" ca="1" si="94"/>
        <v>#DIV/0!</v>
      </c>
      <c r="AM136" s="224" t="e">
        <f t="shared" ca="1" si="72"/>
        <v>#DIV/0!</v>
      </c>
      <c r="AN136" s="127" t="e">
        <f t="shared" ca="1" si="95"/>
        <v>#DIV/0!</v>
      </c>
      <c r="AO136" s="224" t="e">
        <f t="shared" ca="1" si="73"/>
        <v>#DIV/0!</v>
      </c>
      <c r="AP136" s="127"/>
      <c r="AQ136" s="127"/>
      <c r="AR136" s="127"/>
    </row>
    <row r="137" spans="1:44" ht="15" customHeight="1">
      <c r="A137" s="537"/>
      <c r="C137" s="56" t="s">
        <v>47</v>
      </c>
      <c r="E137" s="95" t="s">
        <v>92</v>
      </c>
      <c r="F137" s="9" t="s">
        <v>6</v>
      </c>
      <c r="G137" s="405" t="e">
        <f t="shared" ref="G137:AI137" ca="1" si="115">IF(G$121&lt;&gt;0,(+G$123/G$121*G115)+G115,0)</f>
        <v>#DIV/0!</v>
      </c>
      <c r="H137" s="405" t="e">
        <f t="shared" ca="1" si="115"/>
        <v>#DIV/0!</v>
      </c>
      <c r="I137" s="405" t="e">
        <f t="shared" ca="1" si="115"/>
        <v>#DIV/0!</v>
      </c>
      <c r="J137" s="231" t="e">
        <f t="shared" ref="J137:K137" ca="1" si="116">IF(J$121&lt;&gt;0,(+J$123/J$121*J115)+J115,0)</f>
        <v>#DIV/0!</v>
      </c>
      <c r="K137" s="231" t="e">
        <f t="shared" ca="1" si="116"/>
        <v>#DIV/0!</v>
      </c>
      <c r="L137" s="405">
        <f t="shared" ca="1" si="115"/>
        <v>0</v>
      </c>
      <c r="M137" s="405">
        <f t="shared" ca="1" si="115"/>
        <v>0</v>
      </c>
      <c r="N137" s="405">
        <f t="shared" ca="1" si="115"/>
        <v>0</v>
      </c>
      <c r="O137" s="405">
        <f t="shared" ref="O137:P137" ca="1" si="117">IF(O$121&lt;&gt;0,(+O$123/O$121*O115)+O115,0)</f>
        <v>0</v>
      </c>
      <c r="P137" s="405">
        <f t="shared" ca="1" si="117"/>
        <v>0</v>
      </c>
      <c r="Q137" s="405">
        <f t="shared" ca="1" si="115"/>
        <v>0</v>
      </c>
      <c r="R137" s="231">
        <f t="shared" ca="1" si="115"/>
        <v>0</v>
      </c>
      <c r="S137" s="405">
        <f t="shared" ca="1" si="115"/>
        <v>0</v>
      </c>
      <c r="T137" s="405" t="e">
        <f t="shared" ca="1" si="115"/>
        <v>#DIV/0!</v>
      </c>
      <c r="U137" s="405" t="e">
        <f t="shared" ca="1" si="115"/>
        <v>#DIV/0!</v>
      </c>
      <c r="V137" s="405" t="e">
        <f t="shared" ca="1" si="115"/>
        <v>#DIV/0!</v>
      </c>
      <c r="W137" s="405" t="e">
        <f t="shared" ca="1" si="115"/>
        <v>#DIV/0!</v>
      </c>
      <c r="X137" s="405" t="e">
        <f t="shared" ref="X137:Y137" ca="1" si="118">IF(X$121&lt;&gt;0,(+X$123/X$121*X115)+X115,0)</f>
        <v>#DIV/0!</v>
      </c>
      <c r="Y137" s="231" t="e">
        <f t="shared" ca="1" si="118"/>
        <v>#DIV/0!</v>
      </c>
      <c r="Z137" s="405" t="e">
        <f t="shared" ca="1" si="115"/>
        <v>#DIV/0!</v>
      </c>
      <c r="AA137" s="405" t="e">
        <f t="shared" ca="1" si="115"/>
        <v>#DIV/0!</v>
      </c>
      <c r="AB137" s="405" t="e">
        <f t="shared" ca="1" si="115"/>
        <v>#DIV/0!</v>
      </c>
      <c r="AC137" s="405" t="e">
        <f t="shared" ca="1" si="115"/>
        <v>#DIV/0!</v>
      </c>
      <c r="AD137" s="405" t="e">
        <f t="shared" ca="1" si="115"/>
        <v>#DIV/0!</v>
      </c>
      <c r="AE137" s="231" t="e">
        <f t="shared" ca="1" si="115"/>
        <v>#DIV/0!</v>
      </c>
      <c r="AF137" s="231" t="e">
        <f t="shared" ca="1" si="115"/>
        <v>#DIV/0!</v>
      </c>
      <c r="AG137" s="405" t="e">
        <f t="shared" ca="1" si="115"/>
        <v>#DIV/0!</v>
      </c>
      <c r="AH137" s="405" t="e">
        <f t="shared" ca="1" si="115"/>
        <v>#DIV/0!</v>
      </c>
      <c r="AI137" s="405" t="e">
        <f t="shared" ca="1" si="115"/>
        <v>#DIV/0!</v>
      </c>
      <c r="AJ137" s="405"/>
      <c r="AK137" s="405"/>
      <c r="AL137" s="127" t="e">
        <f t="shared" ca="1" si="94"/>
        <v>#DIV/0!</v>
      </c>
      <c r="AM137" s="224" t="e">
        <f t="shared" ref="AM137" ca="1" si="119">AL137/21</f>
        <v>#DIV/0!</v>
      </c>
      <c r="AN137" s="127" t="e">
        <f t="shared" ca="1" si="95"/>
        <v>#DIV/0!</v>
      </c>
      <c r="AO137" s="224" t="e">
        <f t="shared" ref="AO137" ca="1" si="120">AN137/4</f>
        <v>#DIV/0!</v>
      </c>
      <c r="AP137" s="127"/>
      <c r="AQ137" s="127"/>
      <c r="AR137" s="127"/>
    </row>
    <row r="138" spans="1:44" ht="15" customHeight="1">
      <c r="A138" s="537"/>
      <c r="C138" s="56" t="s">
        <v>47</v>
      </c>
      <c r="E138" s="95" t="s">
        <v>92</v>
      </c>
      <c r="F138" s="9" t="s">
        <v>301</v>
      </c>
      <c r="G138" s="405" t="e">
        <f t="shared" ref="G138:AI138" ca="1" si="121">IF(G$121&lt;&gt;0,(+G$123/G$121*G116)+G116,0)</f>
        <v>#DIV/0!</v>
      </c>
      <c r="H138" s="405" t="e">
        <f t="shared" ca="1" si="121"/>
        <v>#DIV/0!</v>
      </c>
      <c r="I138" s="405" t="e">
        <f t="shared" ca="1" si="121"/>
        <v>#DIV/0!</v>
      </c>
      <c r="J138" s="231" t="e">
        <f t="shared" ref="J138:K138" ca="1" si="122">IF(J$121&lt;&gt;0,(+J$123/J$121*J116)+J116,0)</f>
        <v>#DIV/0!</v>
      </c>
      <c r="K138" s="231" t="e">
        <f t="shared" ca="1" si="122"/>
        <v>#DIV/0!</v>
      </c>
      <c r="L138" s="405">
        <f t="shared" ca="1" si="121"/>
        <v>0</v>
      </c>
      <c r="M138" s="405">
        <f t="shared" ca="1" si="121"/>
        <v>0</v>
      </c>
      <c r="N138" s="405">
        <f t="shared" ca="1" si="121"/>
        <v>0</v>
      </c>
      <c r="O138" s="405">
        <f t="shared" ref="O138:P138" ca="1" si="123">IF(O$121&lt;&gt;0,(+O$123/O$121*O116)+O116,0)</f>
        <v>0</v>
      </c>
      <c r="P138" s="405">
        <f t="shared" ca="1" si="123"/>
        <v>0</v>
      </c>
      <c r="Q138" s="405">
        <f t="shared" ca="1" si="121"/>
        <v>0</v>
      </c>
      <c r="R138" s="231">
        <f t="shared" ca="1" si="121"/>
        <v>0</v>
      </c>
      <c r="S138" s="405">
        <f t="shared" ca="1" si="121"/>
        <v>0</v>
      </c>
      <c r="T138" s="405" t="e">
        <f t="shared" ca="1" si="121"/>
        <v>#DIV/0!</v>
      </c>
      <c r="U138" s="405" t="e">
        <f t="shared" ca="1" si="121"/>
        <v>#DIV/0!</v>
      </c>
      <c r="V138" s="405" t="e">
        <f t="shared" ca="1" si="121"/>
        <v>#DIV/0!</v>
      </c>
      <c r="W138" s="405" t="e">
        <f t="shared" ca="1" si="121"/>
        <v>#DIV/0!</v>
      </c>
      <c r="X138" s="405" t="e">
        <f t="shared" ref="X138:Y138" ca="1" si="124">IF(X$121&lt;&gt;0,(+X$123/X$121*X116)+X116,0)</f>
        <v>#DIV/0!</v>
      </c>
      <c r="Y138" s="231" t="e">
        <f t="shared" ca="1" si="124"/>
        <v>#DIV/0!</v>
      </c>
      <c r="Z138" s="405" t="e">
        <f t="shared" ca="1" si="121"/>
        <v>#DIV/0!</v>
      </c>
      <c r="AA138" s="405" t="e">
        <f t="shared" ca="1" si="121"/>
        <v>#DIV/0!</v>
      </c>
      <c r="AB138" s="405" t="e">
        <f t="shared" ca="1" si="121"/>
        <v>#DIV/0!</v>
      </c>
      <c r="AC138" s="405" t="e">
        <f t="shared" ca="1" si="121"/>
        <v>#DIV/0!</v>
      </c>
      <c r="AD138" s="405" t="e">
        <f t="shared" ca="1" si="121"/>
        <v>#DIV/0!</v>
      </c>
      <c r="AE138" s="231" t="e">
        <f t="shared" ca="1" si="121"/>
        <v>#DIV/0!</v>
      </c>
      <c r="AF138" s="231" t="e">
        <f t="shared" ca="1" si="121"/>
        <v>#DIV/0!</v>
      </c>
      <c r="AG138" s="405" t="e">
        <f t="shared" ca="1" si="121"/>
        <v>#DIV/0!</v>
      </c>
      <c r="AH138" s="405" t="e">
        <f t="shared" ca="1" si="121"/>
        <v>#DIV/0!</v>
      </c>
      <c r="AI138" s="405" t="e">
        <f t="shared" ca="1" si="121"/>
        <v>#DIV/0!</v>
      </c>
      <c r="AJ138" s="405"/>
      <c r="AK138" s="405"/>
      <c r="AL138" s="127"/>
      <c r="AM138" s="224"/>
      <c r="AN138" s="127"/>
      <c r="AO138" s="224"/>
      <c r="AP138" s="127"/>
      <c r="AQ138" s="127"/>
      <c r="AR138" s="127"/>
    </row>
    <row r="139" spans="1:44" ht="15" customHeight="1">
      <c r="A139" s="537"/>
      <c r="C139" s="56"/>
      <c r="E139" s="95"/>
      <c r="F139" s="9" t="s">
        <v>294</v>
      </c>
      <c r="G139" s="405" t="e">
        <f ca="1">IF(G$121&lt;&gt;0,(+G$123/G$121*G117)+G117,0)</f>
        <v>#DIV/0!</v>
      </c>
      <c r="H139" s="405" t="e">
        <f t="shared" ref="H139:AH139" ca="1" si="125">IF(H$121&lt;&gt;0,(+H$123/H$121*H117)+H117,0)</f>
        <v>#DIV/0!</v>
      </c>
      <c r="I139" s="405" t="e">
        <f t="shared" ca="1" si="125"/>
        <v>#DIV/0!</v>
      </c>
      <c r="J139" s="231" t="e">
        <f t="shared" ref="J139:K139" ca="1" si="126">IF(J$121&lt;&gt;0,(+J$123/J$121*J117)+J117,0)</f>
        <v>#DIV/0!</v>
      </c>
      <c r="K139" s="231" t="e">
        <f t="shared" ca="1" si="126"/>
        <v>#DIV/0!</v>
      </c>
      <c r="L139" s="405">
        <f t="shared" ca="1" si="125"/>
        <v>0</v>
      </c>
      <c r="M139" s="405">
        <f t="shared" ca="1" si="125"/>
        <v>0</v>
      </c>
      <c r="N139" s="405">
        <f t="shared" ca="1" si="125"/>
        <v>0</v>
      </c>
      <c r="O139" s="405">
        <f t="shared" ref="O139:P139" ca="1" si="127">IF(O$121&lt;&gt;0,(+O$123/O$121*O117)+O117,0)</f>
        <v>0</v>
      </c>
      <c r="P139" s="405">
        <f t="shared" ca="1" si="127"/>
        <v>0</v>
      </c>
      <c r="Q139" s="405">
        <f t="shared" ca="1" si="125"/>
        <v>0</v>
      </c>
      <c r="R139" s="231">
        <f t="shared" ca="1" si="125"/>
        <v>0</v>
      </c>
      <c r="S139" s="405">
        <f t="shared" ca="1" si="125"/>
        <v>0</v>
      </c>
      <c r="T139" s="405" t="e">
        <f t="shared" ca="1" si="125"/>
        <v>#DIV/0!</v>
      </c>
      <c r="U139" s="405" t="e">
        <f t="shared" ca="1" si="125"/>
        <v>#DIV/0!</v>
      </c>
      <c r="V139" s="405" t="e">
        <f t="shared" ca="1" si="125"/>
        <v>#DIV/0!</v>
      </c>
      <c r="W139" s="405" t="e">
        <f t="shared" ca="1" si="125"/>
        <v>#DIV/0!</v>
      </c>
      <c r="X139" s="405" t="e">
        <f t="shared" ref="X139:Y139" ca="1" si="128">IF(X$121&lt;&gt;0,(+X$123/X$121*X117)+X117,0)</f>
        <v>#DIV/0!</v>
      </c>
      <c r="Y139" s="231" t="e">
        <f t="shared" ca="1" si="128"/>
        <v>#DIV/0!</v>
      </c>
      <c r="Z139" s="405" t="e">
        <f t="shared" ca="1" si="125"/>
        <v>#DIV/0!</v>
      </c>
      <c r="AA139" s="405" t="e">
        <f t="shared" ca="1" si="125"/>
        <v>#DIV/0!</v>
      </c>
      <c r="AB139" s="405" t="e">
        <f t="shared" ca="1" si="125"/>
        <v>#DIV/0!</v>
      </c>
      <c r="AC139" s="405" t="e">
        <f t="shared" ca="1" si="125"/>
        <v>#DIV/0!</v>
      </c>
      <c r="AD139" s="405" t="e">
        <f t="shared" ca="1" si="125"/>
        <v>#DIV/0!</v>
      </c>
      <c r="AE139" s="231" t="e">
        <f t="shared" ca="1" si="125"/>
        <v>#DIV/0!</v>
      </c>
      <c r="AF139" s="231" t="e">
        <f t="shared" ca="1" si="125"/>
        <v>#DIV/0!</v>
      </c>
      <c r="AG139" s="405" t="e">
        <f t="shared" ca="1" si="125"/>
        <v>#DIV/0!</v>
      </c>
      <c r="AH139" s="405" t="e">
        <f t="shared" ca="1" si="125"/>
        <v>#DIV/0!</v>
      </c>
      <c r="AI139" s="405" t="e">
        <f t="shared" ref="AI139" ca="1" si="129">IF(AI$121&lt;&gt;0,(+AI$123/AI$121*AI117)+AI117,0)</f>
        <v>#DIV/0!</v>
      </c>
      <c r="AJ139" s="405"/>
      <c r="AK139" s="405"/>
      <c r="AL139" s="127" t="e">
        <f ca="1">H140+I140+J140+K140+L140+M140+O140+P140+Q140+R140+S140+T140+V140+W140+X140+Y140+Z140+AA140+AC140+AD140+AE140</f>
        <v>#DIV/0!</v>
      </c>
      <c r="AM139" s="224" t="e">
        <f t="shared" ca="1" si="72"/>
        <v>#DIV/0!</v>
      </c>
      <c r="AN139" s="127" t="e">
        <f ca="1">G140+N140+U140+AB140</f>
        <v>#DIV/0!</v>
      </c>
      <c r="AO139" s="224" t="e">
        <f t="shared" ca="1" si="73"/>
        <v>#DIV/0!</v>
      </c>
      <c r="AP139" s="127"/>
      <c r="AQ139" s="127"/>
      <c r="AR139" s="127"/>
    </row>
    <row r="140" spans="1:44" ht="15" customHeight="1">
      <c r="A140" s="537"/>
      <c r="C140" s="56" t="s">
        <v>41</v>
      </c>
      <c r="E140" s="95" t="s">
        <v>94</v>
      </c>
      <c r="F140" s="9" t="s">
        <v>41</v>
      </c>
      <c r="G140" s="405" t="e">
        <f t="shared" ref="G140:AH140" ca="1" si="130">IF(G$121&lt;&gt;0,(+G$123/G$121*G118)+G118,0)</f>
        <v>#DIV/0!</v>
      </c>
      <c r="H140" s="405" t="e">
        <f t="shared" ca="1" si="130"/>
        <v>#DIV/0!</v>
      </c>
      <c r="I140" s="405" t="e">
        <f t="shared" ca="1" si="130"/>
        <v>#DIV/0!</v>
      </c>
      <c r="J140" s="231" t="e">
        <f t="shared" ref="J140:K140" ca="1" si="131">IF(J$121&lt;&gt;0,(+J$123/J$121*J118)+J118,0)</f>
        <v>#DIV/0!</v>
      </c>
      <c r="K140" s="231" t="e">
        <f t="shared" ca="1" si="131"/>
        <v>#DIV/0!</v>
      </c>
      <c r="L140" s="405">
        <f t="shared" ca="1" si="130"/>
        <v>0</v>
      </c>
      <c r="M140" s="405">
        <f t="shared" ca="1" si="130"/>
        <v>0</v>
      </c>
      <c r="N140" s="405">
        <f t="shared" ca="1" si="130"/>
        <v>0</v>
      </c>
      <c r="O140" s="405">
        <f t="shared" ref="O140:P140" ca="1" si="132">IF(O$121&lt;&gt;0,(+O$123/O$121*O118)+O118,0)</f>
        <v>0</v>
      </c>
      <c r="P140" s="405">
        <f t="shared" ca="1" si="132"/>
        <v>0</v>
      </c>
      <c r="Q140" s="405">
        <f t="shared" ca="1" si="130"/>
        <v>0</v>
      </c>
      <c r="R140" s="231">
        <f t="shared" ca="1" si="130"/>
        <v>0</v>
      </c>
      <c r="S140" s="405">
        <f t="shared" ca="1" si="130"/>
        <v>0</v>
      </c>
      <c r="T140" s="405" t="e">
        <f t="shared" ca="1" si="130"/>
        <v>#DIV/0!</v>
      </c>
      <c r="U140" s="405" t="e">
        <f t="shared" ca="1" si="130"/>
        <v>#DIV/0!</v>
      </c>
      <c r="V140" s="405" t="e">
        <f t="shared" ca="1" si="130"/>
        <v>#DIV/0!</v>
      </c>
      <c r="W140" s="405" t="e">
        <f t="shared" ca="1" si="130"/>
        <v>#DIV/0!</v>
      </c>
      <c r="X140" s="405" t="e">
        <f t="shared" ref="X140:Y140" ca="1" si="133">IF(X$121&lt;&gt;0,(+X$123/X$121*X118)+X118,0)</f>
        <v>#DIV/0!</v>
      </c>
      <c r="Y140" s="231" t="e">
        <f t="shared" ca="1" si="133"/>
        <v>#DIV/0!</v>
      </c>
      <c r="Z140" s="405" t="e">
        <f t="shared" ca="1" si="130"/>
        <v>#DIV/0!</v>
      </c>
      <c r="AA140" s="405" t="e">
        <f t="shared" ca="1" si="130"/>
        <v>#DIV/0!</v>
      </c>
      <c r="AB140" s="405" t="e">
        <f t="shared" ca="1" si="130"/>
        <v>#DIV/0!</v>
      </c>
      <c r="AC140" s="405" t="e">
        <f t="shared" ca="1" si="130"/>
        <v>#DIV/0!</v>
      </c>
      <c r="AD140" s="405" t="e">
        <f t="shared" ca="1" si="130"/>
        <v>#DIV/0!</v>
      </c>
      <c r="AE140" s="231" t="e">
        <f t="shared" ca="1" si="130"/>
        <v>#DIV/0!</v>
      </c>
      <c r="AF140" s="231" t="e">
        <f t="shared" ca="1" si="130"/>
        <v>#DIV/0!</v>
      </c>
      <c r="AG140" s="405" t="e">
        <f t="shared" ca="1" si="130"/>
        <v>#DIV/0!</v>
      </c>
      <c r="AH140" s="405" t="e">
        <f t="shared" ca="1" si="130"/>
        <v>#DIV/0!</v>
      </c>
      <c r="AI140" s="405" t="e">
        <f t="shared" ref="AI140" ca="1" si="134">IF(AI$121&lt;&gt;0,(+AI$123/AI$121*AI118)+AI118,0)</f>
        <v>#DIV/0!</v>
      </c>
      <c r="AJ140" s="405"/>
      <c r="AK140" s="405"/>
      <c r="AL140" s="127">
        <f>H141+I141+J141+K141+L141+M141+O141+P141+Q141+R141+S141+T141+V141+W141+X141+Y141+Z141+AA141+AC141+AD141+AE141</f>
        <v>0</v>
      </c>
      <c r="AM140" s="224">
        <f t="shared" si="72"/>
        <v>0</v>
      </c>
      <c r="AN140" s="127">
        <f>G141+N141+U141+AB141</f>
        <v>0</v>
      </c>
      <c r="AO140" s="224">
        <f t="shared" si="73"/>
        <v>0</v>
      </c>
      <c r="AP140" s="127"/>
      <c r="AQ140" s="127"/>
      <c r="AR140" s="127"/>
    </row>
    <row r="141" spans="1:44" ht="15" customHeight="1">
      <c r="A141" s="537"/>
      <c r="G141" s="405"/>
      <c r="H141" s="405"/>
      <c r="I141" s="405"/>
      <c r="J141" s="231"/>
      <c r="K141" s="231"/>
      <c r="L141" s="405"/>
      <c r="M141" s="405"/>
      <c r="N141" s="405"/>
      <c r="O141" s="405"/>
      <c r="P141" s="405"/>
      <c r="Q141" s="405"/>
      <c r="R141" s="231"/>
      <c r="S141" s="405"/>
      <c r="T141" s="405"/>
      <c r="U141" s="405"/>
      <c r="V141" s="405"/>
      <c r="W141" s="405"/>
      <c r="X141" s="405"/>
      <c r="Y141" s="231"/>
      <c r="Z141" s="405"/>
      <c r="AA141" s="405"/>
      <c r="AB141" s="405"/>
      <c r="AC141" s="405"/>
      <c r="AD141" s="405"/>
      <c r="AE141" s="231"/>
      <c r="AF141" s="231"/>
      <c r="AG141" s="405"/>
      <c r="AH141" s="405"/>
      <c r="AI141" s="405"/>
      <c r="AJ141" s="405"/>
      <c r="AK141" s="405"/>
      <c r="AL141" s="127" t="e">
        <f ca="1">H142+I142+J142+K142+L142+M142+O142+P142+Q142+R142+S142+T142+V142+W142+X142+Y142+Z142+AA142+AC142+AD142+AE142</f>
        <v>#DIV/0!</v>
      </c>
      <c r="AM141" s="224" t="e">
        <f t="shared" ca="1" si="72"/>
        <v>#DIV/0!</v>
      </c>
      <c r="AN141" s="127" t="e">
        <f ca="1">G142+N142+U142+AB142</f>
        <v>#DIV/0!</v>
      </c>
      <c r="AO141" s="224" t="e">
        <f t="shared" ca="1" si="73"/>
        <v>#DIV/0!</v>
      </c>
      <c r="AP141" s="127"/>
      <c r="AQ141" s="127"/>
      <c r="AR141" s="127"/>
    </row>
    <row r="142" spans="1:44" ht="15" customHeight="1">
      <c r="A142" s="537"/>
      <c r="C142" s="57" t="s">
        <v>88</v>
      </c>
      <c r="E142" s="133"/>
      <c r="F142" s="9" t="s">
        <v>114</v>
      </c>
      <c r="G142" s="405" t="e">
        <f ca="1">G126+G127+G128+G129+G132+G133+G134+G136</f>
        <v>#DIV/0!</v>
      </c>
      <c r="H142" s="405" t="e">
        <f t="shared" ref="H142:AH142" ca="1" si="135">H126+H127+H128+H129+H132+H133+H134+H136</f>
        <v>#DIV/0!</v>
      </c>
      <c r="I142" s="405" t="e">
        <f ca="1">I126+I127+I128+I129+I132+I133+I134+I136</f>
        <v>#DIV/0!</v>
      </c>
      <c r="J142" s="231" t="e">
        <f t="shared" ref="J142:K142" ca="1" si="136">J126+J127+J128+J129+J132+J133+J134+J136</f>
        <v>#DIV/0!</v>
      </c>
      <c r="K142" s="231" t="e">
        <f t="shared" ca="1" si="136"/>
        <v>#DIV/0!</v>
      </c>
      <c r="L142" s="405">
        <f t="shared" ca="1" si="135"/>
        <v>0</v>
      </c>
      <c r="M142" s="405">
        <f t="shared" ca="1" si="135"/>
        <v>0</v>
      </c>
      <c r="N142" s="405">
        <f t="shared" ca="1" si="135"/>
        <v>0</v>
      </c>
      <c r="O142" s="405">
        <f t="shared" ref="O142:P142" ca="1" si="137">O126+O127+O128+O129+O132+O133+O134+O136</f>
        <v>0</v>
      </c>
      <c r="P142" s="405">
        <f t="shared" ca="1" si="137"/>
        <v>0</v>
      </c>
      <c r="Q142" s="405">
        <f t="shared" ca="1" si="135"/>
        <v>0</v>
      </c>
      <c r="R142" s="231">
        <f t="shared" ca="1" si="135"/>
        <v>0</v>
      </c>
      <c r="S142" s="405">
        <f t="shared" ca="1" si="135"/>
        <v>0</v>
      </c>
      <c r="T142" s="405" t="e">
        <f t="shared" ca="1" si="135"/>
        <v>#DIV/0!</v>
      </c>
      <c r="U142" s="405" t="e">
        <f t="shared" ca="1" si="135"/>
        <v>#DIV/0!</v>
      </c>
      <c r="V142" s="405" t="e">
        <f t="shared" ca="1" si="135"/>
        <v>#DIV/0!</v>
      </c>
      <c r="W142" s="405" t="e">
        <f t="shared" ca="1" si="135"/>
        <v>#DIV/0!</v>
      </c>
      <c r="X142" s="405" t="e">
        <f t="shared" ca="1" si="135"/>
        <v>#DIV/0!</v>
      </c>
      <c r="Y142" s="231" t="e">
        <f t="shared" ca="1" si="135"/>
        <v>#DIV/0!</v>
      </c>
      <c r="Z142" s="405" t="e">
        <f t="shared" ca="1" si="135"/>
        <v>#DIV/0!</v>
      </c>
      <c r="AA142" s="405" t="e">
        <f t="shared" ca="1" si="135"/>
        <v>#DIV/0!</v>
      </c>
      <c r="AB142" s="405" t="e">
        <f t="shared" ca="1" si="135"/>
        <v>#DIV/0!</v>
      </c>
      <c r="AC142" s="405" t="e">
        <f t="shared" ca="1" si="135"/>
        <v>#DIV/0!</v>
      </c>
      <c r="AD142" s="405" t="e">
        <f t="shared" ca="1" si="135"/>
        <v>#DIV/0!</v>
      </c>
      <c r="AE142" s="231" t="e">
        <f t="shared" ca="1" si="135"/>
        <v>#DIV/0!</v>
      </c>
      <c r="AF142" s="448" t="e">
        <f ca="1">AF126+AF127+AF128+AF129+AF132+AF133+AF134+AF136</f>
        <v>#DIV/0!</v>
      </c>
      <c r="AG142" s="453" t="e">
        <f t="shared" ca="1" si="135"/>
        <v>#DIV/0!</v>
      </c>
      <c r="AH142" s="454" t="e">
        <f t="shared" ca="1" si="135"/>
        <v>#DIV/0!</v>
      </c>
      <c r="AI142" s="454" t="e">
        <f t="shared" ref="AI142" ca="1" si="138">AI126+AI127+AI128+AI129+AI132+AI133+AI134+AI136</f>
        <v>#DIV/0!</v>
      </c>
      <c r="AJ142" s="454"/>
      <c r="AK142" s="454"/>
      <c r="AL142" s="127"/>
      <c r="AM142" s="127"/>
      <c r="AN142" s="127"/>
      <c r="AO142" s="127"/>
      <c r="AP142" s="127"/>
      <c r="AQ142" s="127"/>
      <c r="AR142" s="127"/>
    </row>
    <row r="143" spans="1:44" ht="15" customHeight="1">
      <c r="A143" s="537"/>
      <c r="E143" s="109"/>
      <c r="F143" s="102" t="s">
        <v>92</v>
      </c>
      <c r="G143" s="412" t="e">
        <f ca="1">ROUND(G1-G142,2)</f>
        <v>#DIV/0!</v>
      </c>
      <c r="H143" s="412" t="e">
        <f t="shared" ref="H143:AI143" ca="1" si="139">ROUND(H1-H142,2)</f>
        <v>#DIV/0!</v>
      </c>
      <c r="I143" s="412" t="e">
        <f ca="1">ROUND(I1-I142,2)</f>
        <v>#DIV/0!</v>
      </c>
      <c r="J143" s="234" t="e">
        <f t="shared" ref="J143:K143" ca="1" si="140">ROUND(J1-J142,2)</f>
        <v>#DIV/0!</v>
      </c>
      <c r="K143" s="234" t="e">
        <f t="shared" ca="1" si="140"/>
        <v>#DIV/0!</v>
      </c>
      <c r="L143" s="412">
        <f t="shared" ca="1" si="139"/>
        <v>105618</v>
      </c>
      <c r="M143" s="412">
        <f t="shared" ca="1" si="139"/>
        <v>105360</v>
      </c>
      <c r="N143" s="412">
        <f t="shared" ca="1" si="139"/>
        <v>104265</v>
      </c>
      <c r="O143" s="412">
        <f t="shared" ref="O143:P143" ca="1" si="141">ROUND(O1-O142,2)</f>
        <v>0</v>
      </c>
      <c r="P143" s="412">
        <f t="shared" ca="1" si="141"/>
        <v>0</v>
      </c>
      <c r="Q143" s="412">
        <f t="shared" ca="1" si="139"/>
        <v>0</v>
      </c>
      <c r="R143" s="234">
        <f t="shared" ca="1" si="139"/>
        <v>0</v>
      </c>
      <c r="S143" s="412">
        <f t="shared" ca="1" si="139"/>
        <v>0</v>
      </c>
      <c r="T143" s="412" t="e">
        <f t="shared" ca="1" si="139"/>
        <v>#DIV/0!</v>
      </c>
      <c r="U143" s="412" t="e">
        <f t="shared" ca="1" si="139"/>
        <v>#DIV/0!</v>
      </c>
      <c r="V143" s="412" t="e">
        <f t="shared" ca="1" si="139"/>
        <v>#DIV/0!</v>
      </c>
      <c r="W143" s="412" t="e">
        <f t="shared" ca="1" si="139"/>
        <v>#DIV/0!</v>
      </c>
      <c r="X143" s="412" t="e">
        <f t="shared" ca="1" si="139"/>
        <v>#DIV/0!</v>
      </c>
      <c r="Y143" s="234" t="e">
        <f t="shared" ca="1" si="139"/>
        <v>#DIV/0!</v>
      </c>
      <c r="Z143" s="412" t="e">
        <f t="shared" ca="1" si="139"/>
        <v>#DIV/0!</v>
      </c>
      <c r="AA143" s="412" t="e">
        <f t="shared" ca="1" si="139"/>
        <v>#DIV/0!</v>
      </c>
      <c r="AB143" s="412" t="e">
        <f t="shared" ca="1" si="139"/>
        <v>#DIV/0!</v>
      </c>
      <c r="AC143" s="412" t="e">
        <f t="shared" ca="1" si="139"/>
        <v>#DIV/0!</v>
      </c>
      <c r="AD143" s="412" t="e">
        <f t="shared" ca="1" si="139"/>
        <v>#DIV/0!</v>
      </c>
      <c r="AE143" s="234" t="e">
        <f t="shared" ca="1" si="139"/>
        <v>#DIV/0!</v>
      </c>
      <c r="AF143" s="449" t="e">
        <f t="shared" ca="1" si="139"/>
        <v>#DIV/0!</v>
      </c>
      <c r="AG143" s="455" t="e">
        <f t="shared" ca="1" si="139"/>
        <v>#DIV/0!</v>
      </c>
      <c r="AH143" s="412" t="e">
        <f t="shared" ca="1" si="139"/>
        <v>#DIV/0!</v>
      </c>
      <c r="AI143" s="412" t="e">
        <f t="shared" ca="1" si="139"/>
        <v>#DIV/0!</v>
      </c>
      <c r="AJ143" s="412"/>
      <c r="AK143" s="412"/>
    </row>
    <row r="144" spans="1:44" ht="15" customHeight="1">
      <c r="D144" s="133"/>
      <c r="F144" s="276" t="s">
        <v>251</v>
      </c>
      <c r="G144" s="413" t="e">
        <f ca="1">G142+G143</f>
        <v>#DIV/0!</v>
      </c>
      <c r="H144" s="413" t="e">
        <f t="shared" ref="H144:AH144" ca="1" si="142">H142+H143</f>
        <v>#DIV/0!</v>
      </c>
      <c r="I144" s="413" t="e">
        <f t="shared" ca="1" si="142"/>
        <v>#DIV/0!</v>
      </c>
      <c r="J144" s="235" t="e">
        <f t="shared" ref="J144:K144" ca="1" si="143">J142+J143</f>
        <v>#DIV/0!</v>
      </c>
      <c r="K144" s="235" t="e">
        <f t="shared" ca="1" si="143"/>
        <v>#DIV/0!</v>
      </c>
      <c r="L144" s="413">
        <f t="shared" ca="1" si="142"/>
        <v>105618</v>
      </c>
      <c r="M144" s="413">
        <f ca="1">M142+M143</f>
        <v>105360</v>
      </c>
      <c r="N144" s="413">
        <f t="shared" ca="1" si="142"/>
        <v>104265</v>
      </c>
      <c r="O144" s="413">
        <f t="shared" ref="O144:P144" ca="1" si="144">O142+O143</f>
        <v>0</v>
      </c>
      <c r="P144" s="413">
        <f t="shared" ca="1" si="144"/>
        <v>0</v>
      </c>
      <c r="Q144" s="413">
        <f t="shared" ca="1" si="142"/>
        <v>0</v>
      </c>
      <c r="R144" s="235">
        <f t="shared" ca="1" si="142"/>
        <v>0</v>
      </c>
      <c r="S144" s="413">
        <f t="shared" ca="1" si="142"/>
        <v>0</v>
      </c>
      <c r="T144" s="413" t="e">
        <f t="shared" ca="1" si="142"/>
        <v>#DIV/0!</v>
      </c>
      <c r="U144" s="413" t="e">
        <f t="shared" ca="1" si="142"/>
        <v>#DIV/0!</v>
      </c>
      <c r="V144" s="413" t="e">
        <f t="shared" ca="1" si="142"/>
        <v>#DIV/0!</v>
      </c>
      <c r="W144" s="413" t="e">
        <f t="shared" ca="1" si="142"/>
        <v>#DIV/0!</v>
      </c>
      <c r="X144" s="413" t="e">
        <f ca="1">X142+X143</f>
        <v>#DIV/0!</v>
      </c>
      <c r="Y144" s="235" t="e">
        <f t="shared" ca="1" si="142"/>
        <v>#DIV/0!</v>
      </c>
      <c r="Z144" s="413" t="e">
        <f t="shared" ca="1" si="142"/>
        <v>#DIV/0!</v>
      </c>
      <c r="AA144" s="446" t="e">
        <f t="shared" ca="1" si="142"/>
        <v>#DIV/0!</v>
      </c>
      <c r="AB144" s="424" t="e">
        <f t="shared" ca="1" si="142"/>
        <v>#DIV/0!</v>
      </c>
      <c r="AC144" s="424" t="e">
        <f t="shared" ca="1" si="142"/>
        <v>#DIV/0!</v>
      </c>
      <c r="AD144" s="424" t="e">
        <f t="shared" ca="1" si="142"/>
        <v>#DIV/0!</v>
      </c>
      <c r="AE144" s="235" t="e">
        <f t="shared" ca="1" si="142"/>
        <v>#DIV/0!</v>
      </c>
      <c r="AF144" s="450" t="e">
        <f t="shared" ca="1" si="142"/>
        <v>#DIV/0!</v>
      </c>
      <c r="AG144" s="456" t="e">
        <f t="shared" ca="1" si="142"/>
        <v>#DIV/0!</v>
      </c>
      <c r="AH144" s="424" t="e">
        <f t="shared" ca="1" si="142"/>
        <v>#DIV/0!</v>
      </c>
      <c r="AI144" s="424" t="e">
        <f t="shared" ref="AI144" ca="1" si="145">AI142+AI143</f>
        <v>#DIV/0!</v>
      </c>
      <c r="AJ144" s="424"/>
      <c r="AK144" s="424"/>
    </row>
    <row r="145" spans="6:44" ht="15" customHeight="1">
      <c r="F145" s="9" t="s">
        <v>151</v>
      </c>
      <c r="G145" s="414" t="e">
        <f ca="1">SUM(G126:G129)+SUM(G132:G134)+G136</f>
        <v>#DIV/0!</v>
      </c>
      <c r="H145" s="414" t="e">
        <f t="shared" ref="H145:AH145" ca="1" si="146">SUM(H126:H129)+SUM(H132:H134)+H136</f>
        <v>#DIV/0!</v>
      </c>
      <c r="I145" s="414" t="e">
        <f t="shared" ca="1" si="146"/>
        <v>#DIV/0!</v>
      </c>
      <c r="J145" s="236" t="e">
        <f t="shared" ref="J145:K145" ca="1" si="147">SUM(J126:J129)+SUM(J132:J134)+J136</f>
        <v>#DIV/0!</v>
      </c>
      <c r="K145" s="236" t="e">
        <f t="shared" ca="1" si="147"/>
        <v>#DIV/0!</v>
      </c>
      <c r="L145" s="414">
        <f t="shared" ca="1" si="146"/>
        <v>0</v>
      </c>
      <c r="M145" s="414">
        <f t="shared" ca="1" si="146"/>
        <v>0</v>
      </c>
      <c r="N145" s="414">
        <f t="shared" ca="1" si="146"/>
        <v>0</v>
      </c>
      <c r="O145" s="414">
        <f t="shared" ref="O145:P145" ca="1" si="148">SUM(O126:O129)+SUM(O132:O134)+O136</f>
        <v>0</v>
      </c>
      <c r="P145" s="414">
        <f t="shared" ca="1" si="148"/>
        <v>0</v>
      </c>
      <c r="Q145" s="414">
        <f t="shared" ca="1" si="146"/>
        <v>0</v>
      </c>
      <c r="R145" s="236">
        <f t="shared" ca="1" si="146"/>
        <v>0</v>
      </c>
      <c r="S145" s="414">
        <f t="shared" ca="1" si="146"/>
        <v>0</v>
      </c>
      <c r="T145" s="414" t="e">
        <f t="shared" ca="1" si="146"/>
        <v>#DIV/0!</v>
      </c>
      <c r="U145" s="414" t="e">
        <f t="shared" ca="1" si="146"/>
        <v>#DIV/0!</v>
      </c>
      <c r="V145" s="414" t="e">
        <f t="shared" ca="1" si="146"/>
        <v>#DIV/0!</v>
      </c>
      <c r="W145" s="414" t="e">
        <f t="shared" ca="1" si="146"/>
        <v>#DIV/0!</v>
      </c>
      <c r="X145" s="414" t="e">
        <f t="shared" ca="1" si="146"/>
        <v>#DIV/0!</v>
      </c>
      <c r="Y145" s="236" t="e">
        <f t="shared" ca="1" si="146"/>
        <v>#DIV/0!</v>
      </c>
      <c r="Z145" s="414" t="e">
        <f t="shared" ca="1" si="146"/>
        <v>#DIV/0!</v>
      </c>
      <c r="AA145" s="447" t="e">
        <f t="shared" ca="1" si="146"/>
        <v>#DIV/0!</v>
      </c>
      <c r="AB145" s="447" t="e">
        <f ca="1">SUM(AB126:AB129)+SUM(AB132:AB134)+AB136</f>
        <v>#DIV/0!</v>
      </c>
      <c r="AC145" s="447" t="e">
        <f t="shared" ca="1" si="146"/>
        <v>#DIV/0!</v>
      </c>
      <c r="AD145" s="447" t="e">
        <f t="shared" ca="1" si="146"/>
        <v>#DIV/0!</v>
      </c>
      <c r="AE145" s="252" t="e">
        <f t="shared" ca="1" si="146"/>
        <v>#DIV/0!</v>
      </c>
      <c r="AF145" s="252" t="e">
        <f t="shared" ca="1" si="146"/>
        <v>#DIV/0!</v>
      </c>
      <c r="AG145" s="447" t="e">
        <f t="shared" ca="1" si="146"/>
        <v>#DIV/0!</v>
      </c>
      <c r="AH145" s="447" t="e">
        <f t="shared" ca="1" si="146"/>
        <v>#DIV/0!</v>
      </c>
      <c r="AI145" s="447" t="e">
        <f t="shared" ref="AI145" ca="1" si="149">SUM(AI126:AI129)+SUM(AI132:AI134)+AI136</f>
        <v>#DIV/0!</v>
      </c>
      <c r="AJ145" s="447"/>
      <c r="AK145" s="447"/>
    </row>
    <row r="146" spans="6:44" ht="15" customHeight="1">
      <c r="F146" s="47" t="s">
        <v>241</v>
      </c>
      <c r="G146" s="415">
        <v>21.09</v>
      </c>
      <c r="H146" s="415">
        <v>47.38</v>
      </c>
      <c r="I146" s="415">
        <v>47.38</v>
      </c>
      <c r="J146" s="237">
        <v>47.38</v>
      </c>
      <c r="K146" s="237">
        <v>47.38</v>
      </c>
      <c r="L146" s="415">
        <v>47.38</v>
      </c>
      <c r="M146" s="415">
        <v>47.38</v>
      </c>
      <c r="N146" s="415">
        <v>47.38</v>
      </c>
      <c r="O146" s="415">
        <v>47.38</v>
      </c>
      <c r="P146" s="415">
        <v>47.38</v>
      </c>
      <c r="Q146" s="415">
        <v>47.38</v>
      </c>
      <c r="R146" s="237">
        <v>47.38</v>
      </c>
      <c r="S146" s="415">
        <v>47.38</v>
      </c>
      <c r="T146" s="415">
        <v>47.38</v>
      </c>
      <c r="U146" s="415">
        <v>47.38</v>
      </c>
      <c r="V146" s="415">
        <v>47.38</v>
      </c>
      <c r="W146" s="415">
        <v>47.38</v>
      </c>
      <c r="X146" s="415">
        <v>47.38</v>
      </c>
      <c r="Y146" s="237">
        <v>47.38</v>
      </c>
      <c r="Z146" s="415">
        <v>47.38</v>
      </c>
      <c r="AA146" s="415">
        <v>47.38</v>
      </c>
      <c r="AB146" s="415">
        <v>47.38</v>
      </c>
      <c r="AC146" s="415">
        <v>47.38</v>
      </c>
      <c r="AD146" s="415">
        <v>47.38</v>
      </c>
      <c r="AE146" s="237">
        <v>47.38</v>
      </c>
      <c r="AF146" s="237">
        <v>47.38</v>
      </c>
      <c r="AG146" s="415">
        <v>47.38</v>
      </c>
      <c r="AH146" s="415">
        <v>47.38</v>
      </c>
      <c r="AI146" s="415">
        <v>47.38</v>
      </c>
      <c r="AJ146" s="415"/>
      <c r="AK146" s="415"/>
    </row>
    <row r="147" spans="6:44" ht="15" hidden="1" customHeight="1">
      <c r="F147" s="226" t="s">
        <v>242</v>
      </c>
      <c r="G147" s="415" t="e">
        <f ca="1">G126/G146</f>
        <v>#DIV/0!</v>
      </c>
      <c r="H147" s="415" t="e">
        <f t="shared" ref="H147:AE147" ca="1" si="150">H126/H146</f>
        <v>#DIV/0!</v>
      </c>
      <c r="I147" s="415" t="e">
        <f t="shared" ca="1" si="150"/>
        <v>#DIV/0!</v>
      </c>
      <c r="J147" s="237" t="e">
        <f t="shared" ca="1" si="150"/>
        <v>#DIV/0!</v>
      </c>
      <c r="K147" s="237" t="e">
        <f t="shared" ca="1" si="150"/>
        <v>#DIV/0!</v>
      </c>
      <c r="L147" s="415">
        <f t="shared" ca="1" si="150"/>
        <v>0</v>
      </c>
      <c r="M147" s="415">
        <f t="shared" ca="1" si="150"/>
        <v>0</v>
      </c>
      <c r="N147" s="415">
        <f t="shared" ca="1" si="150"/>
        <v>0</v>
      </c>
      <c r="O147" s="415">
        <f t="shared" ca="1" si="150"/>
        <v>0</v>
      </c>
      <c r="P147" s="415">
        <f t="shared" ca="1" si="150"/>
        <v>0</v>
      </c>
      <c r="Q147" s="415">
        <f t="shared" ca="1" si="150"/>
        <v>0</v>
      </c>
      <c r="R147" s="237">
        <f t="shared" ca="1" si="150"/>
        <v>0</v>
      </c>
      <c r="S147" s="415">
        <f t="shared" ca="1" si="150"/>
        <v>0</v>
      </c>
      <c r="T147" s="415" t="e">
        <f t="shared" ca="1" si="150"/>
        <v>#DIV/0!</v>
      </c>
      <c r="U147" s="415" t="e">
        <f t="shared" ca="1" si="150"/>
        <v>#DIV/0!</v>
      </c>
      <c r="V147" s="415" t="e">
        <f t="shared" ca="1" si="150"/>
        <v>#DIV/0!</v>
      </c>
      <c r="W147" s="415" t="e">
        <f t="shared" ca="1" si="150"/>
        <v>#DIV/0!</v>
      </c>
      <c r="X147" s="415" t="e">
        <f t="shared" ca="1" si="150"/>
        <v>#DIV/0!</v>
      </c>
      <c r="Y147" s="237" t="e">
        <f t="shared" ca="1" si="150"/>
        <v>#DIV/0!</v>
      </c>
      <c r="Z147" s="415" t="e">
        <f t="shared" ca="1" si="150"/>
        <v>#DIV/0!</v>
      </c>
      <c r="AA147" s="415" t="e">
        <f t="shared" ca="1" si="150"/>
        <v>#DIV/0!</v>
      </c>
      <c r="AB147" s="415" t="e">
        <f t="shared" ca="1" si="150"/>
        <v>#DIV/0!</v>
      </c>
      <c r="AC147" s="415" t="e">
        <f t="shared" ca="1" si="150"/>
        <v>#DIV/0!</v>
      </c>
      <c r="AD147" s="415" t="e">
        <f t="shared" ca="1" si="150"/>
        <v>#DIV/0!</v>
      </c>
      <c r="AE147" s="237" t="e">
        <f t="shared" ca="1" si="150"/>
        <v>#DIV/0!</v>
      </c>
      <c r="AF147" s="451"/>
      <c r="AG147" s="457"/>
      <c r="AH147" s="457"/>
      <c r="AI147" s="457"/>
      <c r="AJ147" s="457"/>
      <c r="AK147" s="225"/>
    </row>
    <row r="148" spans="6:44" ht="15" hidden="1" customHeight="1">
      <c r="F148" s="74" t="s">
        <v>115</v>
      </c>
      <c r="G148" s="416"/>
      <c r="H148" s="417"/>
      <c r="I148" s="417"/>
    </row>
    <row r="149" spans="6:44" ht="15" hidden="1" customHeight="1">
      <c r="F149" s="9" t="s">
        <v>110</v>
      </c>
      <c r="AL149" s="107"/>
      <c r="AM149" s="107"/>
      <c r="AN149" s="107"/>
      <c r="AO149" s="107"/>
      <c r="AP149" s="75"/>
      <c r="AQ149" s="75"/>
      <c r="AR149" s="75"/>
    </row>
    <row r="150" spans="6:44" ht="15" hidden="1" customHeight="1">
      <c r="F150" s="9" t="s">
        <v>111</v>
      </c>
      <c r="G150" s="413" t="e">
        <f ca="1">IF(G126&lt;&gt;0,(((G126/G142)*G136)+G136),"check")</f>
        <v>#DIV/0!</v>
      </c>
      <c r="H150" s="413" t="e">
        <f t="shared" ref="H150:AH150" ca="1" si="151">IF(H126&lt;&gt;0,(((H126/H142)*H136)+H136),"check")</f>
        <v>#DIV/0!</v>
      </c>
      <c r="I150" s="413" t="e">
        <f t="shared" ca="1" si="151"/>
        <v>#DIV/0!</v>
      </c>
      <c r="J150" s="235" t="e">
        <f t="shared" ca="1" si="151"/>
        <v>#DIV/0!</v>
      </c>
      <c r="K150" s="235" t="e">
        <f t="shared" ca="1" si="151"/>
        <v>#DIV/0!</v>
      </c>
      <c r="L150" s="413" t="str">
        <f t="shared" ca="1" si="151"/>
        <v>check</v>
      </c>
      <c r="M150" s="413" t="str">
        <f t="shared" ca="1" si="151"/>
        <v>check</v>
      </c>
      <c r="N150" s="413" t="str">
        <f t="shared" ca="1" si="151"/>
        <v>check</v>
      </c>
      <c r="O150" s="413" t="str">
        <f t="shared" ca="1" si="151"/>
        <v>check</v>
      </c>
      <c r="P150" s="413" t="str">
        <f t="shared" ca="1" si="151"/>
        <v>check</v>
      </c>
      <c r="Q150" s="413" t="str">
        <f t="shared" ca="1" si="151"/>
        <v>check</v>
      </c>
      <c r="R150" s="235" t="str">
        <f t="shared" ca="1" si="151"/>
        <v>check</v>
      </c>
      <c r="S150" s="413" t="str">
        <f t="shared" ca="1" si="151"/>
        <v>check</v>
      </c>
      <c r="T150" s="413" t="e">
        <f t="shared" ca="1" si="151"/>
        <v>#DIV/0!</v>
      </c>
      <c r="U150" s="413" t="e">
        <f t="shared" ca="1" si="151"/>
        <v>#DIV/0!</v>
      </c>
      <c r="V150" s="413" t="e">
        <f t="shared" ca="1" si="151"/>
        <v>#DIV/0!</v>
      </c>
      <c r="W150" s="413" t="e">
        <f t="shared" ca="1" si="151"/>
        <v>#DIV/0!</v>
      </c>
      <c r="X150" s="413" t="e">
        <f t="shared" ca="1" si="151"/>
        <v>#DIV/0!</v>
      </c>
      <c r="Y150" s="235" t="e">
        <f t="shared" ca="1" si="151"/>
        <v>#DIV/0!</v>
      </c>
      <c r="Z150" s="413" t="e">
        <f t="shared" ca="1" si="151"/>
        <v>#DIV/0!</v>
      </c>
      <c r="AA150" s="413" t="e">
        <f t="shared" ca="1" si="151"/>
        <v>#DIV/0!</v>
      </c>
      <c r="AB150" s="413" t="e">
        <f t="shared" ca="1" si="151"/>
        <v>#DIV/0!</v>
      </c>
      <c r="AC150" s="413" t="e">
        <f t="shared" ca="1" si="151"/>
        <v>#DIV/0!</v>
      </c>
      <c r="AD150" s="413" t="e">
        <f t="shared" ca="1" si="151"/>
        <v>#DIV/0!</v>
      </c>
      <c r="AE150" s="235" t="e">
        <f t="shared" ca="1" si="151"/>
        <v>#DIV/0!</v>
      </c>
      <c r="AF150" s="235" t="e">
        <f t="shared" ca="1" si="151"/>
        <v>#DIV/0!</v>
      </c>
      <c r="AG150" s="413" t="e">
        <f t="shared" ca="1" si="151"/>
        <v>#DIV/0!</v>
      </c>
      <c r="AH150" s="413" t="e">
        <f t="shared" ca="1" si="151"/>
        <v>#DIV/0!</v>
      </c>
      <c r="AI150" s="413" t="e">
        <f t="shared" ref="AI150" ca="1" si="152">IF(AI126&lt;&gt;0,(((AI126/AI142)*AI136)+AI136),"check")</f>
        <v>#DIV/0!</v>
      </c>
      <c r="AJ150" s="413"/>
      <c r="AK150" s="107"/>
      <c r="AL150" s="107"/>
      <c r="AM150" s="107"/>
      <c r="AN150" s="107"/>
      <c r="AO150" s="107"/>
      <c r="AP150" s="75"/>
      <c r="AQ150" s="75"/>
      <c r="AR150" s="75"/>
    </row>
    <row r="151" spans="6:44" ht="15" hidden="1" customHeight="1">
      <c r="F151" s="9" t="s">
        <v>73</v>
      </c>
      <c r="G151" s="413" t="e">
        <f ca="1">IF(G126&lt;&gt;0,(((G126/G142)*G127)+G127),"check")</f>
        <v>#DIV/0!</v>
      </c>
      <c r="H151" s="413" t="e">
        <f t="shared" ref="H151:AH151" ca="1" si="153">IF(H126&lt;&gt;0,(((H126/H142)*H127)+H127),"check")</f>
        <v>#DIV/0!</v>
      </c>
      <c r="I151" s="413" t="e">
        <f t="shared" ca="1" si="153"/>
        <v>#DIV/0!</v>
      </c>
      <c r="J151" s="235" t="e">
        <f t="shared" ca="1" si="153"/>
        <v>#DIV/0!</v>
      </c>
      <c r="K151" s="235" t="e">
        <f t="shared" ca="1" si="153"/>
        <v>#DIV/0!</v>
      </c>
      <c r="L151" s="413" t="str">
        <f t="shared" ca="1" si="153"/>
        <v>check</v>
      </c>
      <c r="M151" s="413" t="str">
        <f t="shared" ca="1" si="153"/>
        <v>check</v>
      </c>
      <c r="N151" s="413" t="str">
        <f t="shared" ca="1" si="153"/>
        <v>check</v>
      </c>
      <c r="O151" s="413" t="str">
        <f t="shared" ca="1" si="153"/>
        <v>check</v>
      </c>
      <c r="P151" s="413" t="str">
        <f t="shared" ca="1" si="153"/>
        <v>check</v>
      </c>
      <c r="Q151" s="413" t="str">
        <f t="shared" ca="1" si="153"/>
        <v>check</v>
      </c>
      <c r="R151" s="235" t="str">
        <f t="shared" ca="1" si="153"/>
        <v>check</v>
      </c>
      <c r="S151" s="413" t="str">
        <f t="shared" ca="1" si="153"/>
        <v>check</v>
      </c>
      <c r="T151" s="413" t="e">
        <f t="shared" ca="1" si="153"/>
        <v>#DIV/0!</v>
      </c>
      <c r="U151" s="413" t="e">
        <f t="shared" ca="1" si="153"/>
        <v>#DIV/0!</v>
      </c>
      <c r="V151" s="413" t="e">
        <f t="shared" ca="1" si="153"/>
        <v>#DIV/0!</v>
      </c>
      <c r="W151" s="413" t="e">
        <f t="shared" ca="1" si="153"/>
        <v>#DIV/0!</v>
      </c>
      <c r="X151" s="413" t="e">
        <f t="shared" ca="1" si="153"/>
        <v>#DIV/0!</v>
      </c>
      <c r="Y151" s="235" t="e">
        <f t="shared" ca="1" si="153"/>
        <v>#DIV/0!</v>
      </c>
      <c r="Z151" s="413" t="e">
        <f t="shared" ca="1" si="153"/>
        <v>#DIV/0!</v>
      </c>
      <c r="AA151" s="413" t="e">
        <f t="shared" ca="1" si="153"/>
        <v>#DIV/0!</v>
      </c>
      <c r="AB151" s="413" t="e">
        <f t="shared" ca="1" si="153"/>
        <v>#DIV/0!</v>
      </c>
      <c r="AC151" s="413" t="e">
        <f t="shared" ca="1" si="153"/>
        <v>#DIV/0!</v>
      </c>
      <c r="AD151" s="413" t="e">
        <f t="shared" ca="1" si="153"/>
        <v>#DIV/0!</v>
      </c>
      <c r="AE151" s="235" t="e">
        <f t="shared" ca="1" si="153"/>
        <v>#DIV/0!</v>
      </c>
      <c r="AF151" s="235" t="e">
        <f t="shared" ca="1" si="153"/>
        <v>#DIV/0!</v>
      </c>
      <c r="AG151" s="413" t="e">
        <f t="shared" ca="1" si="153"/>
        <v>#DIV/0!</v>
      </c>
      <c r="AH151" s="413" t="e">
        <f t="shared" ca="1" si="153"/>
        <v>#DIV/0!</v>
      </c>
      <c r="AI151" s="413" t="e">
        <f t="shared" ref="AI151" ca="1" si="154">IF(AI126&lt;&gt;0,(((AI126/AI142)*AI127)+AI127),"check")</f>
        <v>#DIV/0!</v>
      </c>
      <c r="AJ151" s="413"/>
      <c r="AK151" s="107"/>
      <c r="AL151" s="107"/>
      <c r="AM151" s="107"/>
      <c r="AN151" s="107"/>
      <c r="AO151" s="107"/>
      <c r="AP151" s="75"/>
      <c r="AQ151" s="75"/>
      <c r="AR151" s="75"/>
    </row>
    <row r="152" spans="6:44" ht="15" hidden="1" customHeight="1">
      <c r="F152" s="9" t="s">
        <v>112</v>
      </c>
      <c r="G152" s="413" t="e">
        <f t="shared" ref="G152:AH152" ca="1" si="155">IF(G126&lt;&gt;0,(((G126/G142)*G128)+G128),"check")</f>
        <v>#DIV/0!</v>
      </c>
      <c r="H152" s="413" t="e">
        <f t="shared" ca="1" si="155"/>
        <v>#DIV/0!</v>
      </c>
      <c r="I152" s="413" t="e">
        <f t="shared" ca="1" si="155"/>
        <v>#DIV/0!</v>
      </c>
      <c r="J152" s="235" t="e">
        <f t="shared" ca="1" si="155"/>
        <v>#DIV/0!</v>
      </c>
      <c r="K152" s="235" t="e">
        <f t="shared" ca="1" si="155"/>
        <v>#DIV/0!</v>
      </c>
      <c r="L152" s="413" t="str">
        <f t="shared" ca="1" si="155"/>
        <v>check</v>
      </c>
      <c r="M152" s="413" t="str">
        <f t="shared" ca="1" si="155"/>
        <v>check</v>
      </c>
      <c r="N152" s="413" t="str">
        <f t="shared" ca="1" si="155"/>
        <v>check</v>
      </c>
      <c r="O152" s="413" t="str">
        <f t="shared" ca="1" si="155"/>
        <v>check</v>
      </c>
      <c r="P152" s="413" t="str">
        <f t="shared" ca="1" si="155"/>
        <v>check</v>
      </c>
      <c r="Q152" s="413" t="str">
        <f t="shared" ca="1" si="155"/>
        <v>check</v>
      </c>
      <c r="R152" s="235" t="str">
        <f t="shared" ca="1" si="155"/>
        <v>check</v>
      </c>
      <c r="S152" s="413" t="str">
        <f t="shared" ca="1" si="155"/>
        <v>check</v>
      </c>
      <c r="T152" s="413" t="e">
        <f t="shared" ca="1" si="155"/>
        <v>#DIV/0!</v>
      </c>
      <c r="U152" s="413" t="e">
        <f t="shared" ca="1" si="155"/>
        <v>#DIV/0!</v>
      </c>
      <c r="V152" s="413" t="e">
        <f t="shared" ca="1" si="155"/>
        <v>#DIV/0!</v>
      </c>
      <c r="W152" s="413" t="e">
        <f t="shared" ca="1" si="155"/>
        <v>#DIV/0!</v>
      </c>
      <c r="X152" s="413" t="e">
        <f t="shared" ca="1" si="155"/>
        <v>#DIV/0!</v>
      </c>
      <c r="Y152" s="235" t="e">
        <f t="shared" ca="1" si="155"/>
        <v>#DIV/0!</v>
      </c>
      <c r="Z152" s="413" t="e">
        <f t="shared" ca="1" si="155"/>
        <v>#DIV/0!</v>
      </c>
      <c r="AA152" s="413" t="e">
        <f t="shared" ca="1" si="155"/>
        <v>#DIV/0!</v>
      </c>
      <c r="AB152" s="413" t="e">
        <f t="shared" ca="1" si="155"/>
        <v>#DIV/0!</v>
      </c>
      <c r="AC152" s="413" t="e">
        <f t="shared" ca="1" si="155"/>
        <v>#DIV/0!</v>
      </c>
      <c r="AD152" s="413" t="e">
        <f t="shared" ca="1" si="155"/>
        <v>#DIV/0!</v>
      </c>
      <c r="AE152" s="235" t="e">
        <f t="shared" ca="1" si="155"/>
        <v>#DIV/0!</v>
      </c>
      <c r="AF152" s="235" t="e">
        <f t="shared" ca="1" si="155"/>
        <v>#DIV/0!</v>
      </c>
      <c r="AG152" s="413" t="e">
        <f t="shared" ca="1" si="155"/>
        <v>#DIV/0!</v>
      </c>
      <c r="AH152" s="413" t="e">
        <f t="shared" ca="1" si="155"/>
        <v>#DIV/0!</v>
      </c>
      <c r="AI152" s="413" t="e">
        <f t="shared" ref="AI152" ca="1" si="156">IF(AI126&lt;&gt;0,(((AI126/AI142)*AI128)+AI128),"check")</f>
        <v>#DIV/0!</v>
      </c>
      <c r="AJ152" s="413"/>
      <c r="AK152" s="107"/>
      <c r="AL152" s="107"/>
      <c r="AM152" s="107"/>
      <c r="AN152" s="107"/>
      <c r="AO152" s="107"/>
      <c r="AP152" s="75"/>
      <c r="AQ152" s="75"/>
      <c r="AR152" s="75"/>
    </row>
    <row r="153" spans="6:44" ht="15" hidden="1" customHeight="1">
      <c r="F153" s="9" t="s">
        <v>71</v>
      </c>
      <c r="G153" s="413" t="e">
        <f t="shared" ref="G153:AH153" ca="1" si="157">IF(G126&lt;&gt;0,(((G126/G142)*G129)+G129),"check")</f>
        <v>#DIV/0!</v>
      </c>
      <c r="H153" s="413" t="e">
        <f t="shared" ca="1" si="157"/>
        <v>#DIV/0!</v>
      </c>
      <c r="I153" s="413" t="e">
        <f t="shared" ca="1" si="157"/>
        <v>#DIV/0!</v>
      </c>
      <c r="J153" s="235" t="e">
        <f t="shared" ca="1" si="157"/>
        <v>#DIV/0!</v>
      </c>
      <c r="K153" s="235" t="e">
        <f t="shared" ca="1" si="157"/>
        <v>#DIV/0!</v>
      </c>
      <c r="L153" s="413" t="str">
        <f t="shared" ca="1" si="157"/>
        <v>check</v>
      </c>
      <c r="M153" s="413" t="str">
        <f t="shared" ca="1" si="157"/>
        <v>check</v>
      </c>
      <c r="N153" s="413" t="str">
        <f t="shared" ca="1" si="157"/>
        <v>check</v>
      </c>
      <c r="O153" s="413" t="str">
        <f t="shared" ca="1" si="157"/>
        <v>check</v>
      </c>
      <c r="P153" s="413" t="str">
        <f t="shared" ca="1" si="157"/>
        <v>check</v>
      </c>
      <c r="Q153" s="413" t="str">
        <f t="shared" ca="1" si="157"/>
        <v>check</v>
      </c>
      <c r="R153" s="235" t="str">
        <f t="shared" ca="1" si="157"/>
        <v>check</v>
      </c>
      <c r="S153" s="413" t="str">
        <f t="shared" ca="1" si="157"/>
        <v>check</v>
      </c>
      <c r="T153" s="413" t="e">
        <f t="shared" ca="1" si="157"/>
        <v>#DIV/0!</v>
      </c>
      <c r="U153" s="413" t="e">
        <f t="shared" ca="1" si="157"/>
        <v>#DIV/0!</v>
      </c>
      <c r="V153" s="413" t="e">
        <f t="shared" ca="1" si="157"/>
        <v>#DIV/0!</v>
      </c>
      <c r="W153" s="413" t="e">
        <f t="shared" ca="1" si="157"/>
        <v>#DIV/0!</v>
      </c>
      <c r="X153" s="413" t="e">
        <f t="shared" ca="1" si="157"/>
        <v>#DIV/0!</v>
      </c>
      <c r="Y153" s="235" t="e">
        <f t="shared" ca="1" si="157"/>
        <v>#DIV/0!</v>
      </c>
      <c r="Z153" s="413" t="e">
        <f t="shared" ca="1" si="157"/>
        <v>#DIV/0!</v>
      </c>
      <c r="AA153" s="413" t="e">
        <f t="shared" ca="1" si="157"/>
        <v>#DIV/0!</v>
      </c>
      <c r="AB153" s="413" t="e">
        <f t="shared" ca="1" si="157"/>
        <v>#DIV/0!</v>
      </c>
      <c r="AC153" s="413" t="e">
        <f t="shared" ca="1" si="157"/>
        <v>#DIV/0!</v>
      </c>
      <c r="AD153" s="413" t="e">
        <f t="shared" ca="1" si="157"/>
        <v>#DIV/0!</v>
      </c>
      <c r="AE153" s="235" t="e">
        <f t="shared" ca="1" si="157"/>
        <v>#DIV/0!</v>
      </c>
      <c r="AF153" s="235" t="e">
        <f t="shared" ca="1" si="157"/>
        <v>#DIV/0!</v>
      </c>
      <c r="AG153" s="413" t="e">
        <f t="shared" ca="1" si="157"/>
        <v>#DIV/0!</v>
      </c>
      <c r="AH153" s="413" t="e">
        <f t="shared" ca="1" si="157"/>
        <v>#DIV/0!</v>
      </c>
      <c r="AI153" s="413" t="e">
        <f t="shared" ref="AI153" ca="1" si="158">IF(AI126&lt;&gt;0,(((AI126/AI142)*AI129)+AI129),"check")</f>
        <v>#DIV/0!</v>
      </c>
      <c r="AJ153" s="413"/>
      <c r="AK153" s="107"/>
      <c r="AL153" s="107"/>
      <c r="AM153" s="107"/>
      <c r="AN153" s="107"/>
      <c r="AO153" s="107"/>
      <c r="AP153" s="75"/>
      <c r="AQ153" s="75"/>
      <c r="AR153" s="75"/>
    </row>
    <row r="154" spans="6:44" ht="15" hidden="1" customHeight="1">
      <c r="F154" s="9" t="s">
        <v>27</v>
      </c>
      <c r="G154" s="413" t="e">
        <f t="shared" ref="G154:AH154" ca="1" si="159">IF(G126&lt;&gt;0,(((G126/G142)*G132)+G132),"check")</f>
        <v>#DIV/0!</v>
      </c>
      <c r="H154" s="413" t="e">
        <f t="shared" ca="1" si="159"/>
        <v>#DIV/0!</v>
      </c>
      <c r="I154" s="413" t="e">
        <f t="shared" ca="1" si="159"/>
        <v>#DIV/0!</v>
      </c>
      <c r="J154" s="235" t="e">
        <f t="shared" ca="1" si="159"/>
        <v>#DIV/0!</v>
      </c>
      <c r="K154" s="235" t="e">
        <f t="shared" ca="1" si="159"/>
        <v>#DIV/0!</v>
      </c>
      <c r="L154" s="413" t="str">
        <f t="shared" ca="1" si="159"/>
        <v>check</v>
      </c>
      <c r="M154" s="413" t="str">
        <f t="shared" ca="1" si="159"/>
        <v>check</v>
      </c>
      <c r="N154" s="413" t="str">
        <f t="shared" ca="1" si="159"/>
        <v>check</v>
      </c>
      <c r="O154" s="413" t="str">
        <f t="shared" ca="1" si="159"/>
        <v>check</v>
      </c>
      <c r="P154" s="413" t="str">
        <f t="shared" ca="1" si="159"/>
        <v>check</v>
      </c>
      <c r="Q154" s="413" t="str">
        <f t="shared" ca="1" si="159"/>
        <v>check</v>
      </c>
      <c r="R154" s="235" t="str">
        <f t="shared" ca="1" si="159"/>
        <v>check</v>
      </c>
      <c r="S154" s="413" t="str">
        <f t="shared" ca="1" si="159"/>
        <v>check</v>
      </c>
      <c r="T154" s="413" t="e">
        <f t="shared" ca="1" si="159"/>
        <v>#DIV/0!</v>
      </c>
      <c r="U154" s="413" t="e">
        <f t="shared" ca="1" si="159"/>
        <v>#DIV/0!</v>
      </c>
      <c r="V154" s="413" t="e">
        <f t="shared" ca="1" si="159"/>
        <v>#DIV/0!</v>
      </c>
      <c r="W154" s="413" t="e">
        <f t="shared" ca="1" si="159"/>
        <v>#DIV/0!</v>
      </c>
      <c r="X154" s="413" t="e">
        <f t="shared" ca="1" si="159"/>
        <v>#DIV/0!</v>
      </c>
      <c r="Y154" s="235" t="e">
        <f t="shared" ca="1" si="159"/>
        <v>#DIV/0!</v>
      </c>
      <c r="Z154" s="413" t="e">
        <f t="shared" ca="1" si="159"/>
        <v>#DIV/0!</v>
      </c>
      <c r="AA154" s="413" t="e">
        <f t="shared" ca="1" si="159"/>
        <v>#DIV/0!</v>
      </c>
      <c r="AB154" s="413" t="e">
        <f t="shared" ca="1" si="159"/>
        <v>#DIV/0!</v>
      </c>
      <c r="AC154" s="413" t="e">
        <f t="shared" ca="1" si="159"/>
        <v>#DIV/0!</v>
      </c>
      <c r="AD154" s="413" t="e">
        <f t="shared" ca="1" si="159"/>
        <v>#DIV/0!</v>
      </c>
      <c r="AE154" s="235" t="e">
        <f t="shared" ca="1" si="159"/>
        <v>#DIV/0!</v>
      </c>
      <c r="AF154" s="235" t="e">
        <f t="shared" ca="1" si="159"/>
        <v>#DIV/0!</v>
      </c>
      <c r="AG154" s="413" t="e">
        <f t="shared" ca="1" si="159"/>
        <v>#DIV/0!</v>
      </c>
      <c r="AH154" s="413" t="e">
        <f t="shared" ca="1" si="159"/>
        <v>#DIV/0!</v>
      </c>
      <c r="AI154" s="413" t="e">
        <f t="shared" ref="AI154" ca="1" si="160">IF(AI126&lt;&gt;0,(((AI126/AI142)*AI132)+AI132),"check")</f>
        <v>#DIV/0!</v>
      </c>
      <c r="AJ154" s="413"/>
      <c r="AK154" s="107"/>
      <c r="AL154" s="107"/>
      <c r="AM154" s="107"/>
      <c r="AN154" s="107"/>
      <c r="AO154" s="107"/>
      <c r="AP154" s="75"/>
      <c r="AQ154" s="75"/>
      <c r="AR154" s="75"/>
    </row>
    <row r="155" spans="6:44" ht="15" hidden="1" customHeight="1">
      <c r="F155" s="9" t="s">
        <v>113</v>
      </c>
      <c r="G155" s="413" t="e">
        <f t="shared" ref="G155:AH155" ca="1" si="161">IF(G126&lt;&gt;0,(((G126/G142)*(G133+G134))+(G133+G134)),"check")</f>
        <v>#DIV/0!</v>
      </c>
      <c r="H155" s="413" t="e">
        <f t="shared" ca="1" si="161"/>
        <v>#DIV/0!</v>
      </c>
      <c r="I155" s="413" t="e">
        <f t="shared" ca="1" si="161"/>
        <v>#DIV/0!</v>
      </c>
      <c r="J155" s="235" t="e">
        <f t="shared" ca="1" si="161"/>
        <v>#DIV/0!</v>
      </c>
      <c r="K155" s="235" t="e">
        <f t="shared" ca="1" si="161"/>
        <v>#DIV/0!</v>
      </c>
      <c r="L155" s="413" t="str">
        <f t="shared" ca="1" si="161"/>
        <v>check</v>
      </c>
      <c r="M155" s="413" t="str">
        <f t="shared" ca="1" si="161"/>
        <v>check</v>
      </c>
      <c r="N155" s="413" t="str">
        <f t="shared" ca="1" si="161"/>
        <v>check</v>
      </c>
      <c r="O155" s="413" t="str">
        <f t="shared" ca="1" si="161"/>
        <v>check</v>
      </c>
      <c r="P155" s="413" t="str">
        <f t="shared" ca="1" si="161"/>
        <v>check</v>
      </c>
      <c r="Q155" s="413" t="str">
        <f t="shared" ca="1" si="161"/>
        <v>check</v>
      </c>
      <c r="R155" s="235" t="str">
        <f t="shared" ca="1" si="161"/>
        <v>check</v>
      </c>
      <c r="S155" s="413" t="str">
        <f t="shared" ca="1" si="161"/>
        <v>check</v>
      </c>
      <c r="T155" s="413" t="e">
        <f t="shared" ca="1" si="161"/>
        <v>#DIV/0!</v>
      </c>
      <c r="U155" s="413" t="e">
        <f t="shared" ca="1" si="161"/>
        <v>#DIV/0!</v>
      </c>
      <c r="V155" s="413" t="e">
        <f t="shared" ca="1" si="161"/>
        <v>#DIV/0!</v>
      </c>
      <c r="W155" s="413" t="e">
        <f t="shared" ca="1" si="161"/>
        <v>#DIV/0!</v>
      </c>
      <c r="X155" s="413" t="e">
        <f t="shared" ca="1" si="161"/>
        <v>#DIV/0!</v>
      </c>
      <c r="Y155" s="235" t="e">
        <f t="shared" ca="1" si="161"/>
        <v>#DIV/0!</v>
      </c>
      <c r="Z155" s="413" t="e">
        <f t="shared" ca="1" si="161"/>
        <v>#DIV/0!</v>
      </c>
      <c r="AA155" s="413" t="e">
        <f t="shared" ca="1" si="161"/>
        <v>#DIV/0!</v>
      </c>
      <c r="AB155" s="413" t="e">
        <f t="shared" ca="1" si="161"/>
        <v>#DIV/0!</v>
      </c>
      <c r="AC155" s="413" t="e">
        <f t="shared" ca="1" si="161"/>
        <v>#DIV/0!</v>
      </c>
      <c r="AD155" s="413" t="e">
        <f t="shared" ca="1" si="161"/>
        <v>#DIV/0!</v>
      </c>
      <c r="AE155" s="235" t="e">
        <f t="shared" ca="1" si="161"/>
        <v>#DIV/0!</v>
      </c>
      <c r="AF155" s="235" t="e">
        <f t="shared" ca="1" si="161"/>
        <v>#DIV/0!</v>
      </c>
      <c r="AG155" s="413" t="e">
        <f t="shared" ca="1" si="161"/>
        <v>#DIV/0!</v>
      </c>
      <c r="AH155" s="413" t="e">
        <f t="shared" ca="1" si="161"/>
        <v>#DIV/0!</v>
      </c>
      <c r="AI155" s="413" t="e">
        <f t="shared" ref="AI155" ca="1" si="162">IF(AI126&lt;&gt;0,(((AI126/AI142)*(AI133+AI134))+(AI133+AI134)),"check")</f>
        <v>#DIV/0!</v>
      </c>
      <c r="AJ155" s="413"/>
      <c r="AK155" s="107"/>
      <c r="AL155" s="107"/>
      <c r="AM155" s="107"/>
      <c r="AN155" s="107"/>
      <c r="AO155" s="107"/>
      <c r="AP155" s="75"/>
      <c r="AQ155" s="75"/>
      <c r="AR155" s="75"/>
    </row>
    <row r="156" spans="6:44" ht="15" hidden="1" customHeight="1">
      <c r="G156" s="418" t="e">
        <f ca="1">SUM(G150:G155)</f>
        <v>#DIV/0!</v>
      </c>
      <c r="H156" s="418" t="e">
        <f t="shared" ref="H156:AH156" ca="1" si="163">SUM(H150:H155)</f>
        <v>#DIV/0!</v>
      </c>
      <c r="I156" s="418" t="e">
        <f t="shared" ca="1" si="163"/>
        <v>#DIV/0!</v>
      </c>
      <c r="J156" s="238" t="e">
        <f t="shared" ca="1" si="163"/>
        <v>#DIV/0!</v>
      </c>
      <c r="K156" s="238" t="e">
        <f t="shared" ca="1" si="163"/>
        <v>#DIV/0!</v>
      </c>
      <c r="L156" s="418">
        <f t="shared" ca="1" si="163"/>
        <v>0</v>
      </c>
      <c r="M156" s="418">
        <f t="shared" ca="1" si="163"/>
        <v>0</v>
      </c>
      <c r="N156" s="418">
        <f t="shared" ca="1" si="163"/>
        <v>0</v>
      </c>
      <c r="O156" s="418">
        <f t="shared" ca="1" si="163"/>
        <v>0</v>
      </c>
      <c r="P156" s="418">
        <f t="shared" ca="1" si="163"/>
        <v>0</v>
      </c>
      <c r="Q156" s="418">
        <f t="shared" ca="1" si="163"/>
        <v>0</v>
      </c>
      <c r="R156" s="238">
        <f t="shared" ca="1" si="163"/>
        <v>0</v>
      </c>
      <c r="S156" s="418">
        <f t="shared" ca="1" si="163"/>
        <v>0</v>
      </c>
      <c r="T156" s="418" t="e">
        <f t="shared" ca="1" si="163"/>
        <v>#DIV/0!</v>
      </c>
      <c r="U156" s="418" t="e">
        <f t="shared" ca="1" si="163"/>
        <v>#DIV/0!</v>
      </c>
      <c r="V156" s="418" t="e">
        <f t="shared" ca="1" si="163"/>
        <v>#DIV/0!</v>
      </c>
      <c r="W156" s="418" t="e">
        <f t="shared" ca="1" si="163"/>
        <v>#DIV/0!</v>
      </c>
      <c r="X156" s="418" t="e">
        <f t="shared" ca="1" si="163"/>
        <v>#DIV/0!</v>
      </c>
      <c r="Y156" s="238" t="e">
        <f t="shared" ca="1" si="163"/>
        <v>#DIV/0!</v>
      </c>
      <c r="Z156" s="418" t="e">
        <f t="shared" ca="1" si="163"/>
        <v>#DIV/0!</v>
      </c>
      <c r="AA156" s="418" t="e">
        <f t="shared" ca="1" si="163"/>
        <v>#DIV/0!</v>
      </c>
      <c r="AB156" s="418" t="e">
        <f t="shared" ca="1" si="163"/>
        <v>#DIV/0!</v>
      </c>
      <c r="AC156" s="418" t="e">
        <f t="shared" ca="1" si="163"/>
        <v>#DIV/0!</v>
      </c>
      <c r="AD156" s="418" t="e">
        <f t="shared" ca="1" si="163"/>
        <v>#DIV/0!</v>
      </c>
      <c r="AE156" s="238" t="e">
        <f t="shared" ca="1" si="163"/>
        <v>#DIV/0!</v>
      </c>
      <c r="AF156" s="238" t="e">
        <f t="shared" ca="1" si="163"/>
        <v>#DIV/0!</v>
      </c>
      <c r="AG156" s="418" t="e">
        <f t="shared" ca="1" si="163"/>
        <v>#DIV/0!</v>
      </c>
      <c r="AH156" s="418" t="e">
        <f t="shared" ca="1" si="163"/>
        <v>#DIV/0!</v>
      </c>
      <c r="AI156" s="418" t="e">
        <f t="shared" ref="AI156" ca="1" si="164">SUM(AI150:AI155)</f>
        <v>#DIV/0!</v>
      </c>
      <c r="AJ156" s="418"/>
      <c r="AK156" s="201"/>
    </row>
    <row r="157" spans="6:44" ht="15" hidden="1" customHeight="1"/>
    <row r="158" spans="6:44" ht="15" hidden="1" customHeight="1">
      <c r="F158" s="9" t="s">
        <v>136</v>
      </c>
    </row>
    <row r="159" spans="6:44" ht="15" hidden="1" customHeight="1">
      <c r="F159" s="1"/>
    </row>
    <row r="160" spans="6:44" ht="15" hidden="1" customHeight="1">
      <c r="F160" s="103" t="s">
        <v>114</v>
      </c>
      <c r="G160" s="419">
        <f ca="1">G98-G165</f>
        <v>0</v>
      </c>
      <c r="H160" s="419">
        <f t="shared" ref="H160:AH160" ca="1" si="165">H98-H165</f>
        <v>0</v>
      </c>
      <c r="I160" s="419" t="e">
        <f t="shared" ca="1" si="165"/>
        <v>#REF!</v>
      </c>
      <c r="J160" s="239" t="e">
        <f t="shared" ca="1" si="165"/>
        <v>#REF!</v>
      </c>
      <c r="K160" s="239" t="e">
        <f t="shared" ca="1" si="165"/>
        <v>#REF!</v>
      </c>
      <c r="L160" s="419" t="e">
        <f t="shared" ca="1" si="165"/>
        <v>#REF!</v>
      </c>
      <c r="M160" s="419" t="e">
        <f t="shared" ca="1" si="165"/>
        <v>#REF!</v>
      </c>
      <c r="N160" s="419" t="e">
        <f t="shared" ca="1" si="165"/>
        <v>#REF!</v>
      </c>
      <c r="O160" s="419" t="e">
        <f t="shared" ca="1" si="165"/>
        <v>#REF!</v>
      </c>
      <c r="P160" s="419" t="e">
        <f t="shared" ca="1" si="165"/>
        <v>#REF!</v>
      </c>
      <c r="Q160" s="419" t="e">
        <f t="shared" ca="1" si="165"/>
        <v>#REF!</v>
      </c>
      <c r="R160" s="239" t="e">
        <f t="shared" ca="1" si="165"/>
        <v>#REF!</v>
      </c>
      <c r="S160" s="419" t="e">
        <f ca="1">S98-S165</f>
        <v>#REF!</v>
      </c>
      <c r="T160" s="419" t="e">
        <f t="shared" ca="1" si="165"/>
        <v>#REF!</v>
      </c>
      <c r="U160" s="419" t="e">
        <f t="shared" ca="1" si="165"/>
        <v>#REF!</v>
      </c>
      <c r="V160" s="419" t="e">
        <f t="shared" ca="1" si="165"/>
        <v>#REF!</v>
      </c>
      <c r="W160" s="419" t="e">
        <f t="shared" ca="1" si="165"/>
        <v>#REF!</v>
      </c>
      <c r="X160" s="419" t="e">
        <f t="shared" ca="1" si="165"/>
        <v>#REF!</v>
      </c>
      <c r="Y160" s="239" t="e">
        <f t="shared" ca="1" si="165"/>
        <v>#REF!</v>
      </c>
      <c r="Z160" s="419" t="e">
        <f t="shared" ca="1" si="165"/>
        <v>#REF!</v>
      </c>
      <c r="AA160" s="419" t="e">
        <f t="shared" ca="1" si="165"/>
        <v>#REF!</v>
      </c>
      <c r="AB160" s="419" t="e">
        <f t="shared" ca="1" si="165"/>
        <v>#REF!</v>
      </c>
      <c r="AC160" s="419" t="e">
        <f t="shared" ca="1" si="165"/>
        <v>#REF!</v>
      </c>
      <c r="AD160" s="419" t="e">
        <f t="shared" ca="1" si="165"/>
        <v>#REF!</v>
      </c>
      <c r="AE160" s="239" t="e">
        <f t="shared" ca="1" si="165"/>
        <v>#REF!</v>
      </c>
      <c r="AF160" s="239" t="e">
        <f t="shared" ca="1" si="165"/>
        <v>#REF!</v>
      </c>
      <c r="AG160" s="419" t="e">
        <f t="shared" ca="1" si="165"/>
        <v>#REF!</v>
      </c>
      <c r="AH160" s="419" t="e">
        <f t="shared" ca="1" si="165"/>
        <v>#REF!</v>
      </c>
      <c r="AI160" s="419" t="e">
        <f t="shared" ref="AI160" ca="1" si="166">AI98-AI165</f>
        <v>#REF!</v>
      </c>
      <c r="AJ160" s="419"/>
      <c r="AK160" s="202"/>
    </row>
    <row r="161" spans="6:46" ht="15" hidden="1" customHeight="1">
      <c r="F161" s="1"/>
      <c r="G161" s="420"/>
      <c r="H161" s="420"/>
      <c r="I161" s="420"/>
      <c r="J161" s="240"/>
      <c r="K161" s="240"/>
      <c r="L161" s="420"/>
      <c r="M161" s="420"/>
      <c r="N161" s="420"/>
      <c r="O161" s="420"/>
      <c r="P161" s="420"/>
      <c r="Q161" s="420"/>
      <c r="R161" s="240"/>
      <c r="S161" s="420"/>
      <c r="T161" s="420"/>
      <c r="U161" s="420"/>
      <c r="V161" s="420"/>
      <c r="W161" s="420"/>
      <c r="X161" s="420"/>
      <c r="Y161" s="240"/>
      <c r="Z161" s="420"/>
      <c r="AA161" s="420"/>
      <c r="AB161" s="420"/>
      <c r="AC161" s="420"/>
      <c r="AD161" s="420"/>
      <c r="AE161" s="240"/>
      <c r="AF161" s="240"/>
      <c r="AG161" s="420"/>
      <c r="AH161" s="420"/>
      <c r="AI161" s="420"/>
      <c r="AJ161" s="420"/>
      <c r="AK161" s="203"/>
    </row>
    <row r="162" spans="6:46" ht="15" hidden="1" customHeight="1">
      <c r="F162" s="101" t="s">
        <v>52</v>
      </c>
      <c r="G162" s="421">
        <f t="shared" ref="G162:AI162" ca="1" si="167">G22+G26+G27+G28+G38+G40+G41+G49+G43</f>
        <v>0</v>
      </c>
      <c r="H162" s="421">
        <f t="shared" ca="1" si="167"/>
        <v>0</v>
      </c>
      <c r="I162" s="421">
        <f t="shared" ca="1" si="167"/>
        <v>0</v>
      </c>
      <c r="J162" s="241">
        <f t="shared" ca="1" si="167"/>
        <v>0</v>
      </c>
      <c r="K162" s="241">
        <f t="shared" ca="1" si="167"/>
        <v>0</v>
      </c>
      <c r="L162" s="421">
        <f t="shared" ca="1" si="167"/>
        <v>0</v>
      </c>
      <c r="M162" s="421">
        <f t="shared" ca="1" si="167"/>
        <v>0</v>
      </c>
      <c r="N162" s="421">
        <f t="shared" ca="1" si="167"/>
        <v>0</v>
      </c>
      <c r="O162" s="421">
        <f t="shared" ca="1" si="167"/>
        <v>0</v>
      </c>
      <c r="P162" s="421">
        <f t="shared" ca="1" si="167"/>
        <v>0</v>
      </c>
      <c r="Q162" s="421">
        <f t="shared" ca="1" si="167"/>
        <v>0</v>
      </c>
      <c r="R162" s="241">
        <f t="shared" ca="1" si="167"/>
        <v>0</v>
      </c>
      <c r="S162" s="421">
        <f t="shared" ca="1" si="167"/>
        <v>0</v>
      </c>
      <c r="T162" s="421">
        <f t="shared" ca="1" si="167"/>
        <v>0</v>
      </c>
      <c r="U162" s="421">
        <f t="shared" ca="1" si="167"/>
        <v>0</v>
      </c>
      <c r="V162" s="421">
        <f t="shared" ca="1" si="167"/>
        <v>0</v>
      </c>
      <c r="W162" s="421">
        <f t="shared" ca="1" si="167"/>
        <v>0</v>
      </c>
      <c r="X162" s="421">
        <f t="shared" ca="1" si="167"/>
        <v>0</v>
      </c>
      <c r="Y162" s="241">
        <f t="shared" ca="1" si="167"/>
        <v>0</v>
      </c>
      <c r="Z162" s="421">
        <f t="shared" ca="1" si="167"/>
        <v>0</v>
      </c>
      <c r="AA162" s="421">
        <f t="shared" ca="1" si="167"/>
        <v>0</v>
      </c>
      <c r="AB162" s="421">
        <f t="shared" ca="1" si="167"/>
        <v>0</v>
      </c>
      <c r="AC162" s="421">
        <f t="shared" ca="1" si="167"/>
        <v>0</v>
      </c>
      <c r="AD162" s="421">
        <f t="shared" ca="1" si="167"/>
        <v>0</v>
      </c>
      <c r="AE162" s="241">
        <f t="shared" ca="1" si="167"/>
        <v>0</v>
      </c>
      <c r="AF162" s="241">
        <f t="shared" ca="1" si="167"/>
        <v>0</v>
      </c>
      <c r="AG162" s="421">
        <f t="shared" ca="1" si="167"/>
        <v>0</v>
      </c>
      <c r="AH162" s="421">
        <f t="shared" ca="1" si="167"/>
        <v>0</v>
      </c>
      <c r="AI162" s="421">
        <f t="shared" ca="1" si="167"/>
        <v>0</v>
      </c>
      <c r="AJ162" s="421"/>
      <c r="AK162" s="204"/>
    </row>
    <row r="163" spans="6:46" ht="15" hidden="1" customHeight="1">
      <c r="F163" s="100" t="s">
        <v>92</v>
      </c>
      <c r="G163" s="421">
        <f ca="1">G18+G19+G23+G32+G37+G44+G45+G46+G47+G48+G50+G51+G53+G55+G56+G58+G59+G60+G61+G62+G63+G64+G65+G66+G67+G68+G74+G75+G76+G77+G78+G79+G80+G81+G82+G84</f>
        <v>0</v>
      </c>
      <c r="H163" s="421">
        <f ca="1">H18+H19+H23+H32+H37+H44+H45+H46+H47+H48+H50+H51+H53+H55+H56+H58+H59+H60+H61+H62+H63+H64+H65+H66+H67+H68+H74+H75+H76+H77+H78+H79+H80+H81+H82+H84</f>
        <v>0</v>
      </c>
      <c r="I163" s="421" t="e">
        <f ca="1">I18+I19+I23+I32+I37+I44+I45+I46+I47+I48+I50+I51+I53+I55+I56+I58+I59+I60+I61+I62+I63+I64+I65+I66+I67+I68+#REF!+#REF!+#REF!+I74+I75+I76+I77+I78+I79+I80+I81+I82+I84</f>
        <v>#REF!</v>
      </c>
      <c r="J163" s="241" t="e">
        <f ca="1">J18+J19+J23+J32+J37+J44+J45+J46+J47+J48+J50+J51+J53+J55+J56+J58+J59+J60+J61+J62+J63+J64+J65+J66+J67+J68+#REF!+#REF!+#REF!+J74+J75+J76+J77+J78+J79+J80+J81+J82+J84</f>
        <v>#REF!</v>
      </c>
      <c r="K163" s="241" t="e">
        <f ca="1">K18+K19+K23+K32+K37+K44+K45+K46+K47+K48+K50+K51+K53+K55+K56+K58+K59+K60+K61+K62+K63+K64+K65+K66+K67+K68+#REF!+#REF!+#REF!+K74+K75+K76+K77+K78+K79+K80+K81+K82+K84</f>
        <v>#REF!</v>
      </c>
      <c r="L163" s="421" t="e">
        <f ca="1">L18+L19+L23+L32+L37+L44+L45+L46+L47+L48+L50+L51+L53+L55+L56+L58+L59+L60+L61+L62+L63+L64+L65+L66+L67+L68+#REF!+#REF!+#REF!+L74+L75+L76+L77+L78+L79+L80+L81+L82+L84</f>
        <v>#REF!</v>
      </c>
      <c r="M163" s="421" t="e">
        <f ca="1">M18+M19+M23+M32+M37+M44+M45+M46+M47+M48+M50+M51+M53+M55+M56+M58+M59+M60+M61+M62+M63+M64+M65+M66+M67+M68+#REF!+#REF!+#REF!+M74+M75+M76+M77+M78+M79+M80+M81+M82+M84</f>
        <v>#REF!</v>
      </c>
      <c r="N163" s="421" t="e">
        <f ca="1">N18+N19+N23+N32+N37+N44+N45+N46+N47+N48+N50+N51+N53+N55+N56+N58+N59+N60+N61+N62+N63+N64+N65+N66+N67+N68+#REF!+#REF!+#REF!+N74+N75+N76+N77+N78+N79+N80+N81+N82+N84</f>
        <v>#REF!</v>
      </c>
      <c r="O163" s="421" t="e">
        <f ca="1">O18+O19+O23+O32+O37+O44+O45+O46+O47+O48+O50+O51+O53+O55+O56+O58+O59+O60+O61+O62+O63+O64+O65+O66+O67+O68+#REF!+#REF!+#REF!+O74+O75+O76+O77+O78+O79+O80+O81+O82+O84</f>
        <v>#REF!</v>
      </c>
      <c r="P163" s="421" t="e">
        <f ca="1">P18+P19+P23+P32+P37+P44+P45+P46+P47+P48+P50+P51+P53+P55+P56+P58+P59+P60+P61+P62+P63+P64+P65+P66+P67+P68+#REF!+#REF!+#REF!+P74+P75+P76+P77+P78+P79+P80+P81+P82+P84</f>
        <v>#REF!</v>
      </c>
      <c r="Q163" s="421" t="e">
        <f ca="1">Q18+Q19+Q23+Q32+Q37+Q44+Q45+Q46+Q47+Q48+Q50+Q51+Q53+Q55+Q56+Q58+Q59+Q60+Q61+Q62+Q63+Q64+Q65+Q66+Q67+Q68+#REF!+#REF!+#REF!+Q74+Q75+Q76+Q77+Q78+Q79+Q80+Q81+Q82+Q84</f>
        <v>#REF!</v>
      </c>
      <c r="R163" s="241" t="e">
        <f ca="1">R18+R19+R23+R32+R37+R44+R45+R46+R47+R48+R50+R51+R53+R55+R56+R58+R59+R60+R61+R62+R63+R64+R65+R66+R67+R68+#REF!+#REF!+#REF!+R74+R75+R76+R77+R78+R79+R80+R81+R82+R84</f>
        <v>#REF!</v>
      </c>
      <c r="S163" s="421" t="e">
        <f ca="1">S18+S19+S23+S32+S37+S44+S45+S46+S47+S48+S50+S51+S53+S55+S56+S58+S59+S60+S61+S62+S63+S64+S65+S66+S67+S68+#REF!+#REF!+#REF!+S74+S75+S76+S77+S78+S79+S80+S81+S82+S84</f>
        <v>#REF!</v>
      </c>
      <c r="T163" s="421" t="e">
        <f ca="1">T18+T19+T23+T32+T37+T44+T45+T46+T47+T48+T50+T51+T53+T55+T56+T58+T59+T60+T61+T62+T63+T64+T65+T66+T67+T68+#REF!+#REF!+#REF!+T74+T75+T76+T77+T78+T79+T80+T81+T82+T84</f>
        <v>#REF!</v>
      </c>
      <c r="U163" s="421" t="e">
        <f ca="1">U18+U19+U23+U32+U37+U44+U45+U46+U47+U48+U50+U51+U53+U55+U56+U58+U59+U60+U61+U62+U63+U64+U65+U66+U67+U68+#REF!+#REF!+#REF!+U74+U75+U76+U77+U78+U79+U80+U81+U82+U84</f>
        <v>#REF!</v>
      </c>
      <c r="V163" s="421" t="e">
        <f ca="1">V18+V19+V23+V32+V37+V44+V45+V46+V47+V48+V50+V51+V53+V55+V56+V58+V59+V60+V61+V62+V63+V64+V65+V66+V67+V68+#REF!+#REF!+#REF!+V74+V75+V76+V77+V78+V79+V80+V81+V82+V84</f>
        <v>#REF!</v>
      </c>
      <c r="W163" s="421" t="e">
        <f ca="1">W18+W19+W23+W32+W37+W44+W45+W46+W47+W48+W50+W51+W53+W55+W56+W58+W59+W60+W61+W62+W63+W64+W65+W66+W67+W68+#REF!+#REF!+#REF!+W74+W75+W76+W77+W78+W79+W80+W81+W82+W84</f>
        <v>#REF!</v>
      </c>
      <c r="X163" s="421" t="e">
        <f ca="1">X18+X19+X23+X32+X37+X44+X45+X46+X47+X48+X50+X51+X53+X55+X56+X58+X59+X60+X61+X62+X63+X64+X65+X66+X67+X68+#REF!+#REF!+#REF!+X74+X75+X76+X77+X78+X79+X80+X81+X82+X84</f>
        <v>#REF!</v>
      </c>
      <c r="Y163" s="241" t="e">
        <f ca="1">Y18+Y19+Y23+Y32+Y37+Y44+Y45+Y46+Y47+Y48+Y50+Y51+Y53+Y55+Y56+Y58+Y59+Y60+Y61+Y62+Y63+Y64+Y65+Y66+Y67+Y68+#REF!+#REF!+#REF!+Y74+Y75+Y76+Y77+Y78+Y79+Y80+Y81+Y82+Y84</f>
        <v>#REF!</v>
      </c>
      <c r="Z163" s="421" t="e">
        <f ca="1">Z18+Z19+Z23+Z32+Z37+Z44+Z45+Z46+Z47+Z48+Z50+Z51+Z53+Z55+Z56+Z58+Z59+Z60+Z61+Z62+Z63+Z64+Z65+Z66+Z67+Z68+#REF!+#REF!+#REF!+Z74+Z75+Z76+Z77+Z78+Z79+Z80+Z81+Z82+Z84</f>
        <v>#REF!</v>
      </c>
      <c r="AA163" s="421" t="e">
        <f ca="1">AA18+AA19+AA23+AA32+AA37+AA44+AA45+AA46+AA47+AA48+AA50+AA51+AA53+AA55+AA56+AA58+AA59+AA60+AA61+AA62+AA63+AA64+AA65+AA66+AA67+AA68+#REF!+#REF!+#REF!+AA74+AA75+AA76+AA77+AA78+AA79+AA80+AA81+AA82+AA84</f>
        <v>#REF!</v>
      </c>
      <c r="AB163" s="421" t="e">
        <f ca="1">AB18+AB19+AB23+AB32+AB37+AB44+AB45+AB46+AB47+AB48+AB50+AB51+AB53+AB55+AB56+AB58+AB59+AB60+AB61+AB62+AB63+AB64+AB65+AB66+AB67+AB68+#REF!+#REF!+#REF!+AB74+AB75+AB76+AB77+AB78+AB79+AB80+AB81+AB82+AB84</f>
        <v>#REF!</v>
      </c>
      <c r="AC163" s="421" t="e">
        <f ca="1">AC18+AC19+AC23+AC32+AC37+AC44+AC45+AC46+AC47+AC48+AC50+AC51+AC53+AC55+AC56+AC58+AC59+AC60+AC61+AC62+AC63+AC64+AC65+AC66+AC67+AC68+#REF!+#REF!+#REF!+AC74+AC75+AC76+AC77+AC78+AC79+AC80+AC81+AC82+AC84</f>
        <v>#REF!</v>
      </c>
      <c r="AD163" s="421" t="e">
        <f ca="1">AD18+AD19+AD23+AD32+AD37+AD44+AD45+AD46+AD47+AD48+AD50+AD51+AD53+AD55+AD56+AD58+AD59+AD60+AD61+AD62+AD63+AD64+AD65+AD66+AD67+AD68+#REF!+#REF!+#REF!+AD74+AD75+AD76+AD77+AD78+AD79+AD80+AD81+AD82+AD84</f>
        <v>#REF!</v>
      </c>
      <c r="AE163" s="241" t="e">
        <f ca="1">AE18+AE19+AE23+AE32+AE37+AE44+AE45+AE46+AE47+AE48+AE50+AE51+AE53+AE55+AE56+AE58+AE59+AE60+AE61+AE62+AE63+AE64+AE65+AE66+AE67+AE68+#REF!+#REF!+#REF!+AE74+AE75+AE76+AE77+AE78+AE79+AE80+AE81+AE82+AE84</f>
        <v>#REF!</v>
      </c>
      <c r="AF163" s="241" t="e">
        <f ca="1">AF18+AF19+AF23+AF32+AF37+AF44+AF45+AF46+AF47+AF48+AF50+AF51+AF53+AF55+AF56+AF58+AF59+AF60+AF61+AF62+AF63+AF64+AF65+AF66+AF67+AF68+#REF!+#REF!+#REF!+AF74+AF75+AF76+AF77+AF78+AF79+AF80+AF81+AF82+AF84</f>
        <v>#REF!</v>
      </c>
      <c r="AG163" s="421" t="e">
        <f ca="1">AG18+AG19+AG23+AG32+AG37+AG44+AG45+AG46+AG47+AG48+AG50+AG51+AG53+AG55+AG56+AG58+AG59+AG60+AG61+AG62+AG63+AG64+AG65+AG66+AG67+AG68+#REF!+#REF!+#REF!+AG74+AG75+AG76+AG77+AG78+AG79+AG80+AG81+AG82+AG84</f>
        <v>#REF!</v>
      </c>
      <c r="AH163" s="421" t="e">
        <f ca="1">AH18+AH19+AH23+AH32+AH37+AH44+AH45+AH46+AH47+AH48+AH50+AH51+AH53+AH55+AH56+AH58+AH59+AH60+AH61+AH62+AH63+AH64+AH65+AH66+AH67+AH68+#REF!+#REF!+#REF!+AH74+AH75+AH76+AH77+AH78+AH79+AH80+AH81+AH82+AH84</f>
        <v>#REF!</v>
      </c>
      <c r="AI163" s="421" t="e">
        <f ca="1">AI18+AI19+AI23+AI32+AI37+AI44+AI45+AI46+AI47+AI48+AI50+AI51+AI53+AI55+AI56+AI58+AI59+AI60+AI61+AI62+AI63+AI64+AI65+AI66+AI67+AI68+#REF!+#REF!+#REF!+AI74+AI75+AI76+AI77+AI78+AI79+AI80+AI81+AI82+AI84</f>
        <v>#REF!</v>
      </c>
      <c r="AJ163" s="421"/>
      <c r="AK163" s="204"/>
    </row>
    <row r="164" spans="6:46" ht="15" hidden="1" customHeight="1">
      <c r="F164" s="100" t="s">
        <v>121</v>
      </c>
      <c r="G164" s="421">
        <f t="shared" ref="G164:AI164" ca="1" si="168">G7+G12+G13+G31+G52+G57</f>
        <v>0</v>
      </c>
      <c r="H164" s="421">
        <f t="shared" ca="1" si="168"/>
        <v>0</v>
      </c>
      <c r="I164" s="421">
        <f t="shared" ca="1" si="168"/>
        <v>0</v>
      </c>
      <c r="J164" s="241">
        <f t="shared" ca="1" si="168"/>
        <v>0</v>
      </c>
      <c r="K164" s="241">
        <f t="shared" ca="1" si="168"/>
        <v>0</v>
      </c>
      <c r="L164" s="421">
        <f t="shared" ca="1" si="168"/>
        <v>0</v>
      </c>
      <c r="M164" s="421">
        <f t="shared" ca="1" si="168"/>
        <v>0</v>
      </c>
      <c r="N164" s="421">
        <f t="shared" ca="1" si="168"/>
        <v>0</v>
      </c>
      <c r="O164" s="421">
        <f t="shared" ca="1" si="168"/>
        <v>0</v>
      </c>
      <c r="P164" s="421">
        <f t="shared" ca="1" si="168"/>
        <v>0</v>
      </c>
      <c r="Q164" s="421">
        <f t="shared" ca="1" si="168"/>
        <v>0</v>
      </c>
      <c r="R164" s="241">
        <f t="shared" ca="1" si="168"/>
        <v>0</v>
      </c>
      <c r="S164" s="421">
        <f t="shared" ca="1" si="168"/>
        <v>0</v>
      </c>
      <c r="T164" s="421">
        <f t="shared" ca="1" si="168"/>
        <v>0</v>
      </c>
      <c r="U164" s="421">
        <f t="shared" ca="1" si="168"/>
        <v>0</v>
      </c>
      <c r="V164" s="421">
        <f t="shared" ca="1" si="168"/>
        <v>0</v>
      </c>
      <c r="W164" s="421">
        <f t="shared" ca="1" si="168"/>
        <v>0</v>
      </c>
      <c r="X164" s="421">
        <f t="shared" ca="1" si="168"/>
        <v>0</v>
      </c>
      <c r="Y164" s="241">
        <f t="shared" ca="1" si="168"/>
        <v>0</v>
      </c>
      <c r="Z164" s="421">
        <f t="shared" ca="1" si="168"/>
        <v>0</v>
      </c>
      <c r="AA164" s="421">
        <f t="shared" ca="1" si="168"/>
        <v>0</v>
      </c>
      <c r="AB164" s="421">
        <f t="shared" ca="1" si="168"/>
        <v>0</v>
      </c>
      <c r="AC164" s="421">
        <f t="shared" ca="1" si="168"/>
        <v>0</v>
      </c>
      <c r="AD164" s="421">
        <f t="shared" ca="1" si="168"/>
        <v>0</v>
      </c>
      <c r="AE164" s="241">
        <f t="shared" ca="1" si="168"/>
        <v>0</v>
      </c>
      <c r="AF164" s="241">
        <f t="shared" ca="1" si="168"/>
        <v>0</v>
      </c>
      <c r="AG164" s="421">
        <f t="shared" ca="1" si="168"/>
        <v>0</v>
      </c>
      <c r="AH164" s="421">
        <f t="shared" ca="1" si="168"/>
        <v>0</v>
      </c>
      <c r="AI164" s="421">
        <f t="shared" ca="1" si="168"/>
        <v>0</v>
      </c>
      <c r="AJ164" s="421"/>
      <c r="AK164" s="204"/>
    </row>
    <row r="165" spans="6:46" ht="15" hidden="1" customHeight="1">
      <c r="F165" s="9" t="s">
        <v>137</v>
      </c>
      <c r="G165" s="422">
        <f ca="1">SUM(G162:G164)</f>
        <v>0</v>
      </c>
      <c r="H165" s="422">
        <f t="shared" ref="H165:AH165" ca="1" si="169">SUM(H162:H164)</f>
        <v>0</v>
      </c>
      <c r="I165" s="422" t="e">
        <f t="shared" ca="1" si="169"/>
        <v>#REF!</v>
      </c>
      <c r="J165" s="242" t="e">
        <f t="shared" ca="1" si="169"/>
        <v>#REF!</v>
      </c>
      <c r="K165" s="242" t="e">
        <f t="shared" ca="1" si="169"/>
        <v>#REF!</v>
      </c>
      <c r="L165" s="422" t="e">
        <f t="shared" ca="1" si="169"/>
        <v>#REF!</v>
      </c>
      <c r="M165" s="422" t="e">
        <f t="shared" ca="1" si="169"/>
        <v>#REF!</v>
      </c>
      <c r="N165" s="422" t="e">
        <f t="shared" ca="1" si="169"/>
        <v>#REF!</v>
      </c>
      <c r="O165" s="422" t="e">
        <f t="shared" ca="1" si="169"/>
        <v>#REF!</v>
      </c>
      <c r="P165" s="422" t="e">
        <f t="shared" ca="1" si="169"/>
        <v>#REF!</v>
      </c>
      <c r="Q165" s="422" t="e">
        <f t="shared" ca="1" si="169"/>
        <v>#REF!</v>
      </c>
      <c r="R165" s="242" t="e">
        <f t="shared" ca="1" si="169"/>
        <v>#REF!</v>
      </c>
      <c r="S165" s="422" t="e">
        <f t="shared" ca="1" si="169"/>
        <v>#REF!</v>
      </c>
      <c r="T165" s="422" t="e">
        <f t="shared" ca="1" si="169"/>
        <v>#REF!</v>
      </c>
      <c r="U165" s="422" t="e">
        <f t="shared" ca="1" si="169"/>
        <v>#REF!</v>
      </c>
      <c r="V165" s="422" t="e">
        <f t="shared" ca="1" si="169"/>
        <v>#REF!</v>
      </c>
      <c r="W165" s="422" t="e">
        <f t="shared" ca="1" si="169"/>
        <v>#REF!</v>
      </c>
      <c r="X165" s="422" t="e">
        <f t="shared" ca="1" si="169"/>
        <v>#REF!</v>
      </c>
      <c r="Y165" s="242" t="e">
        <f t="shared" ca="1" si="169"/>
        <v>#REF!</v>
      </c>
      <c r="Z165" s="422" t="e">
        <f t="shared" ca="1" si="169"/>
        <v>#REF!</v>
      </c>
      <c r="AA165" s="422" t="e">
        <f t="shared" ca="1" si="169"/>
        <v>#REF!</v>
      </c>
      <c r="AB165" s="422" t="e">
        <f t="shared" ca="1" si="169"/>
        <v>#REF!</v>
      </c>
      <c r="AC165" s="422" t="e">
        <f t="shared" ca="1" si="169"/>
        <v>#REF!</v>
      </c>
      <c r="AD165" s="422" t="e">
        <f t="shared" ca="1" si="169"/>
        <v>#REF!</v>
      </c>
      <c r="AE165" s="242" t="e">
        <f t="shared" ca="1" si="169"/>
        <v>#REF!</v>
      </c>
      <c r="AF165" s="242" t="e">
        <f t="shared" ca="1" si="169"/>
        <v>#REF!</v>
      </c>
      <c r="AG165" s="422" t="e">
        <f t="shared" ca="1" si="169"/>
        <v>#REF!</v>
      </c>
      <c r="AH165" s="422" t="e">
        <f t="shared" ca="1" si="169"/>
        <v>#REF!</v>
      </c>
      <c r="AI165" s="422" t="e">
        <f t="shared" ref="AI165" ca="1" si="170">SUM(AI162:AI164)</f>
        <v>#REF!</v>
      </c>
      <c r="AJ165" s="422"/>
      <c r="AK165" s="106"/>
    </row>
    <row r="166" spans="6:46" ht="15" hidden="1" customHeight="1"/>
    <row r="167" spans="6:46" ht="15" hidden="1" customHeight="1">
      <c r="F167" s="9" t="s">
        <v>138</v>
      </c>
      <c r="G167" s="422">
        <f ca="1">G160+G162</f>
        <v>0</v>
      </c>
      <c r="H167" s="422">
        <f t="shared" ref="H167:AH167" ca="1" si="171">H160+H162</f>
        <v>0</v>
      </c>
      <c r="I167" s="422" t="e">
        <f t="shared" ca="1" si="171"/>
        <v>#REF!</v>
      </c>
      <c r="J167" s="242" t="e">
        <f t="shared" ca="1" si="171"/>
        <v>#REF!</v>
      </c>
      <c r="K167" s="242" t="e">
        <f t="shared" ca="1" si="171"/>
        <v>#REF!</v>
      </c>
      <c r="L167" s="422" t="e">
        <f t="shared" ca="1" si="171"/>
        <v>#REF!</v>
      </c>
      <c r="M167" s="422" t="e">
        <f t="shared" ca="1" si="171"/>
        <v>#REF!</v>
      </c>
      <c r="N167" s="422" t="e">
        <f t="shared" ca="1" si="171"/>
        <v>#REF!</v>
      </c>
      <c r="O167" s="422" t="e">
        <f t="shared" ca="1" si="171"/>
        <v>#REF!</v>
      </c>
      <c r="P167" s="422" t="e">
        <f t="shared" ca="1" si="171"/>
        <v>#REF!</v>
      </c>
      <c r="Q167" s="422" t="e">
        <f t="shared" ca="1" si="171"/>
        <v>#REF!</v>
      </c>
      <c r="R167" s="242" t="e">
        <f t="shared" ca="1" si="171"/>
        <v>#REF!</v>
      </c>
      <c r="S167" s="422" t="e">
        <f t="shared" ca="1" si="171"/>
        <v>#REF!</v>
      </c>
      <c r="T167" s="422" t="e">
        <f t="shared" ca="1" si="171"/>
        <v>#REF!</v>
      </c>
      <c r="U167" s="422" t="e">
        <f t="shared" ca="1" si="171"/>
        <v>#REF!</v>
      </c>
      <c r="V167" s="422" t="e">
        <f t="shared" ca="1" si="171"/>
        <v>#REF!</v>
      </c>
      <c r="W167" s="422" t="e">
        <f t="shared" ca="1" si="171"/>
        <v>#REF!</v>
      </c>
      <c r="X167" s="422" t="e">
        <f t="shared" ca="1" si="171"/>
        <v>#REF!</v>
      </c>
      <c r="Y167" s="242" t="e">
        <f t="shared" ca="1" si="171"/>
        <v>#REF!</v>
      </c>
      <c r="Z167" s="422" t="e">
        <f t="shared" ca="1" si="171"/>
        <v>#REF!</v>
      </c>
      <c r="AA167" s="422" t="e">
        <f t="shared" ca="1" si="171"/>
        <v>#REF!</v>
      </c>
      <c r="AB167" s="422" t="e">
        <f t="shared" ca="1" si="171"/>
        <v>#REF!</v>
      </c>
      <c r="AC167" s="422" t="e">
        <f t="shared" ca="1" si="171"/>
        <v>#REF!</v>
      </c>
      <c r="AD167" s="422" t="e">
        <f t="shared" ca="1" si="171"/>
        <v>#REF!</v>
      </c>
      <c r="AE167" s="242" t="e">
        <f t="shared" ca="1" si="171"/>
        <v>#REF!</v>
      </c>
      <c r="AF167" s="242" t="e">
        <f t="shared" ca="1" si="171"/>
        <v>#REF!</v>
      </c>
      <c r="AG167" s="422" t="e">
        <f t="shared" ca="1" si="171"/>
        <v>#REF!</v>
      </c>
      <c r="AH167" s="422" t="e">
        <f t="shared" ca="1" si="171"/>
        <v>#REF!</v>
      </c>
      <c r="AI167" s="422" t="e">
        <f t="shared" ref="AI167" ca="1" si="172">AI160+AI162</f>
        <v>#REF!</v>
      </c>
      <c r="AJ167" s="422"/>
      <c r="AK167" s="106"/>
    </row>
    <row r="168" spans="6:46" ht="15" hidden="1" customHeight="1">
      <c r="F168" s="9" t="s">
        <v>139</v>
      </c>
      <c r="G168" s="422">
        <f ca="1">G163+G164</f>
        <v>0</v>
      </c>
      <c r="H168" s="422">
        <f t="shared" ref="H168:AH168" ca="1" si="173">H163+H164</f>
        <v>0</v>
      </c>
      <c r="I168" s="422" t="e">
        <f t="shared" ca="1" si="173"/>
        <v>#REF!</v>
      </c>
      <c r="J168" s="242" t="e">
        <f t="shared" ca="1" si="173"/>
        <v>#REF!</v>
      </c>
      <c r="K168" s="242" t="e">
        <f t="shared" ca="1" si="173"/>
        <v>#REF!</v>
      </c>
      <c r="L168" s="422" t="e">
        <f t="shared" ca="1" si="173"/>
        <v>#REF!</v>
      </c>
      <c r="M168" s="422" t="e">
        <f t="shared" ca="1" si="173"/>
        <v>#REF!</v>
      </c>
      <c r="N168" s="422" t="e">
        <f t="shared" ca="1" si="173"/>
        <v>#REF!</v>
      </c>
      <c r="O168" s="422" t="e">
        <f t="shared" ca="1" si="173"/>
        <v>#REF!</v>
      </c>
      <c r="P168" s="422" t="e">
        <f t="shared" ca="1" si="173"/>
        <v>#REF!</v>
      </c>
      <c r="Q168" s="422" t="e">
        <f t="shared" ca="1" si="173"/>
        <v>#REF!</v>
      </c>
      <c r="R168" s="242" t="e">
        <f t="shared" ca="1" si="173"/>
        <v>#REF!</v>
      </c>
      <c r="S168" s="422" t="e">
        <f t="shared" ca="1" si="173"/>
        <v>#REF!</v>
      </c>
      <c r="T168" s="422" t="e">
        <f t="shared" ca="1" si="173"/>
        <v>#REF!</v>
      </c>
      <c r="U168" s="422" t="e">
        <f t="shared" ca="1" si="173"/>
        <v>#REF!</v>
      </c>
      <c r="V168" s="422" t="e">
        <f t="shared" ca="1" si="173"/>
        <v>#REF!</v>
      </c>
      <c r="W168" s="422" t="e">
        <f t="shared" ca="1" si="173"/>
        <v>#REF!</v>
      </c>
      <c r="X168" s="422" t="e">
        <f t="shared" ca="1" si="173"/>
        <v>#REF!</v>
      </c>
      <c r="Y168" s="242" t="e">
        <f t="shared" ca="1" si="173"/>
        <v>#REF!</v>
      </c>
      <c r="Z168" s="422" t="e">
        <f t="shared" ca="1" si="173"/>
        <v>#REF!</v>
      </c>
      <c r="AA168" s="422" t="e">
        <f t="shared" ca="1" si="173"/>
        <v>#REF!</v>
      </c>
      <c r="AB168" s="422" t="e">
        <f t="shared" ca="1" si="173"/>
        <v>#REF!</v>
      </c>
      <c r="AC168" s="422" t="e">
        <f t="shared" ca="1" si="173"/>
        <v>#REF!</v>
      </c>
      <c r="AD168" s="422" t="e">
        <f t="shared" ca="1" si="173"/>
        <v>#REF!</v>
      </c>
      <c r="AE168" s="242" t="e">
        <f t="shared" ca="1" si="173"/>
        <v>#REF!</v>
      </c>
      <c r="AF168" s="242" t="e">
        <f t="shared" ca="1" si="173"/>
        <v>#REF!</v>
      </c>
      <c r="AG168" s="422" t="e">
        <f t="shared" ca="1" si="173"/>
        <v>#REF!</v>
      </c>
      <c r="AH168" s="422" t="e">
        <f t="shared" ca="1" si="173"/>
        <v>#REF!</v>
      </c>
      <c r="AI168" s="422" t="e">
        <f t="shared" ref="AI168" ca="1" si="174">AI163+AI164</f>
        <v>#REF!</v>
      </c>
      <c r="AJ168" s="422"/>
      <c r="AK168" s="106"/>
    </row>
    <row r="169" spans="6:46" ht="15" hidden="1" customHeight="1">
      <c r="G169" s="422"/>
      <c r="H169" s="422"/>
      <c r="I169" s="422"/>
      <c r="J169" s="242"/>
      <c r="K169" s="242"/>
      <c r="L169" s="422"/>
      <c r="M169" s="422"/>
      <c r="N169" s="422"/>
      <c r="O169" s="422"/>
      <c r="P169" s="422"/>
      <c r="Q169" s="422"/>
      <c r="R169" s="242"/>
      <c r="S169" s="422"/>
      <c r="T169" s="422"/>
      <c r="U169" s="422"/>
      <c r="V169" s="422"/>
      <c r="W169" s="422"/>
      <c r="X169" s="422"/>
      <c r="Y169" s="242"/>
      <c r="Z169" s="422"/>
      <c r="AA169" s="422"/>
      <c r="AB169" s="422"/>
      <c r="AC169" s="422"/>
      <c r="AD169" s="422"/>
      <c r="AE169" s="242"/>
      <c r="AF169" s="242"/>
      <c r="AG169" s="422"/>
      <c r="AH169" s="422"/>
      <c r="AI169" s="422"/>
      <c r="AJ169" s="422"/>
      <c r="AK169" s="106"/>
    </row>
    <row r="170" spans="6:46" ht="15" hidden="1" customHeight="1">
      <c r="F170" s="47" t="s">
        <v>140</v>
      </c>
      <c r="G170" s="422">
        <f ca="1">SUM(G167:G168)</f>
        <v>0</v>
      </c>
      <c r="H170" s="422">
        <f t="shared" ref="H170:AH170" ca="1" si="175">SUM(H167:H168)</f>
        <v>0</v>
      </c>
      <c r="I170" s="422" t="e">
        <f t="shared" ca="1" si="175"/>
        <v>#REF!</v>
      </c>
      <c r="J170" s="242" t="e">
        <f t="shared" ca="1" si="175"/>
        <v>#REF!</v>
      </c>
      <c r="K170" s="242" t="e">
        <f t="shared" ca="1" si="175"/>
        <v>#REF!</v>
      </c>
      <c r="L170" s="422" t="e">
        <f t="shared" ca="1" si="175"/>
        <v>#REF!</v>
      </c>
      <c r="M170" s="422" t="e">
        <f t="shared" ca="1" si="175"/>
        <v>#REF!</v>
      </c>
      <c r="N170" s="422" t="e">
        <f t="shared" ca="1" si="175"/>
        <v>#REF!</v>
      </c>
      <c r="O170" s="422" t="e">
        <f t="shared" ca="1" si="175"/>
        <v>#REF!</v>
      </c>
      <c r="P170" s="422" t="e">
        <f t="shared" ca="1" si="175"/>
        <v>#REF!</v>
      </c>
      <c r="Q170" s="422" t="e">
        <f t="shared" ca="1" si="175"/>
        <v>#REF!</v>
      </c>
      <c r="R170" s="242" t="e">
        <f t="shared" ca="1" si="175"/>
        <v>#REF!</v>
      </c>
      <c r="S170" s="422" t="e">
        <f t="shared" ca="1" si="175"/>
        <v>#REF!</v>
      </c>
      <c r="T170" s="422" t="e">
        <f t="shared" ca="1" si="175"/>
        <v>#REF!</v>
      </c>
      <c r="U170" s="422" t="e">
        <f t="shared" ca="1" si="175"/>
        <v>#REF!</v>
      </c>
      <c r="V170" s="422" t="e">
        <f t="shared" ca="1" si="175"/>
        <v>#REF!</v>
      </c>
      <c r="W170" s="422" t="e">
        <f t="shared" ca="1" si="175"/>
        <v>#REF!</v>
      </c>
      <c r="X170" s="422" t="e">
        <f t="shared" ca="1" si="175"/>
        <v>#REF!</v>
      </c>
      <c r="Y170" s="242" t="e">
        <f t="shared" ca="1" si="175"/>
        <v>#REF!</v>
      </c>
      <c r="Z170" s="422" t="e">
        <f t="shared" ca="1" si="175"/>
        <v>#REF!</v>
      </c>
      <c r="AA170" s="422" t="e">
        <f t="shared" ca="1" si="175"/>
        <v>#REF!</v>
      </c>
      <c r="AB170" s="422" t="e">
        <f t="shared" ca="1" si="175"/>
        <v>#REF!</v>
      </c>
      <c r="AC170" s="422" t="e">
        <f t="shared" ca="1" si="175"/>
        <v>#REF!</v>
      </c>
      <c r="AD170" s="422" t="e">
        <f t="shared" ca="1" si="175"/>
        <v>#REF!</v>
      </c>
      <c r="AE170" s="242" t="e">
        <f t="shared" ca="1" si="175"/>
        <v>#REF!</v>
      </c>
      <c r="AF170" s="242" t="e">
        <f t="shared" ca="1" si="175"/>
        <v>#REF!</v>
      </c>
      <c r="AG170" s="422" t="e">
        <f t="shared" ca="1" si="175"/>
        <v>#REF!</v>
      </c>
      <c r="AH170" s="422" t="e">
        <f t="shared" ca="1" si="175"/>
        <v>#REF!</v>
      </c>
      <c r="AI170" s="422" t="e">
        <f t="shared" ref="AI170" ca="1" si="176">SUM(AI167:AI168)</f>
        <v>#REF!</v>
      </c>
      <c r="AJ170" s="422"/>
      <c r="AK170" s="106"/>
    </row>
    <row r="171" spans="6:46" ht="15" hidden="1" customHeight="1"/>
    <row r="172" spans="6:46" ht="15" hidden="1" customHeight="1">
      <c r="AS172" s="75"/>
      <c r="AT172" s="75"/>
    </row>
    <row r="173" spans="6:46" ht="15" hidden="1" customHeight="1">
      <c r="F173" s="9" t="s">
        <v>141</v>
      </c>
      <c r="G173" s="423">
        <f ca="1">G163/2</f>
        <v>0</v>
      </c>
      <c r="H173" s="423">
        <f t="shared" ref="H173:AH173" ca="1" si="177">H163/2</f>
        <v>0</v>
      </c>
      <c r="I173" s="423" t="e">
        <f t="shared" ca="1" si="177"/>
        <v>#REF!</v>
      </c>
      <c r="J173" s="243" t="e">
        <f t="shared" ca="1" si="177"/>
        <v>#REF!</v>
      </c>
      <c r="K173" s="243" t="e">
        <f t="shared" ca="1" si="177"/>
        <v>#REF!</v>
      </c>
      <c r="L173" s="423" t="e">
        <f t="shared" ca="1" si="177"/>
        <v>#REF!</v>
      </c>
      <c r="M173" s="423" t="e">
        <f t="shared" ca="1" si="177"/>
        <v>#REF!</v>
      </c>
      <c r="N173" s="423" t="e">
        <f t="shared" ca="1" si="177"/>
        <v>#REF!</v>
      </c>
      <c r="O173" s="423" t="e">
        <f t="shared" ca="1" si="177"/>
        <v>#REF!</v>
      </c>
      <c r="P173" s="423" t="e">
        <f t="shared" ca="1" si="177"/>
        <v>#REF!</v>
      </c>
      <c r="Q173" s="423" t="e">
        <f t="shared" ca="1" si="177"/>
        <v>#REF!</v>
      </c>
      <c r="R173" s="243" t="e">
        <f t="shared" ca="1" si="177"/>
        <v>#REF!</v>
      </c>
      <c r="S173" s="423" t="e">
        <f t="shared" ca="1" si="177"/>
        <v>#REF!</v>
      </c>
      <c r="T173" s="423" t="e">
        <f t="shared" ca="1" si="177"/>
        <v>#REF!</v>
      </c>
      <c r="U173" s="423" t="e">
        <f t="shared" ca="1" si="177"/>
        <v>#REF!</v>
      </c>
      <c r="V173" s="423" t="e">
        <f t="shared" ca="1" si="177"/>
        <v>#REF!</v>
      </c>
      <c r="W173" s="423" t="e">
        <f t="shared" ca="1" si="177"/>
        <v>#REF!</v>
      </c>
      <c r="X173" s="423" t="e">
        <f t="shared" ca="1" si="177"/>
        <v>#REF!</v>
      </c>
      <c r="Y173" s="243" t="e">
        <f t="shared" ca="1" si="177"/>
        <v>#REF!</v>
      </c>
      <c r="Z173" s="423" t="e">
        <f t="shared" ca="1" si="177"/>
        <v>#REF!</v>
      </c>
      <c r="AA173" s="423" t="e">
        <f t="shared" ca="1" si="177"/>
        <v>#REF!</v>
      </c>
      <c r="AB173" s="423" t="e">
        <f t="shared" ca="1" si="177"/>
        <v>#REF!</v>
      </c>
      <c r="AC173" s="423" t="e">
        <f t="shared" ca="1" si="177"/>
        <v>#REF!</v>
      </c>
      <c r="AD173" s="423" t="e">
        <f t="shared" ca="1" si="177"/>
        <v>#REF!</v>
      </c>
      <c r="AE173" s="243" t="e">
        <f t="shared" ca="1" si="177"/>
        <v>#REF!</v>
      </c>
      <c r="AF173" s="243" t="e">
        <f t="shared" ca="1" si="177"/>
        <v>#REF!</v>
      </c>
      <c r="AG173" s="423" t="e">
        <f t="shared" ca="1" si="177"/>
        <v>#REF!</v>
      </c>
      <c r="AH173" s="423" t="e">
        <f t="shared" ca="1" si="177"/>
        <v>#REF!</v>
      </c>
      <c r="AI173" s="423" t="e">
        <f t="shared" ref="AI173" ca="1" si="178">AI163/2</f>
        <v>#REF!</v>
      </c>
      <c r="AJ173" s="423"/>
      <c r="AK173" s="205"/>
      <c r="AS173" s="75"/>
      <c r="AT173" s="75"/>
    </row>
    <row r="174" spans="6:46" ht="15" hidden="1" customHeight="1">
      <c r="AS174" s="75"/>
      <c r="AT174" s="75"/>
    </row>
    <row r="175" spans="6:46" ht="15" hidden="1" customHeight="1">
      <c r="F175" s="9" t="s">
        <v>142</v>
      </c>
      <c r="G175" s="422">
        <f ca="1">G163</f>
        <v>0</v>
      </c>
      <c r="H175" s="422">
        <f t="shared" ref="H175:AH175" ca="1" si="179">H163</f>
        <v>0</v>
      </c>
      <c r="I175" s="422" t="e">
        <f t="shared" ca="1" si="179"/>
        <v>#REF!</v>
      </c>
      <c r="J175" s="242" t="e">
        <f t="shared" ca="1" si="179"/>
        <v>#REF!</v>
      </c>
      <c r="K175" s="242" t="e">
        <f t="shared" ca="1" si="179"/>
        <v>#REF!</v>
      </c>
      <c r="L175" s="422" t="e">
        <f t="shared" ca="1" si="179"/>
        <v>#REF!</v>
      </c>
      <c r="M175" s="422" t="e">
        <f t="shared" ca="1" si="179"/>
        <v>#REF!</v>
      </c>
      <c r="N175" s="422" t="e">
        <f t="shared" ca="1" si="179"/>
        <v>#REF!</v>
      </c>
      <c r="O175" s="422" t="e">
        <f t="shared" ca="1" si="179"/>
        <v>#REF!</v>
      </c>
      <c r="P175" s="422" t="e">
        <f t="shared" ca="1" si="179"/>
        <v>#REF!</v>
      </c>
      <c r="Q175" s="422" t="e">
        <f t="shared" ca="1" si="179"/>
        <v>#REF!</v>
      </c>
      <c r="R175" s="242" t="e">
        <f t="shared" ca="1" si="179"/>
        <v>#REF!</v>
      </c>
      <c r="S175" s="422" t="e">
        <f t="shared" ca="1" si="179"/>
        <v>#REF!</v>
      </c>
      <c r="T175" s="422" t="e">
        <f t="shared" ca="1" si="179"/>
        <v>#REF!</v>
      </c>
      <c r="U175" s="422" t="e">
        <f t="shared" ca="1" si="179"/>
        <v>#REF!</v>
      </c>
      <c r="V175" s="422" t="e">
        <f t="shared" ca="1" si="179"/>
        <v>#REF!</v>
      </c>
      <c r="W175" s="422" t="e">
        <f t="shared" ca="1" si="179"/>
        <v>#REF!</v>
      </c>
      <c r="X175" s="422" t="e">
        <f t="shared" ca="1" si="179"/>
        <v>#REF!</v>
      </c>
      <c r="Y175" s="242" t="e">
        <f t="shared" ca="1" si="179"/>
        <v>#REF!</v>
      </c>
      <c r="Z175" s="422" t="e">
        <f t="shared" ca="1" si="179"/>
        <v>#REF!</v>
      </c>
      <c r="AA175" s="422" t="e">
        <f t="shared" ca="1" si="179"/>
        <v>#REF!</v>
      </c>
      <c r="AB175" s="422" t="e">
        <f t="shared" ca="1" si="179"/>
        <v>#REF!</v>
      </c>
      <c r="AC175" s="422" t="e">
        <f t="shared" ca="1" si="179"/>
        <v>#REF!</v>
      </c>
      <c r="AD175" s="422" t="e">
        <f t="shared" ca="1" si="179"/>
        <v>#REF!</v>
      </c>
      <c r="AE175" s="242" t="e">
        <f t="shared" ca="1" si="179"/>
        <v>#REF!</v>
      </c>
      <c r="AF175" s="242" t="e">
        <f t="shared" ca="1" si="179"/>
        <v>#REF!</v>
      </c>
      <c r="AG175" s="422" t="e">
        <f t="shared" ca="1" si="179"/>
        <v>#REF!</v>
      </c>
      <c r="AH175" s="422" t="e">
        <f t="shared" ca="1" si="179"/>
        <v>#REF!</v>
      </c>
      <c r="AI175" s="422" t="e">
        <f t="shared" ref="AI175" ca="1" si="180">AI163</f>
        <v>#REF!</v>
      </c>
      <c r="AJ175" s="422"/>
      <c r="AK175" s="106"/>
      <c r="AS175" s="75"/>
      <c r="AT175" s="75"/>
    </row>
    <row r="176" spans="6:46" ht="15" hidden="1" customHeight="1">
      <c r="AS176" s="75"/>
      <c r="AT176" s="75"/>
    </row>
    <row r="177" spans="3:46" ht="15" hidden="1" customHeight="1">
      <c r="F177" s="9" t="s">
        <v>119</v>
      </c>
      <c r="G177" s="424" t="e">
        <f t="shared" ref="G177:AH177" ca="1" si="181">G121/(G121+G122)</f>
        <v>#DIV/0!</v>
      </c>
      <c r="H177" s="424" t="e">
        <f t="shared" ca="1" si="181"/>
        <v>#DIV/0!</v>
      </c>
      <c r="I177" s="424" t="e">
        <f t="shared" ca="1" si="181"/>
        <v>#DIV/0!</v>
      </c>
      <c r="J177" s="244" t="e">
        <f t="shared" ca="1" si="181"/>
        <v>#DIV/0!</v>
      </c>
      <c r="K177" s="244" t="e">
        <f t="shared" ca="1" si="181"/>
        <v>#DIV/0!</v>
      </c>
      <c r="L177" s="424" t="e">
        <f t="shared" ca="1" si="181"/>
        <v>#DIV/0!</v>
      </c>
      <c r="M177" s="424" t="e">
        <f t="shared" ca="1" si="181"/>
        <v>#DIV/0!</v>
      </c>
      <c r="N177" s="424" t="e">
        <f t="shared" ca="1" si="181"/>
        <v>#DIV/0!</v>
      </c>
      <c r="O177" s="424" t="e">
        <f t="shared" ca="1" si="181"/>
        <v>#DIV/0!</v>
      </c>
      <c r="P177" s="424" t="e">
        <f t="shared" ca="1" si="181"/>
        <v>#DIV/0!</v>
      </c>
      <c r="Q177" s="424" t="e">
        <f t="shared" ca="1" si="181"/>
        <v>#DIV/0!</v>
      </c>
      <c r="R177" s="244" t="e">
        <f t="shared" ca="1" si="181"/>
        <v>#DIV/0!</v>
      </c>
      <c r="S177" s="424" t="e">
        <f t="shared" ca="1" si="181"/>
        <v>#DIV/0!</v>
      </c>
      <c r="T177" s="424" t="e">
        <f t="shared" ca="1" si="181"/>
        <v>#DIV/0!</v>
      </c>
      <c r="U177" s="424" t="e">
        <f t="shared" ca="1" si="181"/>
        <v>#DIV/0!</v>
      </c>
      <c r="V177" s="424" t="e">
        <f t="shared" ca="1" si="181"/>
        <v>#DIV/0!</v>
      </c>
      <c r="W177" s="424" t="e">
        <f t="shared" ca="1" si="181"/>
        <v>#DIV/0!</v>
      </c>
      <c r="X177" s="424" t="e">
        <f t="shared" ca="1" si="181"/>
        <v>#DIV/0!</v>
      </c>
      <c r="Y177" s="244" t="e">
        <f t="shared" ca="1" si="181"/>
        <v>#DIV/0!</v>
      </c>
      <c r="Z177" s="424" t="e">
        <f t="shared" ca="1" si="181"/>
        <v>#DIV/0!</v>
      </c>
      <c r="AA177" s="424" t="e">
        <f t="shared" ca="1" si="181"/>
        <v>#DIV/0!</v>
      </c>
      <c r="AB177" s="424" t="e">
        <f t="shared" ca="1" si="181"/>
        <v>#DIV/0!</v>
      </c>
      <c r="AC177" s="424" t="e">
        <f t="shared" ca="1" si="181"/>
        <v>#DIV/0!</v>
      </c>
      <c r="AD177" s="424" t="e">
        <f t="shared" ca="1" si="181"/>
        <v>#DIV/0!</v>
      </c>
      <c r="AE177" s="244" t="e">
        <f t="shared" ca="1" si="181"/>
        <v>#DIV/0!</v>
      </c>
      <c r="AF177" s="244" t="e">
        <f t="shared" ca="1" si="181"/>
        <v>#DIV/0!</v>
      </c>
      <c r="AG177" s="424" t="e">
        <f t="shared" ca="1" si="181"/>
        <v>#DIV/0!</v>
      </c>
      <c r="AH177" s="424" t="e">
        <f t="shared" ca="1" si="181"/>
        <v>#DIV/0!</v>
      </c>
      <c r="AI177" s="424" t="e">
        <f t="shared" ref="AI177" ca="1" si="182">AI121/(AI121+AI122)</f>
        <v>#DIV/0!</v>
      </c>
      <c r="AJ177" s="424"/>
      <c r="AK177" s="200"/>
      <c r="AS177" s="75"/>
      <c r="AT177" s="75"/>
    </row>
    <row r="178" spans="3:46" ht="15" hidden="1" customHeight="1">
      <c r="F178" s="108" t="s">
        <v>143</v>
      </c>
      <c r="G178" s="413">
        <f t="shared" ref="G178:AI178" ca="1" si="183">G1-(G121+G122)</f>
        <v>105063</v>
      </c>
      <c r="H178" s="413">
        <f t="shared" ca="1" si="183"/>
        <v>101592</v>
      </c>
      <c r="I178" s="413">
        <f t="shared" ca="1" si="183"/>
        <v>72180</v>
      </c>
      <c r="J178" s="235">
        <f t="shared" ca="1" si="183"/>
        <v>38184</v>
      </c>
      <c r="K178" s="235">
        <f t="shared" ca="1" si="183"/>
        <v>104883</v>
      </c>
      <c r="L178" s="413">
        <f t="shared" ca="1" si="183"/>
        <v>105618</v>
      </c>
      <c r="M178" s="413">
        <f t="shared" ca="1" si="183"/>
        <v>105360</v>
      </c>
      <c r="N178" s="413">
        <f t="shared" ca="1" si="183"/>
        <v>104265</v>
      </c>
      <c r="O178" s="413">
        <f t="shared" ca="1" si="183"/>
        <v>0</v>
      </c>
      <c r="P178" s="413">
        <f t="shared" ca="1" si="183"/>
        <v>0</v>
      </c>
      <c r="Q178" s="413">
        <f t="shared" ca="1" si="183"/>
        <v>0</v>
      </c>
      <c r="R178" s="235">
        <f t="shared" ca="1" si="183"/>
        <v>0</v>
      </c>
      <c r="S178" s="413">
        <f t="shared" ca="1" si="183"/>
        <v>0</v>
      </c>
      <c r="T178" s="413">
        <f t="shared" ca="1" si="183"/>
        <v>0</v>
      </c>
      <c r="U178" s="413">
        <f t="shared" ca="1" si="183"/>
        <v>0</v>
      </c>
      <c r="V178" s="413">
        <f t="shared" ca="1" si="183"/>
        <v>0</v>
      </c>
      <c r="W178" s="413">
        <f t="shared" ca="1" si="183"/>
        <v>0</v>
      </c>
      <c r="X178" s="413">
        <f t="shared" ca="1" si="183"/>
        <v>0</v>
      </c>
      <c r="Y178" s="235">
        <f t="shared" ca="1" si="183"/>
        <v>0</v>
      </c>
      <c r="Z178" s="413">
        <f t="shared" ca="1" si="183"/>
        <v>0</v>
      </c>
      <c r="AA178" s="413">
        <f t="shared" ca="1" si="183"/>
        <v>0</v>
      </c>
      <c r="AB178" s="413">
        <f t="shared" ca="1" si="183"/>
        <v>0</v>
      </c>
      <c r="AC178" s="413">
        <f t="shared" ca="1" si="183"/>
        <v>0</v>
      </c>
      <c r="AD178" s="413">
        <f t="shared" ca="1" si="183"/>
        <v>0</v>
      </c>
      <c r="AE178" s="235">
        <f t="shared" ca="1" si="183"/>
        <v>0</v>
      </c>
      <c r="AF178" s="235">
        <f t="shared" ca="1" si="183"/>
        <v>0</v>
      </c>
      <c r="AG178" s="413">
        <f t="shared" ca="1" si="183"/>
        <v>0</v>
      </c>
      <c r="AH178" s="413">
        <f t="shared" ca="1" si="183"/>
        <v>0</v>
      </c>
      <c r="AI178" s="413">
        <f t="shared" ca="1" si="183"/>
        <v>0</v>
      </c>
      <c r="AJ178" s="413"/>
      <c r="AK178" s="107"/>
      <c r="AS178" s="75"/>
      <c r="AT178" s="75"/>
    </row>
    <row r="179" spans="3:46" ht="15" hidden="1" customHeight="1">
      <c r="F179" s="9" t="s">
        <v>144</v>
      </c>
      <c r="G179" s="425" t="e">
        <f ca="1">G177*G178</f>
        <v>#DIV/0!</v>
      </c>
      <c r="H179" s="425" t="e">
        <f t="shared" ref="H179:AH179" ca="1" si="184">H177*H178</f>
        <v>#DIV/0!</v>
      </c>
      <c r="I179" s="425" t="e">
        <f t="shared" ca="1" si="184"/>
        <v>#DIV/0!</v>
      </c>
      <c r="J179" s="245" t="e">
        <f t="shared" ca="1" si="184"/>
        <v>#DIV/0!</v>
      </c>
      <c r="K179" s="245" t="e">
        <f t="shared" ca="1" si="184"/>
        <v>#DIV/0!</v>
      </c>
      <c r="L179" s="425" t="e">
        <f t="shared" ca="1" si="184"/>
        <v>#DIV/0!</v>
      </c>
      <c r="M179" s="425" t="e">
        <f t="shared" ca="1" si="184"/>
        <v>#DIV/0!</v>
      </c>
      <c r="N179" s="425" t="e">
        <f t="shared" ca="1" si="184"/>
        <v>#DIV/0!</v>
      </c>
      <c r="O179" s="425" t="e">
        <f t="shared" ca="1" si="184"/>
        <v>#DIV/0!</v>
      </c>
      <c r="P179" s="425" t="e">
        <f t="shared" ca="1" si="184"/>
        <v>#DIV/0!</v>
      </c>
      <c r="Q179" s="425" t="e">
        <f t="shared" ca="1" si="184"/>
        <v>#DIV/0!</v>
      </c>
      <c r="R179" s="245" t="e">
        <f t="shared" ca="1" si="184"/>
        <v>#DIV/0!</v>
      </c>
      <c r="S179" s="425" t="e">
        <f t="shared" ca="1" si="184"/>
        <v>#DIV/0!</v>
      </c>
      <c r="T179" s="425" t="e">
        <f t="shared" ca="1" si="184"/>
        <v>#DIV/0!</v>
      </c>
      <c r="U179" s="425" t="e">
        <f t="shared" ca="1" si="184"/>
        <v>#DIV/0!</v>
      </c>
      <c r="V179" s="425" t="e">
        <f t="shared" ca="1" si="184"/>
        <v>#DIV/0!</v>
      </c>
      <c r="W179" s="425" t="e">
        <f t="shared" ca="1" si="184"/>
        <v>#DIV/0!</v>
      </c>
      <c r="X179" s="425" t="e">
        <f t="shared" ca="1" si="184"/>
        <v>#DIV/0!</v>
      </c>
      <c r="Y179" s="245" t="e">
        <f t="shared" ca="1" si="184"/>
        <v>#DIV/0!</v>
      </c>
      <c r="Z179" s="425" t="e">
        <f t="shared" ca="1" si="184"/>
        <v>#DIV/0!</v>
      </c>
      <c r="AA179" s="425" t="e">
        <f t="shared" ca="1" si="184"/>
        <v>#DIV/0!</v>
      </c>
      <c r="AB179" s="425" t="e">
        <f t="shared" ca="1" si="184"/>
        <v>#DIV/0!</v>
      </c>
      <c r="AC179" s="425" t="e">
        <f t="shared" ca="1" si="184"/>
        <v>#DIV/0!</v>
      </c>
      <c r="AD179" s="425" t="e">
        <f t="shared" ca="1" si="184"/>
        <v>#DIV/0!</v>
      </c>
      <c r="AE179" s="245" t="e">
        <f t="shared" ca="1" si="184"/>
        <v>#DIV/0!</v>
      </c>
      <c r="AF179" s="245" t="e">
        <f t="shared" ca="1" si="184"/>
        <v>#DIV/0!</v>
      </c>
      <c r="AG179" s="425" t="e">
        <f t="shared" ca="1" si="184"/>
        <v>#DIV/0!</v>
      </c>
      <c r="AH179" s="425" t="e">
        <f t="shared" ca="1" si="184"/>
        <v>#DIV/0!</v>
      </c>
      <c r="AI179" s="425" t="e">
        <f t="shared" ref="AI179" ca="1" si="185">AI177*AI178</f>
        <v>#DIV/0!</v>
      </c>
      <c r="AJ179" s="425"/>
      <c r="AK179" s="206"/>
      <c r="AS179" s="75"/>
      <c r="AT179" s="75"/>
    </row>
    <row r="180" spans="3:46" ht="15" hidden="1" customHeight="1">
      <c r="F180" s="9" t="s">
        <v>145</v>
      </c>
      <c r="G180" s="424" t="e">
        <f ca="1">G178-G179</f>
        <v>#DIV/0!</v>
      </c>
      <c r="H180" s="424" t="e">
        <f t="shared" ref="H180:AH180" ca="1" si="186">H178-H179</f>
        <v>#DIV/0!</v>
      </c>
      <c r="I180" s="424" t="e">
        <f t="shared" ca="1" si="186"/>
        <v>#DIV/0!</v>
      </c>
      <c r="J180" s="244" t="e">
        <f t="shared" ca="1" si="186"/>
        <v>#DIV/0!</v>
      </c>
      <c r="K180" s="244" t="e">
        <f t="shared" ca="1" si="186"/>
        <v>#DIV/0!</v>
      </c>
      <c r="L180" s="424" t="e">
        <f t="shared" ca="1" si="186"/>
        <v>#DIV/0!</v>
      </c>
      <c r="M180" s="424" t="e">
        <f t="shared" ca="1" si="186"/>
        <v>#DIV/0!</v>
      </c>
      <c r="N180" s="424" t="e">
        <f t="shared" ca="1" si="186"/>
        <v>#DIV/0!</v>
      </c>
      <c r="O180" s="424" t="e">
        <f t="shared" ca="1" si="186"/>
        <v>#DIV/0!</v>
      </c>
      <c r="P180" s="424" t="e">
        <f t="shared" ca="1" si="186"/>
        <v>#DIV/0!</v>
      </c>
      <c r="Q180" s="424" t="e">
        <f t="shared" ca="1" si="186"/>
        <v>#DIV/0!</v>
      </c>
      <c r="R180" s="244" t="e">
        <f t="shared" ca="1" si="186"/>
        <v>#DIV/0!</v>
      </c>
      <c r="S180" s="424" t="e">
        <f t="shared" ca="1" si="186"/>
        <v>#DIV/0!</v>
      </c>
      <c r="T180" s="424" t="e">
        <f t="shared" ca="1" si="186"/>
        <v>#DIV/0!</v>
      </c>
      <c r="U180" s="424" t="e">
        <f t="shared" ca="1" si="186"/>
        <v>#DIV/0!</v>
      </c>
      <c r="V180" s="424" t="e">
        <f t="shared" ca="1" si="186"/>
        <v>#DIV/0!</v>
      </c>
      <c r="W180" s="424" t="e">
        <f t="shared" ca="1" si="186"/>
        <v>#DIV/0!</v>
      </c>
      <c r="X180" s="424" t="e">
        <f t="shared" ca="1" si="186"/>
        <v>#DIV/0!</v>
      </c>
      <c r="Y180" s="244" t="e">
        <f t="shared" ca="1" si="186"/>
        <v>#DIV/0!</v>
      </c>
      <c r="Z180" s="424" t="e">
        <f t="shared" ca="1" si="186"/>
        <v>#DIV/0!</v>
      </c>
      <c r="AA180" s="424" t="e">
        <f t="shared" ca="1" si="186"/>
        <v>#DIV/0!</v>
      </c>
      <c r="AB180" s="424" t="e">
        <f t="shared" ca="1" si="186"/>
        <v>#DIV/0!</v>
      </c>
      <c r="AC180" s="424" t="e">
        <f t="shared" ca="1" si="186"/>
        <v>#DIV/0!</v>
      </c>
      <c r="AD180" s="424" t="e">
        <f t="shared" ca="1" si="186"/>
        <v>#DIV/0!</v>
      </c>
      <c r="AE180" s="244" t="e">
        <f t="shared" ca="1" si="186"/>
        <v>#DIV/0!</v>
      </c>
      <c r="AF180" s="244" t="e">
        <f t="shared" ca="1" si="186"/>
        <v>#DIV/0!</v>
      </c>
      <c r="AG180" s="424" t="e">
        <f t="shared" ca="1" si="186"/>
        <v>#DIV/0!</v>
      </c>
      <c r="AH180" s="424" t="e">
        <f t="shared" ca="1" si="186"/>
        <v>#DIV/0!</v>
      </c>
      <c r="AI180" s="424" t="e">
        <f t="shared" ref="AI180" ca="1" si="187">AI178-AI179</f>
        <v>#DIV/0!</v>
      </c>
      <c r="AJ180" s="424"/>
      <c r="AK180" s="200"/>
      <c r="AS180" s="75"/>
      <c r="AT180" s="75"/>
    </row>
    <row r="181" spans="3:46" ht="15" customHeight="1">
      <c r="C181" s="1"/>
      <c r="AS181" s="75"/>
      <c r="AT181" s="75"/>
    </row>
    <row r="182" spans="3:46" ht="15" customHeight="1">
      <c r="C182" s="1"/>
      <c r="AS182" s="75"/>
      <c r="AT182" s="75"/>
    </row>
    <row r="183" spans="3:46" ht="15" customHeight="1">
      <c r="C183" s="1"/>
      <c r="D183" s="549" t="s">
        <v>253</v>
      </c>
      <c r="E183" s="281" t="s">
        <v>154</v>
      </c>
      <c r="F183" s="282" t="s">
        <v>254</v>
      </c>
      <c r="G183" s="426">
        <f t="shared" ref="G183:AI183" ca="1" si="188">G8+G9</f>
        <v>0</v>
      </c>
      <c r="H183" s="426">
        <f t="shared" ca="1" si="188"/>
        <v>0</v>
      </c>
      <c r="I183" s="426">
        <f t="shared" ca="1" si="188"/>
        <v>0</v>
      </c>
      <c r="J183" s="285">
        <f t="shared" ca="1" si="188"/>
        <v>0</v>
      </c>
      <c r="K183" s="285">
        <f t="shared" ca="1" si="188"/>
        <v>0</v>
      </c>
      <c r="L183" s="426">
        <f t="shared" ca="1" si="188"/>
        <v>0</v>
      </c>
      <c r="M183" s="426">
        <f t="shared" ca="1" si="188"/>
        <v>0</v>
      </c>
      <c r="N183" s="426">
        <f t="shared" ca="1" si="188"/>
        <v>0</v>
      </c>
      <c r="O183" s="426">
        <f t="shared" ca="1" si="188"/>
        <v>0</v>
      </c>
      <c r="P183" s="426">
        <f t="shared" ca="1" si="188"/>
        <v>0</v>
      </c>
      <c r="Q183" s="426">
        <f t="shared" ca="1" si="188"/>
        <v>0</v>
      </c>
      <c r="R183" s="285">
        <f t="shared" ca="1" si="188"/>
        <v>0</v>
      </c>
      <c r="S183" s="426">
        <f t="shared" ca="1" si="188"/>
        <v>0</v>
      </c>
      <c r="T183" s="426">
        <f t="shared" ca="1" si="188"/>
        <v>0</v>
      </c>
      <c r="U183" s="426">
        <f t="shared" ca="1" si="188"/>
        <v>0</v>
      </c>
      <c r="V183" s="426">
        <f t="shared" ca="1" si="188"/>
        <v>0</v>
      </c>
      <c r="W183" s="426">
        <f t="shared" ca="1" si="188"/>
        <v>0</v>
      </c>
      <c r="X183" s="426">
        <f t="shared" ca="1" si="188"/>
        <v>0</v>
      </c>
      <c r="Y183" s="285">
        <f t="shared" ca="1" si="188"/>
        <v>0</v>
      </c>
      <c r="Z183" s="426">
        <f t="shared" ca="1" si="188"/>
        <v>0</v>
      </c>
      <c r="AA183" s="426">
        <f t="shared" ca="1" si="188"/>
        <v>0</v>
      </c>
      <c r="AB183" s="426">
        <f t="shared" ca="1" si="188"/>
        <v>0</v>
      </c>
      <c r="AC183" s="426">
        <f t="shared" ca="1" si="188"/>
        <v>0</v>
      </c>
      <c r="AD183" s="426">
        <f t="shared" ca="1" si="188"/>
        <v>0</v>
      </c>
      <c r="AE183" s="285">
        <f t="shared" ca="1" si="188"/>
        <v>0</v>
      </c>
      <c r="AF183" s="285">
        <f t="shared" ca="1" si="188"/>
        <v>0</v>
      </c>
      <c r="AG183" s="426">
        <f t="shared" ca="1" si="188"/>
        <v>0</v>
      </c>
      <c r="AH183" s="426">
        <f t="shared" ca="1" si="188"/>
        <v>0</v>
      </c>
      <c r="AI183" s="426">
        <f t="shared" ca="1" si="188"/>
        <v>0</v>
      </c>
      <c r="AJ183" s="426"/>
      <c r="AK183" s="272"/>
      <c r="AS183" s="75"/>
      <c r="AT183" s="75"/>
    </row>
    <row r="184" spans="3:46" ht="15" customHeight="1">
      <c r="C184" s="1"/>
      <c r="D184" s="550"/>
      <c r="E184" s="281" t="s">
        <v>74</v>
      </c>
      <c r="F184" s="282" t="s">
        <v>255</v>
      </c>
      <c r="G184" s="426">
        <f t="shared" ref="G184:AI184" ca="1" si="189">G10+G11</f>
        <v>0</v>
      </c>
      <c r="H184" s="426">
        <f t="shared" ca="1" si="189"/>
        <v>0</v>
      </c>
      <c r="I184" s="426">
        <f t="shared" ca="1" si="189"/>
        <v>0</v>
      </c>
      <c r="J184" s="285">
        <f t="shared" ca="1" si="189"/>
        <v>0</v>
      </c>
      <c r="K184" s="285">
        <f t="shared" ca="1" si="189"/>
        <v>0</v>
      </c>
      <c r="L184" s="426">
        <f t="shared" ca="1" si="189"/>
        <v>0</v>
      </c>
      <c r="M184" s="426">
        <f t="shared" ca="1" si="189"/>
        <v>0</v>
      </c>
      <c r="N184" s="426">
        <f t="shared" ca="1" si="189"/>
        <v>0</v>
      </c>
      <c r="O184" s="426">
        <f t="shared" ca="1" si="189"/>
        <v>0</v>
      </c>
      <c r="P184" s="426">
        <f t="shared" ca="1" si="189"/>
        <v>0</v>
      </c>
      <c r="Q184" s="426">
        <f t="shared" ca="1" si="189"/>
        <v>0</v>
      </c>
      <c r="R184" s="285">
        <f t="shared" ca="1" si="189"/>
        <v>0</v>
      </c>
      <c r="S184" s="426">
        <f t="shared" ca="1" si="189"/>
        <v>0</v>
      </c>
      <c r="T184" s="426">
        <f t="shared" ca="1" si="189"/>
        <v>0</v>
      </c>
      <c r="U184" s="426">
        <f t="shared" ca="1" si="189"/>
        <v>0</v>
      </c>
      <c r="V184" s="426">
        <f t="shared" ca="1" si="189"/>
        <v>0</v>
      </c>
      <c r="W184" s="426">
        <f t="shared" ca="1" si="189"/>
        <v>0</v>
      </c>
      <c r="X184" s="426">
        <f t="shared" ca="1" si="189"/>
        <v>0</v>
      </c>
      <c r="Y184" s="285">
        <f t="shared" ca="1" si="189"/>
        <v>0</v>
      </c>
      <c r="Z184" s="426">
        <f t="shared" ca="1" si="189"/>
        <v>0</v>
      </c>
      <c r="AA184" s="426">
        <f t="shared" ca="1" si="189"/>
        <v>0</v>
      </c>
      <c r="AB184" s="426">
        <f t="shared" ca="1" si="189"/>
        <v>0</v>
      </c>
      <c r="AC184" s="426">
        <f t="shared" ca="1" si="189"/>
        <v>0</v>
      </c>
      <c r="AD184" s="426">
        <f t="shared" ca="1" si="189"/>
        <v>0</v>
      </c>
      <c r="AE184" s="285">
        <f t="shared" ca="1" si="189"/>
        <v>0</v>
      </c>
      <c r="AF184" s="285">
        <f t="shared" ca="1" si="189"/>
        <v>0</v>
      </c>
      <c r="AG184" s="426">
        <f t="shared" ca="1" si="189"/>
        <v>0</v>
      </c>
      <c r="AH184" s="426">
        <f t="shared" ca="1" si="189"/>
        <v>0</v>
      </c>
      <c r="AI184" s="426">
        <f t="shared" ca="1" si="189"/>
        <v>0</v>
      </c>
      <c r="AJ184" s="426"/>
      <c r="AK184" s="272"/>
      <c r="AS184" s="75"/>
      <c r="AT184" s="75"/>
    </row>
    <row r="185" spans="3:46" ht="15" customHeight="1">
      <c r="C185" s="1"/>
      <c r="D185" s="550"/>
      <c r="E185" s="281" t="s">
        <v>73</v>
      </c>
      <c r="F185" s="282" t="s">
        <v>256</v>
      </c>
      <c r="G185" s="426">
        <f t="shared" ref="G185:AI185" ca="1" si="190">G14+G15</f>
        <v>0</v>
      </c>
      <c r="H185" s="426">
        <f t="shared" ca="1" si="190"/>
        <v>0</v>
      </c>
      <c r="I185" s="426">
        <f t="shared" ca="1" si="190"/>
        <v>0</v>
      </c>
      <c r="J185" s="285">
        <f t="shared" ca="1" si="190"/>
        <v>0</v>
      </c>
      <c r="K185" s="285">
        <f t="shared" ca="1" si="190"/>
        <v>0</v>
      </c>
      <c r="L185" s="426">
        <f t="shared" ca="1" si="190"/>
        <v>0</v>
      </c>
      <c r="M185" s="426">
        <f t="shared" ca="1" si="190"/>
        <v>0</v>
      </c>
      <c r="N185" s="426">
        <f t="shared" ca="1" si="190"/>
        <v>0</v>
      </c>
      <c r="O185" s="426">
        <f t="shared" ca="1" si="190"/>
        <v>0</v>
      </c>
      <c r="P185" s="426">
        <f t="shared" ca="1" si="190"/>
        <v>0</v>
      </c>
      <c r="Q185" s="426">
        <f t="shared" ca="1" si="190"/>
        <v>0</v>
      </c>
      <c r="R185" s="285">
        <f t="shared" ca="1" si="190"/>
        <v>0</v>
      </c>
      <c r="S185" s="426">
        <f t="shared" ca="1" si="190"/>
        <v>0</v>
      </c>
      <c r="T185" s="426">
        <f t="shared" ca="1" si="190"/>
        <v>0</v>
      </c>
      <c r="U185" s="426">
        <f t="shared" ca="1" si="190"/>
        <v>0</v>
      </c>
      <c r="V185" s="426">
        <f t="shared" ca="1" si="190"/>
        <v>0</v>
      </c>
      <c r="W185" s="426">
        <f t="shared" ca="1" si="190"/>
        <v>0</v>
      </c>
      <c r="X185" s="426">
        <f t="shared" ca="1" si="190"/>
        <v>0</v>
      </c>
      <c r="Y185" s="285">
        <f t="shared" ca="1" si="190"/>
        <v>0</v>
      </c>
      <c r="Z185" s="426">
        <f t="shared" ca="1" si="190"/>
        <v>0</v>
      </c>
      <c r="AA185" s="426">
        <f t="shared" ca="1" si="190"/>
        <v>0</v>
      </c>
      <c r="AB185" s="426">
        <f t="shared" ca="1" si="190"/>
        <v>0</v>
      </c>
      <c r="AC185" s="426">
        <f t="shared" ca="1" si="190"/>
        <v>0</v>
      </c>
      <c r="AD185" s="426">
        <f t="shared" ca="1" si="190"/>
        <v>0</v>
      </c>
      <c r="AE185" s="285">
        <f t="shared" ca="1" si="190"/>
        <v>0</v>
      </c>
      <c r="AF185" s="285">
        <f t="shared" ca="1" si="190"/>
        <v>0</v>
      </c>
      <c r="AG185" s="426">
        <f t="shared" ca="1" si="190"/>
        <v>0</v>
      </c>
      <c r="AH185" s="426">
        <f t="shared" ca="1" si="190"/>
        <v>0</v>
      </c>
      <c r="AI185" s="426">
        <f t="shared" ca="1" si="190"/>
        <v>0</v>
      </c>
      <c r="AJ185" s="426"/>
      <c r="AK185" s="272"/>
      <c r="AS185" s="75"/>
      <c r="AT185" s="75"/>
    </row>
    <row r="186" spans="3:46" ht="15" customHeight="1">
      <c r="C186" s="1"/>
      <c r="D186" s="550"/>
      <c r="E186" s="281" t="s">
        <v>112</v>
      </c>
      <c r="F186" s="282" t="s">
        <v>257</v>
      </c>
      <c r="G186" s="426">
        <f t="shared" ref="G186:AI186" ca="1" si="191">G20+G21</f>
        <v>0</v>
      </c>
      <c r="H186" s="426">
        <f t="shared" ca="1" si="191"/>
        <v>0</v>
      </c>
      <c r="I186" s="426">
        <f t="shared" ca="1" si="191"/>
        <v>0</v>
      </c>
      <c r="J186" s="285">
        <f t="shared" ca="1" si="191"/>
        <v>0</v>
      </c>
      <c r="K186" s="285">
        <f t="shared" ca="1" si="191"/>
        <v>0</v>
      </c>
      <c r="L186" s="426">
        <f t="shared" ca="1" si="191"/>
        <v>0</v>
      </c>
      <c r="M186" s="426">
        <f t="shared" ca="1" si="191"/>
        <v>0</v>
      </c>
      <c r="N186" s="426">
        <f t="shared" ca="1" si="191"/>
        <v>0</v>
      </c>
      <c r="O186" s="426">
        <f t="shared" ca="1" si="191"/>
        <v>0</v>
      </c>
      <c r="P186" s="426">
        <f t="shared" ca="1" si="191"/>
        <v>0</v>
      </c>
      <c r="Q186" s="426">
        <f t="shared" ca="1" si="191"/>
        <v>0</v>
      </c>
      <c r="R186" s="285">
        <f t="shared" ca="1" si="191"/>
        <v>0</v>
      </c>
      <c r="S186" s="426">
        <f t="shared" ca="1" si="191"/>
        <v>0</v>
      </c>
      <c r="T186" s="426">
        <f t="shared" ca="1" si="191"/>
        <v>0</v>
      </c>
      <c r="U186" s="426">
        <f t="shared" ca="1" si="191"/>
        <v>0</v>
      </c>
      <c r="V186" s="426">
        <f t="shared" ca="1" si="191"/>
        <v>0</v>
      </c>
      <c r="W186" s="426">
        <f t="shared" ca="1" si="191"/>
        <v>0</v>
      </c>
      <c r="X186" s="426">
        <f t="shared" ca="1" si="191"/>
        <v>0</v>
      </c>
      <c r="Y186" s="285">
        <f t="shared" ca="1" si="191"/>
        <v>0</v>
      </c>
      <c r="Z186" s="426">
        <f t="shared" ca="1" si="191"/>
        <v>0</v>
      </c>
      <c r="AA186" s="426">
        <f t="shared" ca="1" si="191"/>
        <v>0</v>
      </c>
      <c r="AB186" s="426">
        <f t="shared" ca="1" si="191"/>
        <v>0</v>
      </c>
      <c r="AC186" s="426">
        <f t="shared" ca="1" si="191"/>
        <v>0</v>
      </c>
      <c r="AD186" s="426">
        <f t="shared" ca="1" si="191"/>
        <v>0</v>
      </c>
      <c r="AE186" s="285">
        <f t="shared" ca="1" si="191"/>
        <v>0</v>
      </c>
      <c r="AF186" s="285">
        <f t="shared" ca="1" si="191"/>
        <v>0</v>
      </c>
      <c r="AG186" s="426">
        <f t="shared" ca="1" si="191"/>
        <v>0</v>
      </c>
      <c r="AH186" s="426">
        <f t="shared" ca="1" si="191"/>
        <v>0</v>
      </c>
      <c r="AI186" s="426">
        <f t="shared" ca="1" si="191"/>
        <v>0</v>
      </c>
      <c r="AJ186" s="426"/>
      <c r="AK186" s="272"/>
      <c r="AS186" s="75"/>
      <c r="AT186" s="75"/>
    </row>
    <row r="187" spans="3:46" ht="15" customHeight="1">
      <c r="C187" s="1"/>
      <c r="D187" s="550"/>
      <c r="E187" s="281" t="s">
        <v>71</v>
      </c>
      <c r="F187" s="282" t="s">
        <v>258</v>
      </c>
      <c r="G187" s="426">
        <f t="shared" ref="G187:AI187" ca="1" si="192">G16+G17</f>
        <v>0</v>
      </c>
      <c r="H187" s="426">
        <f t="shared" ca="1" si="192"/>
        <v>0</v>
      </c>
      <c r="I187" s="426">
        <f t="shared" ca="1" si="192"/>
        <v>0</v>
      </c>
      <c r="J187" s="285">
        <f t="shared" ca="1" si="192"/>
        <v>0</v>
      </c>
      <c r="K187" s="285">
        <f t="shared" ca="1" si="192"/>
        <v>0</v>
      </c>
      <c r="L187" s="426">
        <f t="shared" ca="1" si="192"/>
        <v>0</v>
      </c>
      <c r="M187" s="426">
        <f t="shared" ca="1" si="192"/>
        <v>0</v>
      </c>
      <c r="N187" s="426">
        <f t="shared" ca="1" si="192"/>
        <v>0</v>
      </c>
      <c r="O187" s="426">
        <f t="shared" ca="1" si="192"/>
        <v>0</v>
      </c>
      <c r="P187" s="426">
        <f t="shared" ca="1" si="192"/>
        <v>0</v>
      </c>
      <c r="Q187" s="426">
        <f t="shared" ca="1" si="192"/>
        <v>0</v>
      </c>
      <c r="R187" s="285">
        <f t="shared" ca="1" si="192"/>
        <v>0</v>
      </c>
      <c r="S187" s="426">
        <f t="shared" ca="1" si="192"/>
        <v>0</v>
      </c>
      <c r="T187" s="426">
        <f t="shared" ca="1" si="192"/>
        <v>0</v>
      </c>
      <c r="U187" s="426">
        <f t="shared" ca="1" si="192"/>
        <v>0</v>
      </c>
      <c r="V187" s="426">
        <f t="shared" ca="1" si="192"/>
        <v>0</v>
      </c>
      <c r="W187" s="426">
        <f t="shared" ca="1" si="192"/>
        <v>0</v>
      </c>
      <c r="X187" s="426">
        <f t="shared" ca="1" si="192"/>
        <v>0</v>
      </c>
      <c r="Y187" s="285">
        <f t="shared" ca="1" si="192"/>
        <v>0</v>
      </c>
      <c r="Z187" s="426">
        <f t="shared" ca="1" si="192"/>
        <v>0</v>
      </c>
      <c r="AA187" s="426">
        <f t="shared" ca="1" si="192"/>
        <v>0</v>
      </c>
      <c r="AB187" s="426">
        <f t="shared" ca="1" si="192"/>
        <v>0</v>
      </c>
      <c r="AC187" s="426">
        <f t="shared" ca="1" si="192"/>
        <v>0</v>
      </c>
      <c r="AD187" s="426">
        <f t="shared" ca="1" si="192"/>
        <v>0</v>
      </c>
      <c r="AE187" s="285">
        <f t="shared" ca="1" si="192"/>
        <v>0</v>
      </c>
      <c r="AF187" s="285">
        <f t="shared" ca="1" si="192"/>
        <v>0</v>
      </c>
      <c r="AG187" s="426">
        <f t="shared" ca="1" si="192"/>
        <v>0</v>
      </c>
      <c r="AH187" s="426">
        <f t="shared" ca="1" si="192"/>
        <v>0</v>
      </c>
      <c r="AI187" s="426">
        <f t="shared" ca="1" si="192"/>
        <v>0</v>
      </c>
      <c r="AJ187" s="426"/>
      <c r="AK187" s="272"/>
      <c r="AS187" s="75"/>
      <c r="AT187" s="75"/>
    </row>
    <row r="188" spans="3:46" ht="15" customHeight="1">
      <c r="C188" s="1"/>
      <c r="D188" s="550"/>
      <c r="E188" s="281" t="s">
        <v>27</v>
      </c>
      <c r="F188" s="282" t="s">
        <v>259</v>
      </c>
      <c r="G188" s="426" t="str">
        <f t="shared" ref="G188:AI188" si="193">G25</f>
        <v>0.00</v>
      </c>
      <c r="H188" s="426" t="str">
        <f t="shared" si="193"/>
        <v>0.00</v>
      </c>
      <c r="I188" s="426" t="str">
        <f t="shared" si="193"/>
        <v>0.00</v>
      </c>
      <c r="J188" s="285" t="str">
        <f t="shared" si="193"/>
        <v>0.00</v>
      </c>
      <c r="K188" s="285" t="str">
        <f t="shared" si="193"/>
        <v>0.00</v>
      </c>
      <c r="L188" s="426" t="str">
        <f t="shared" si="193"/>
        <v>0.00</v>
      </c>
      <c r="M188" s="426" t="str">
        <f t="shared" si="193"/>
        <v>0.00</v>
      </c>
      <c r="N188" s="426" t="str">
        <f t="shared" si="193"/>
        <v>0.00</v>
      </c>
      <c r="O188" s="426" t="str">
        <f t="shared" si="193"/>
        <v>0.00</v>
      </c>
      <c r="P188" s="426" t="str">
        <f t="shared" si="193"/>
        <v>0.00</v>
      </c>
      <c r="Q188" s="426" t="str">
        <f t="shared" si="193"/>
        <v>0.00</v>
      </c>
      <c r="R188" s="285" t="str">
        <f t="shared" si="193"/>
        <v>0.00</v>
      </c>
      <c r="S188" s="426" t="str">
        <f t="shared" si="193"/>
        <v>0.00</v>
      </c>
      <c r="T188" s="426" t="str">
        <f t="shared" si="193"/>
        <v>0.00</v>
      </c>
      <c r="U188" s="426" t="str">
        <f t="shared" si="193"/>
        <v>0.00</v>
      </c>
      <c r="V188" s="426" t="str">
        <f t="shared" si="193"/>
        <v>0.00</v>
      </c>
      <c r="W188" s="426" t="str">
        <f t="shared" si="193"/>
        <v>0.00</v>
      </c>
      <c r="X188" s="426" t="str">
        <f t="shared" si="193"/>
        <v>0.00</v>
      </c>
      <c r="Y188" s="285" t="str">
        <f t="shared" si="193"/>
        <v>0.00</v>
      </c>
      <c r="Z188" s="426" t="str">
        <f t="shared" si="193"/>
        <v>0.00</v>
      </c>
      <c r="AA188" s="426" t="str">
        <f t="shared" si="193"/>
        <v>0.00</v>
      </c>
      <c r="AB188" s="426" t="str">
        <f t="shared" si="193"/>
        <v>0.00</v>
      </c>
      <c r="AC188" s="426" t="str">
        <f t="shared" si="193"/>
        <v>0.00</v>
      </c>
      <c r="AD188" s="426" t="str">
        <f t="shared" si="193"/>
        <v>0.00</v>
      </c>
      <c r="AE188" s="285" t="str">
        <f t="shared" si="193"/>
        <v>0.00</v>
      </c>
      <c r="AF188" s="285" t="str">
        <f t="shared" si="193"/>
        <v>0.00</v>
      </c>
      <c r="AG188" s="426" t="str">
        <f t="shared" si="193"/>
        <v>0.00</v>
      </c>
      <c r="AH188" s="426" t="str">
        <f t="shared" si="193"/>
        <v>0.00</v>
      </c>
      <c r="AI188" s="426" t="str">
        <f t="shared" si="193"/>
        <v>0.00</v>
      </c>
      <c r="AJ188" s="426"/>
      <c r="AK188" s="272"/>
      <c r="AS188" s="75"/>
      <c r="AT188" s="75"/>
    </row>
    <row r="189" spans="3:46" ht="15" customHeight="1">
      <c r="C189" s="1"/>
      <c r="D189" s="550"/>
      <c r="E189" s="281" t="s">
        <v>10</v>
      </c>
      <c r="F189" s="282" t="s">
        <v>260</v>
      </c>
      <c r="G189" s="426">
        <f t="shared" ref="G189:AI189" ca="1" si="194">G12+G13</f>
        <v>0</v>
      </c>
      <c r="H189" s="426">
        <f t="shared" ca="1" si="194"/>
        <v>0</v>
      </c>
      <c r="I189" s="426">
        <f t="shared" ca="1" si="194"/>
        <v>0</v>
      </c>
      <c r="J189" s="285">
        <f t="shared" ca="1" si="194"/>
        <v>0</v>
      </c>
      <c r="K189" s="285">
        <f t="shared" ca="1" si="194"/>
        <v>0</v>
      </c>
      <c r="L189" s="426">
        <f t="shared" ca="1" si="194"/>
        <v>0</v>
      </c>
      <c r="M189" s="426">
        <f t="shared" ca="1" si="194"/>
        <v>0</v>
      </c>
      <c r="N189" s="426">
        <f t="shared" ca="1" si="194"/>
        <v>0</v>
      </c>
      <c r="O189" s="426">
        <f t="shared" ca="1" si="194"/>
        <v>0</v>
      </c>
      <c r="P189" s="426">
        <f t="shared" ca="1" si="194"/>
        <v>0</v>
      </c>
      <c r="Q189" s="426">
        <f t="shared" ca="1" si="194"/>
        <v>0</v>
      </c>
      <c r="R189" s="285">
        <f t="shared" ca="1" si="194"/>
        <v>0</v>
      </c>
      <c r="S189" s="426">
        <f t="shared" ca="1" si="194"/>
        <v>0</v>
      </c>
      <c r="T189" s="426">
        <f t="shared" ca="1" si="194"/>
        <v>0</v>
      </c>
      <c r="U189" s="426">
        <f t="shared" ca="1" si="194"/>
        <v>0</v>
      </c>
      <c r="V189" s="426">
        <f t="shared" ca="1" si="194"/>
        <v>0</v>
      </c>
      <c r="W189" s="426">
        <f t="shared" ca="1" si="194"/>
        <v>0</v>
      </c>
      <c r="X189" s="426">
        <f t="shared" ca="1" si="194"/>
        <v>0</v>
      </c>
      <c r="Y189" s="285">
        <f t="shared" ca="1" si="194"/>
        <v>0</v>
      </c>
      <c r="Z189" s="426">
        <f t="shared" ca="1" si="194"/>
        <v>0</v>
      </c>
      <c r="AA189" s="426">
        <f t="shared" ca="1" si="194"/>
        <v>0</v>
      </c>
      <c r="AB189" s="426">
        <f t="shared" ca="1" si="194"/>
        <v>0</v>
      </c>
      <c r="AC189" s="426">
        <f t="shared" ca="1" si="194"/>
        <v>0</v>
      </c>
      <c r="AD189" s="426">
        <f t="shared" ca="1" si="194"/>
        <v>0</v>
      </c>
      <c r="AE189" s="285">
        <f t="shared" ca="1" si="194"/>
        <v>0</v>
      </c>
      <c r="AF189" s="285">
        <f t="shared" ca="1" si="194"/>
        <v>0</v>
      </c>
      <c r="AG189" s="426">
        <f t="shared" ca="1" si="194"/>
        <v>0</v>
      </c>
      <c r="AH189" s="426">
        <f t="shared" ca="1" si="194"/>
        <v>0</v>
      </c>
      <c r="AI189" s="426">
        <f t="shared" ca="1" si="194"/>
        <v>0</v>
      </c>
      <c r="AJ189" s="426"/>
      <c r="AK189" s="272"/>
      <c r="AS189" s="75"/>
      <c r="AT189" s="75"/>
    </row>
    <row r="190" spans="3:46" ht="15" customHeight="1">
      <c r="C190" s="1"/>
      <c r="D190" s="550"/>
      <c r="E190" s="281" t="s">
        <v>194</v>
      </c>
      <c r="F190" s="282" t="s">
        <v>261</v>
      </c>
      <c r="G190" s="426" t="str">
        <f t="shared" ref="G190:AI190" ca="1" si="195">G7</f>
        <v>0.00</v>
      </c>
      <c r="H190" s="426" t="str">
        <f t="shared" ca="1" si="195"/>
        <v>0.00</v>
      </c>
      <c r="I190" s="426" t="str">
        <f t="shared" ca="1" si="195"/>
        <v>0.00</v>
      </c>
      <c r="J190" s="285" t="str">
        <f t="shared" ca="1" si="195"/>
        <v>0.00</v>
      </c>
      <c r="K190" s="285" t="str">
        <f t="shared" ca="1" si="195"/>
        <v>0.00</v>
      </c>
      <c r="L190" s="426" t="str">
        <f t="shared" ca="1" si="195"/>
        <v>0.00</v>
      </c>
      <c r="M190" s="426" t="str">
        <f t="shared" ca="1" si="195"/>
        <v>0.00</v>
      </c>
      <c r="N190" s="426" t="str">
        <f t="shared" ca="1" si="195"/>
        <v>0.00</v>
      </c>
      <c r="O190" s="426" t="str">
        <f t="shared" ca="1" si="195"/>
        <v>0.00</v>
      </c>
      <c r="P190" s="426" t="str">
        <f t="shared" ca="1" si="195"/>
        <v>0.00</v>
      </c>
      <c r="Q190" s="426" t="str">
        <f t="shared" ca="1" si="195"/>
        <v>0.00</v>
      </c>
      <c r="R190" s="285" t="str">
        <f t="shared" ca="1" si="195"/>
        <v>0.00</v>
      </c>
      <c r="S190" s="426" t="str">
        <f t="shared" ca="1" si="195"/>
        <v>0.00</v>
      </c>
      <c r="T190" s="426" t="str">
        <f t="shared" ca="1" si="195"/>
        <v>0.00</v>
      </c>
      <c r="U190" s="426" t="str">
        <f t="shared" ca="1" si="195"/>
        <v>0.00</v>
      </c>
      <c r="V190" s="426" t="str">
        <f t="shared" ca="1" si="195"/>
        <v>0.00</v>
      </c>
      <c r="W190" s="426" t="str">
        <f t="shared" ca="1" si="195"/>
        <v>0.00</v>
      </c>
      <c r="X190" s="426" t="str">
        <f t="shared" ca="1" si="195"/>
        <v>0.00</v>
      </c>
      <c r="Y190" s="285" t="str">
        <f t="shared" ca="1" si="195"/>
        <v>0.00</v>
      </c>
      <c r="Z190" s="426" t="str">
        <f t="shared" ca="1" si="195"/>
        <v>0.00</v>
      </c>
      <c r="AA190" s="426" t="str">
        <f t="shared" ca="1" si="195"/>
        <v>0.00</v>
      </c>
      <c r="AB190" s="426" t="str">
        <f t="shared" ca="1" si="195"/>
        <v>0.00</v>
      </c>
      <c r="AC190" s="426" t="str">
        <f t="shared" ca="1" si="195"/>
        <v>0.00</v>
      </c>
      <c r="AD190" s="426" t="str">
        <f t="shared" ca="1" si="195"/>
        <v>0.00</v>
      </c>
      <c r="AE190" s="285" t="str">
        <f t="shared" ca="1" si="195"/>
        <v>0.00</v>
      </c>
      <c r="AF190" s="285" t="str">
        <f t="shared" ca="1" si="195"/>
        <v>0.00</v>
      </c>
      <c r="AG190" s="426" t="str">
        <f t="shared" ca="1" si="195"/>
        <v>0.00</v>
      </c>
      <c r="AH190" s="426" t="str">
        <f t="shared" ca="1" si="195"/>
        <v>0.00</v>
      </c>
      <c r="AI190" s="426" t="str">
        <f t="shared" ca="1" si="195"/>
        <v>0.00</v>
      </c>
      <c r="AJ190" s="426"/>
      <c r="AK190" s="272"/>
      <c r="AS190" s="75"/>
      <c r="AT190" s="75"/>
    </row>
    <row r="191" spans="3:46" ht="15" customHeight="1">
      <c r="C191" s="1"/>
      <c r="D191" s="550"/>
      <c r="E191" s="281" t="s">
        <v>47</v>
      </c>
      <c r="F191" s="282" t="s">
        <v>262</v>
      </c>
      <c r="G191" s="426">
        <f t="shared" ref="G191:AI191" ca="1" si="196">G18+G19</f>
        <v>0</v>
      </c>
      <c r="H191" s="426">
        <f t="shared" ca="1" si="196"/>
        <v>0</v>
      </c>
      <c r="I191" s="426">
        <f t="shared" ca="1" si="196"/>
        <v>0</v>
      </c>
      <c r="J191" s="285">
        <f t="shared" ca="1" si="196"/>
        <v>0</v>
      </c>
      <c r="K191" s="285">
        <f t="shared" ca="1" si="196"/>
        <v>0</v>
      </c>
      <c r="L191" s="426">
        <f t="shared" ca="1" si="196"/>
        <v>0</v>
      </c>
      <c r="M191" s="426">
        <f t="shared" ca="1" si="196"/>
        <v>0</v>
      </c>
      <c r="N191" s="426">
        <f t="shared" ca="1" si="196"/>
        <v>0</v>
      </c>
      <c r="O191" s="426">
        <f t="shared" ca="1" si="196"/>
        <v>0</v>
      </c>
      <c r="P191" s="426">
        <f t="shared" ca="1" si="196"/>
        <v>0</v>
      </c>
      <c r="Q191" s="426">
        <f t="shared" ca="1" si="196"/>
        <v>0</v>
      </c>
      <c r="R191" s="285">
        <f t="shared" ca="1" si="196"/>
        <v>0</v>
      </c>
      <c r="S191" s="426">
        <f t="shared" ca="1" si="196"/>
        <v>0</v>
      </c>
      <c r="T191" s="426">
        <f t="shared" ca="1" si="196"/>
        <v>0</v>
      </c>
      <c r="U191" s="426">
        <f t="shared" ca="1" si="196"/>
        <v>0</v>
      </c>
      <c r="V191" s="426">
        <f t="shared" ca="1" si="196"/>
        <v>0</v>
      </c>
      <c r="W191" s="426">
        <f t="shared" ca="1" si="196"/>
        <v>0</v>
      </c>
      <c r="X191" s="426">
        <f t="shared" ca="1" si="196"/>
        <v>0</v>
      </c>
      <c r="Y191" s="285">
        <f t="shared" ca="1" si="196"/>
        <v>0</v>
      </c>
      <c r="Z191" s="426">
        <f t="shared" ca="1" si="196"/>
        <v>0</v>
      </c>
      <c r="AA191" s="426">
        <f t="shared" ca="1" si="196"/>
        <v>0</v>
      </c>
      <c r="AB191" s="426">
        <f t="shared" ca="1" si="196"/>
        <v>0</v>
      </c>
      <c r="AC191" s="426">
        <f t="shared" ca="1" si="196"/>
        <v>0</v>
      </c>
      <c r="AD191" s="426">
        <f t="shared" ca="1" si="196"/>
        <v>0</v>
      </c>
      <c r="AE191" s="285">
        <f t="shared" ca="1" si="196"/>
        <v>0</v>
      </c>
      <c r="AF191" s="285">
        <f t="shared" ca="1" si="196"/>
        <v>0</v>
      </c>
      <c r="AG191" s="426">
        <f t="shared" ca="1" si="196"/>
        <v>0</v>
      </c>
      <c r="AH191" s="426">
        <f t="shared" ca="1" si="196"/>
        <v>0</v>
      </c>
      <c r="AI191" s="426">
        <f t="shared" ca="1" si="196"/>
        <v>0</v>
      </c>
      <c r="AJ191" s="426"/>
      <c r="AK191" s="272"/>
      <c r="AS191" s="75"/>
      <c r="AT191" s="75"/>
    </row>
    <row r="192" spans="3:46" ht="15" customHeight="1">
      <c r="C192" s="1"/>
      <c r="D192" s="550"/>
      <c r="E192" s="281" t="s">
        <v>26</v>
      </c>
      <c r="F192" s="282" t="s">
        <v>263</v>
      </c>
      <c r="G192" s="426" t="str">
        <f t="shared" ref="G192:AI192" ca="1" si="197">G23</f>
        <v>0.00</v>
      </c>
      <c r="H192" s="426" t="str">
        <f t="shared" ca="1" si="197"/>
        <v>0.00</v>
      </c>
      <c r="I192" s="426" t="str">
        <f t="shared" ca="1" si="197"/>
        <v>0.00</v>
      </c>
      <c r="J192" s="285" t="str">
        <f t="shared" ca="1" si="197"/>
        <v>0.00</v>
      </c>
      <c r="K192" s="285" t="str">
        <f t="shared" ca="1" si="197"/>
        <v>0.00</v>
      </c>
      <c r="L192" s="426" t="str">
        <f t="shared" ca="1" si="197"/>
        <v>0.00</v>
      </c>
      <c r="M192" s="426" t="str">
        <f t="shared" ca="1" si="197"/>
        <v>0.00</v>
      </c>
      <c r="N192" s="426" t="str">
        <f t="shared" ca="1" si="197"/>
        <v>0.00</v>
      </c>
      <c r="O192" s="426" t="str">
        <f t="shared" ca="1" si="197"/>
        <v>0.00</v>
      </c>
      <c r="P192" s="426" t="str">
        <f t="shared" ca="1" si="197"/>
        <v>0.00</v>
      </c>
      <c r="Q192" s="426" t="str">
        <f t="shared" ca="1" si="197"/>
        <v>0.00</v>
      </c>
      <c r="R192" s="285" t="str">
        <f t="shared" ca="1" si="197"/>
        <v>0.00</v>
      </c>
      <c r="S192" s="426" t="str">
        <f t="shared" ca="1" si="197"/>
        <v>0.00</v>
      </c>
      <c r="T192" s="426" t="str">
        <f t="shared" ca="1" si="197"/>
        <v>0.00</v>
      </c>
      <c r="U192" s="426" t="str">
        <f t="shared" ca="1" si="197"/>
        <v>0.00</v>
      </c>
      <c r="V192" s="426" t="str">
        <f t="shared" ca="1" si="197"/>
        <v>0.00</v>
      </c>
      <c r="W192" s="426" t="str">
        <f t="shared" ca="1" si="197"/>
        <v>0.00</v>
      </c>
      <c r="X192" s="426" t="str">
        <f t="shared" ca="1" si="197"/>
        <v>0.00</v>
      </c>
      <c r="Y192" s="285" t="str">
        <f t="shared" ca="1" si="197"/>
        <v>0.00</v>
      </c>
      <c r="Z192" s="426" t="str">
        <f t="shared" ca="1" si="197"/>
        <v>0.00</v>
      </c>
      <c r="AA192" s="426" t="str">
        <f t="shared" ca="1" si="197"/>
        <v>0.00</v>
      </c>
      <c r="AB192" s="426" t="str">
        <f t="shared" ca="1" si="197"/>
        <v>0.00</v>
      </c>
      <c r="AC192" s="426" t="str">
        <f t="shared" ca="1" si="197"/>
        <v>0.00</v>
      </c>
      <c r="AD192" s="426" t="str">
        <f t="shared" ca="1" si="197"/>
        <v>0.00</v>
      </c>
      <c r="AE192" s="285" t="str">
        <f t="shared" ca="1" si="197"/>
        <v>0.00</v>
      </c>
      <c r="AF192" s="285" t="str">
        <f t="shared" ca="1" si="197"/>
        <v>0.00</v>
      </c>
      <c r="AG192" s="426" t="str">
        <f t="shared" ca="1" si="197"/>
        <v>0.00</v>
      </c>
      <c r="AH192" s="426" t="str">
        <f t="shared" ca="1" si="197"/>
        <v>0.00</v>
      </c>
      <c r="AI192" s="426" t="str">
        <f t="shared" ca="1" si="197"/>
        <v>0.00</v>
      </c>
      <c r="AJ192" s="426"/>
      <c r="AK192" s="272"/>
      <c r="AS192" s="75"/>
      <c r="AT192" s="75"/>
    </row>
    <row r="193" spans="3:46" ht="15" customHeight="1">
      <c r="C193" s="1"/>
      <c r="D193" s="550"/>
      <c r="E193" s="281" t="s">
        <v>264</v>
      </c>
      <c r="F193" s="283" t="s">
        <v>265</v>
      </c>
      <c r="G193" s="426" t="str">
        <f t="shared" ref="G193:AI193" ca="1" si="198">G22</f>
        <v>0.00</v>
      </c>
      <c r="H193" s="426" t="str">
        <f t="shared" ca="1" si="198"/>
        <v>0.00</v>
      </c>
      <c r="I193" s="426" t="str">
        <f t="shared" ca="1" si="198"/>
        <v>0.00</v>
      </c>
      <c r="J193" s="285" t="str">
        <f t="shared" ca="1" si="198"/>
        <v>0.00</v>
      </c>
      <c r="K193" s="285" t="str">
        <f t="shared" ca="1" si="198"/>
        <v>0.00</v>
      </c>
      <c r="L193" s="426" t="str">
        <f t="shared" ca="1" si="198"/>
        <v>0.00</v>
      </c>
      <c r="M193" s="426" t="str">
        <f t="shared" ca="1" si="198"/>
        <v>0.00</v>
      </c>
      <c r="N193" s="426" t="str">
        <f t="shared" ca="1" si="198"/>
        <v>0.00</v>
      </c>
      <c r="O193" s="426" t="str">
        <f t="shared" ca="1" si="198"/>
        <v>0.00</v>
      </c>
      <c r="P193" s="426" t="str">
        <f t="shared" ca="1" si="198"/>
        <v>0.00</v>
      </c>
      <c r="Q193" s="426" t="str">
        <f t="shared" ca="1" si="198"/>
        <v>0.00</v>
      </c>
      <c r="R193" s="285" t="str">
        <f t="shared" ca="1" si="198"/>
        <v>0.00</v>
      </c>
      <c r="S193" s="426" t="str">
        <f t="shared" ca="1" si="198"/>
        <v>0.00</v>
      </c>
      <c r="T193" s="426" t="str">
        <f t="shared" ca="1" si="198"/>
        <v>0.00</v>
      </c>
      <c r="U193" s="426" t="str">
        <f t="shared" ca="1" si="198"/>
        <v>0.00</v>
      </c>
      <c r="V193" s="426" t="str">
        <f t="shared" ca="1" si="198"/>
        <v>0.00</v>
      </c>
      <c r="W193" s="426" t="str">
        <f t="shared" ca="1" si="198"/>
        <v>0.00</v>
      </c>
      <c r="X193" s="426" t="str">
        <f t="shared" ca="1" si="198"/>
        <v>0.00</v>
      </c>
      <c r="Y193" s="285" t="str">
        <f t="shared" ca="1" si="198"/>
        <v>0.00</v>
      </c>
      <c r="Z193" s="426" t="str">
        <f t="shared" ca="1" si="198"/>
        <v>0.00</v>
      </c>
      <c r="AA193" s="426" t="str">
        <f t="shared" ca="1" si="198"/>
        <v>0.00</v>
      </c>
      <c r="AB193" s="426" t="str">
        <f t="shared" ca="1" si="198"/>
        <v>0.00</v>
      </c>
      <c r="AC193" s="426" t="str">
        <f t="shared" ca="1" si="198"/>
        <v>0.00</v>
      </c>
      <c r="AD193" s="426" t="str">
        <f t="shared" ca="1" si="198"/>
        <v>0.00</v>
      </c>
      <c r="AE193" s="285" t="str">
        <f t="shared" ca="1" si="198"/>
        <v>0.00</v>
      </c>
      <c r="AF193" s="285" t="str">
        <f t="shared" ca="1" si="198"/>
        <v>0.00</v>
      </c>
      <c r="AG193" s="426" t="str">
        <f t="shared" ca="1" si="198"/>
        <v>0.00</v>
      </c>
      <c r="AH193" s="426" t="str">
        <f t="shared" ca="1" si="198"/>
        <v>0.00</v>
      </c>
      <c r="AI193" s="426" t="str">
        <f t="shared" ca="1" si="198"/>
        <v>0.00</v>
      </c>
      <c r="AJ193" s="426"/>
      <c r="AK193" s="272"/>
      <c r="AS193" s="75"/>
      <c r="AT193" s="75"/>
    </row>
    <row r="194" spans="3:46" ht="15" customHeight="1">
      <c r="C194" s="1"/>
      <c r="D194" s="551"/>
      <c r="E194" s="281" t="s">
        <v>266</v>
      </c>
      <c r="F194" s="283" t="s">
        <v>211</v>
      </c>
      <c r="G194" s="426" t="str">
        <f t="shared" ref="G194:AI194" ca="1" si="199">G26</f>
        <v>0.00</v>
      </c>
      <c r="H194" s="426" t="str">
        <f t="shared" ca="1" si="199"/>
        <v>0.00</v>
      </c>
      <c r="I194" s="426" t="str">
        <f t="shared" ca="1" si="199"/>
        <v>0.00</v>
      </c>
      <c r="J194" s="285" t="str">
        <f t="shared" ca="1" si="199"/>
        <v>0.00</v>
      </c>
      <c r="K194" s="285" t="str">
        <f t="shared" ca="1" si="199"/>
        <v>0.00</v>
      </c>
      <c r="L194" s="426" t="str">
        <f t="shared" ca="1" si="199"/>
        <v>0.00</v>
      </c>
      <c r="M194" s="426" t="str">
        <f t="shared" ca="1" si="199"/>
        <v>0.00</v>
      </c>
      <c r="N194" s="426" t="str">
        <f t="shared" ca="1" si="199"/>
        <v>0.00</v>
      </c>
      <c r="O194" s="426" t="str">
        <f t="shared" ca="1" si="199"/>
        <v>0.00</v>
      </c>
      <c r="P194" s="426" t="str">
        <f t="shared" ca="1" si="199"/>
        <v>0.00</v>
      </c>
      <c r="Q194" s="426" t="str">
        <f t="shared" ca="1" si="199"/>
        <v>0.00</v>
      </c>
      <c r="R194" s="285" t="str">
        <f t="shared" ca="1" si="199"/>
        <v>0.00</v>
      </c>
      <c r="S194" s="426" t="str">
        <f t="shared" ca="1" si="199"/>
        <v>0.00</v>
      </c>
      <c r="T194" s="426" t="str">
        <f t="shared" ca="1" si="199"/>
        <v>0.00</v>
      </c>
      <c r="U194" s="426" t="str">
        <f t="shared" ca="1" si="199"/>
        <v>0.00</v>
      </c>
      <c r="V194" s="426" t="str">
        <f t="shared" ca="1" si="199"/>
        <v>0.00</v>
      </c>
      <c r="W194" s="426" t="str">
        <f t="shared" ca="1" si="199"/>
        <v>0.00</v>
      </c>
      <c r="X194" s="426" t="str">
        <f t="shared" ca="1" si="199"/>
        <v>0.00</v>
      </c>
      <c r="Y194" s="285" t="str">
        <f t="shared" ca="1" si="199"/>
        <v>0.00</v>
      </c>
      <c r="Z194" s="426" t="str">
        <f t="shared" ca="1" si="199"/>
        <v>0.00</v>
      </c>
      <c r="AA194" s="426" t="str">
        <f t="shared" ca="1" si="199"/>
        <v>0.00</v>
      </c>
      <c r="AB194" s="426" t="str">
        <f t="shared" ca="1" si="199"/>
        <v>0.00</v>
      </c>
      <c r="AC194" s="426" t="str">
        <f t="shared" ca="1" si="199"/>
        <v>0.00</v>
      </c>
      <c r="AD194" s="426" t="str">
        <f t="shared" ca="1" si="199"/>
        <v>0.00</v>
      </c>
      <c r="AE194" s="285" t="str">
        <f t="shared" ca="1" si="199"/>
        <v>0.00</v>
      </c>
      <c r="AF194" s="285" t="str">
        <f t="shared" ca="1" si="199"/>
        <v>0.00</v>
      </c>
      <c r="AG194" s="426" t="str">
        <f t="shared" ca="1" si="199"/>
        <v>0.00</v>
      </c>
      <c r="AH194" s="426" t="str">
        <f t="shared" ca="1" si="199"/>
        <v>0.00</v>
      </c>
      <c r="AI194" s="426" t="str">
        <f t="shared" ca="1" si="199"/>
        <v>0.00</v>
      </c>
      <c r="AJ194" s="426"/>
      <c r="AK194" s="272"/>
      <c r="AS194" s="75"/>
      <c r="AT194" s="75"/>
    </row>
    <row r="195" spans="3:46" ht="15" customHeight="1">
      <c r="C195" s="1"/>
      <c r="E195" s="95"/>
      <c r="F195" s="27" t="s">
        <v>267</v>
      </c>
      <c r="G195" s="426">
        <f ca="1">SUM(G183:G194)</f>
        <v>0</v>
      </c>
      <c r="H195" s="426">
        <f t="shared" ref="H195:AH195" ca="1" si="200">SUM(H183:H194)</f>
        <v>0</v>
      </c>
      <c r="I195" s="426">
        <f ca="1">SUM(I183:I194)</f>
        <v>0</v>
      </c>
      <c r="J195" s="285">
        <f t="shared" ca="1" si="200"/>
        <v>0</v>
      </c>
      <c r="K195" s="285">
        <f t="shared" ca="1" si="200"/>
        <v>0</v>
      </c>
      <c r="L195" s="426">
        <f t="shared" ca="1" si="200"/>
        <v>0</v>
      </c>
      <c r="M195" s="426">
        <f t="shared" ca="1" si="200"/>
        <v>0</v>
      </c>
      <c r="N195" s="426">
        <f t="shared" ca="1" si="200"/>
        <v>0</v>
      </c>
      <c r="O195" s="426">
        <f t="shared" ca="1" si="200"/>
        <v>0</v>
      </c>
      <c r="P195" s="426">
        <f t="shared" ca="1" si="200"/>
        <v>0</v>
      </c>
      <c r="Q195" s="426">
        <f t="shared" ca="1" si="200"/>
        <v>0</v>
      </c>
      <c r="R195" s="285">
        <f t="shared" ca="1" si="200"/>
        <v>0</v>
      </c>
      <c r="S195" s="426">
        <f t="shared" ca="1" si="200"/>
        <v>0</v>
      </c>
      <c r="T195" s="426">
        <f t="shared" ca="1" si="200"/>
        <v>0</v>
      </c>
      <c r="U195" s="426">
        <f t="shared" ca="1" si="200"/>
        <v>0</v>
      </c>
      <c r="V195" s="426">
        <f t="shared" ca="1" si="200"/>
        <v>0</v>
      </c>
      <c r="W195" s="426">
        <f t="shared" ca="1" si="200"/>
        <v>0</v>
      </c>
      <c r="X195" s="426">
        <f t="shared" ca="1" si="200"/>
        <v>0</v>
      </c>
      <c r="Y195" s="285">
        <f t="shared" ca="1" si="200"/>
        <v>0</v>
      </c>
      <c r="Z195" s="426">
        <f t="shared" ca="1" si="200"/>
        <v>0</v>
      </c>
      <c r="AA195" s="426">
        <f t="shared" ca="1" si="200"/>
        <v>0</v>
      </c>
      <c r="AB195" s="426">
        <f t="shared" ca="1" si="200"/>
        <v>0</v>
      </c>
      <c r="AC195" s="426">
        <f t="shared" ca="1" si="200"/>
        <v>0</v>
      </c>
      <c r="AD195" s="426">
        <f t="shared" ca="1" si="200"/>
        <v>0</v>
      </c>
      <c r="AE195" s="285">
        <f t="shared" ca="1" si="200"/>
        <v>0</v>
      </c>
      <c r="AF195" s="285">
        <f t="shared" ca="1" si="200"/>
        <v>0</v>
      </c>
      <c r="AG195" s="426">
        <f t="shared" ca="1" si="200"/>
        <v>0</v>
      </c>
      <c r="AH195" s="426">
        <f t="shared" ca="1" si="200"/>
        <v>0</v>
      </c>
      <c r="AI195" s="426">
        <f t="shared" ref="AI195" ca="1" si="201">SUM(AI183:AI194)</f>
        <v>0</v>
      </c>
      <c r="AJ195" s="426"/>
      <c r="AK195" s="272"/>
      <c r="AS195" s="75"/>
      <c r="AT195" s="75"/>
    </row>
    <row r="196" spans="3:46" ht="15" customHeight="1">
      <c r="C196" s="1"/>
      <c r="E196" s="95"/>
      <c r="G196" s="403"/>
      <c r="H196" s="403"/>
      <c r="I196" s="403"/>
      <c r="J196" s="229"/>
      <c r="K196" s="229"/>
      <c r="L196" s="403"/>
      <c r="M196" s="403"/>
      <c r="N196" s="403"/>
      <c r="O196" s="403"/>
      <c r="P196" s="403"/>
      <c r="Q196" s="403"/>
      <c r="R196" s="229"/>
      <c r="S196" s="403"/>
      <c r="T196" s="403"/>
      <c r="U196" s="403"/>
      <c r="V196" s="403"/>
      <c r="W196" s="403"/>
      <c r="X196" s="403"/>
      <c r="Y196" s="229"/>
      <c r="Z196" s="403"/>
      <c r="AA196" s="403"/>
      <c r="AB196" s="403"/>
      <c r="AC196" s="403"/>
      <c r="AD196" s="403"/>
      <c r="AE196" s="229"/>
      <c r="AF196" s="229"/>
      <c r="AG196" s="403"/>
      <c r="AH196" s="403"/>
      <c r="AI196" s="403"/>
      <c r="AJ196" s="403"/>
      <c r="AK196" s="211"/>
      <c r="AS196" s="75"/>
      <c r="AT196" s="75"/>
    </row>
    <row r="197" spans="3:46" ht="15" customHeight="1">
      <c r="C197" s="1"/>
      <c r="D197" s="549" t="s">
        <v>268</v>
      </c>
      <c r="E197" s="281" t="s">
        <v>154</v>
      </c>
      <c r="F197" s="282" t="s">
        <v>254</v>
      </c>
      <c r="G197" s="426" t="e">
        <f t="shared" ref="G197:AI197" ca="1" si="202">G183*G$1/(G$183+G$184+G$185+G$186+G$187+G$188+G$189+G$190+G$191+G$192+G$193+G$194)</f>
        <v>#DIV/0!</v>
      </c>
      <c r="H197" s="426" t="e">
        <f t="shared" ca="1" si="202"/>
        <v>#DIV/0!</v>
      </c>
      <c r="I197" s="426" t="e">
        <f t="shared" ca="1" si="202"/>
        <v>#DIV/0!</v>
      </c>
      <c r="J197" s="285" t="e">
        <f t="shared" ca="1" si="202"/>
        <v>#DIV/0!</v>
      </c>
      <c r="K197" s="285" t="e">
        <f t="shared" ca="1" si="202"/>
        <v>#DIV/0!</v>
      </c>
      <c r="L197" s="426" t="e">
        <f t="shared" ca="1" si="202"/>
        <v>#DIV/0!</v>
      </c>
      <c r="M197" s="426" t="e">
        <f t="shared" ca="1" si="202"/>
        <v>#DIV/0!</v>
      </c>
      <c r="N197" s="426" t="e">
        <f t="shared" ca="1" si="202"/>
        <v>#DIV/0!</v>
      </c>
      <c r="O197" s="426" t="e">
        <f t="shared" ca="1" si="202"/>
        <v>#DIV/0!</v>
      </c>
      <c r="P197" s="426" t="e">
        <f t="shared" ca="1" si="202"/>
        <v>#DIV/0!</v>
      </c>
      <c r="Q197" s="426" t="e">
        <f t="shared" ca="1" si="202"/>
        <v>#DIV/0!</v>
      </c>
      <c r="R197" s="285" t="e">
        <f t="shared" ca="1" si="202"/>
        <v>#DIV/0!</v>
      </c>
      <c r="S197" s="426" t="e">
        <f t="shared" ca="1" si="202"/>
        <v>#DIV/0!</v>
      </c>
      <c r="T197" s="426" t="e">
        <f t="shared" ca="1" si="202"/>
        <v>#DIV/0!</v>
      </c>
      <c r="U197" s="426" t="e">
        <f t="shared" ca="1" si="202"/>
        <v>#DIV/0!</v>
      </c>
      <c r="V197" s="426" t="e">
        <f t="shared" ca="1" si="202"/>
        <v>#DIV/0!</v>
      </c>
      <c r="W197" s="426" t="e">
        <f t="shared" ca="1" si="202"/>
        <v>#DIV/0!</v>
      </c>
      <c r="X197" s="426" t="e">
        <f t="shared" ca="1" si="202"/>
        <v>#DIV/0!</v>
      </c>
      <c r="Y197" s="285" t="e">
        <f t="shared" ca="1" si="202"/>
        <v>#DIV/0!</v>
      </c>
      <c r="Z197" s="426" t="e">
        <f t="shared" ca="1" si="202"/>
        <v>#DIV/0!</v>
      </c>
      <c r="AA197" s="426" t="e">
        <f t="shared" ca="1" si="202"/>
        <v>#DIV/0!</v>
      </c>
      <c r="AB197" s="426" t="e">
        <f t="shared" ca="1" si="202"/>
        <v>#DIV/0!</v>
      </c>
      <c r="AC197" s="426" t="e">
        <f t="shared" ca="1" si="202"/>
        <v>#DIV/0!</v>
      </c>
      <c r="AD197" s="426" t="e">
        <f t="shared" ca="1" si="202"/>
        <v>#DIV/0!</v>
      </c>
      <c r="AE197" s="285" t="e">
        <f t="shared" ca="1" si="202"/>
        <v>#DIV/0!</v>
      </c>
      <c r="AF197" s="285" t="e">
        <f t="shared" ca="1" si="202"/>
        <v>#DIV/0!</v>
      </c>
      <c r="AG197" s="426" t="e">
        <f t="shared" ca="1" si="202"/>
        <v>#DIV/0!</v>
      </c>
      <c r="AH197" s="426" t="e">
        <f t="shared" ca="1" si="202"/>
        <v>#DIV/0!</v>
      </c>
      <c r="AI197" s="426" t="e">
        <f t="shared" ca="1" si="202"/>
        <v>#DIV/0!</v>
      </c>
      <c r="AJ197" s="426"/>
      <c r="AK197" s="272"/>
      <c r="AS197" s="75"/>
      <c r="AT197" s="75"/>
    </row>
    <row r="198" spans="3:46" ht="15" customHeight="1">
      <c r="C198" s="1"/>
      <c r="D198" s="550"/>
      <c r="E198" s="281" t="s">
        <v>74</v>
      </c>
      <c r="F198" s="282" t="s">
        <v>255</v>
      </c>
      <c r="G198" s="426" t="e">
        <f t="shared" ref="G198:AI198" ca="1" si="203">G184*G$1/(G$183+G$184+G$185+G$186+G$187+G$188+G$189+G$190+G$191+G$192+G$193+G$194)</f>
        <v>#DIV/0!</v>
      </c>
      <c r="H198" s="426" t="e">
        <f t="shared" ca="1" si="203"/>
        <v>#DIV/0!</v>
      </c>
      <c r="I198" s="426" t="e">
        <f t="shared" ca="1" si="203"/>
        <v>#DIV/0!</v>
      </c>
      <c r="J198" s="285" t="e">
        <f t="shared" ca="1" si="203"/>
        <v>#DIV/0!</v>
      </c>
      <c r="K198" s="285" t="e">
        <f t="shared" ca="1" si="203"/>
        <v>#DIV/0!</v>
      </c>
      <c r="L198" s="426" t="e">
        <f t="shared" ca="1" si="203"/>
        <v>#DIV/0!</v>
      </c>
      <c r="M198" s="426" t="e">
        <f t="shared" ca="1" si="203"/>
        <v>#DIV/0!</v>
      </c>
      <c r="N198" s="426" t="e">
        <f t="shared" ca="1" si="203"/>
        <v>#DIV/0!</v>
      </c>
      <c r="O198" s="426" t="e">
        <f t="shared" ca="1" si="203"/>
        <v>#DIV/0!</v>
      </c>
      <c r="P198" s="426" t="e">
        <f t="shared" ca="1" si="203"/>
        <v>#DIV/0!</v>
      </c>
      <c r="Q198" s="426" t="e">
        <f t="shared" ca="1" si="203"/>
        <v>#DIV/0!</v>
      </c>
      <c r="R198" s="285" t="e">
        <f t="shared" ca="1" si="203"/>
        <v>#DIV/0!</v>
      </c>
      <c r="S198" s="426" t="e">
        <f t="shared" ca="1" si="203"/>
        <v>#DIV/0!</v>
      </c>
      <c r="T198" s="426" t="e">
        <f t="shared" ca="1" si="203"/>
        <v>#DIV/0!</v>
      </c>
      <c r="U198" s="426" t="e">
        <f t="shared" ca="1" si="203"/>
        <v>#DIV/0!</v>
      </c>
      <c r="V198" s="426" t="e">
        <f t="shared" ca="1" si="203"/>
        <v>#DIV/0!</v>
      </c>
      <c r="W198" s="426" t="e">
        <f t="shared" ca="1" si="203"/>
        <v>#DIV/0!</v>
      </c>
      <c r="X198" s="426" t="e">
        <f t="shared" ca="1" si="203"/>
        <v>#DIV/0!</v>
      </c>
      <c r="Y198" s="285" t="e">
        <f t="shared" ca="1" si="203"/>
        <v>#DIV/0!</v>
      </c>
      <c r="Z198" s="426" t="e">
        <f t="shared" ca="1" si="203"/>
        <v>#DIV/0!</v>
      </c>
      <c r="AA198" s="426" t="e">
        <f t="shared" ca="1" si="203"/>
        <v>#DIV/0!</v>
      </c>
      <c r="AB198" s="426" t="e">
        <f t="shared" ca="1" si="203"/>
        <v>#DIV/0!</v>
      </c>
      <c r="AC198" s="426" t="e">
        <f t="shared" ca="1" si="203"/>
        <v>#DIV/0!</v>
      </c>
      <c r="AD198" s="426" t="e">
        <f t="shared" ca="1" si="203"/>
        <v>#DIV/0!</v>
      </c>
      <c r="AE198" s="285" t="e">
        <f t="shared" ca="1" si="203"/>
        <v>#DIV/0!</v>
      </c>
      <c r="AF198" s="285" t="e">
        <f t="shared" ca="1" si="203"/>
        <v>#DIV/0!</v>
      </c>
      <c r="AG198" s="426" t="e">
        <f t="shared" ca="1" si="203"/>
        <v>#DIV/0!</v>
      </c>
      <c r="AH198" s="426" t="e">
        <f t="shared" ca="1" si="203"/>
        <v>#DIV/0!</v>
      </c>
      <c r="AI198" s="426" t="e">
        <f t="shared" ca="1" si="203"/>
        <v>#DIV/0!</v>
      </c>
      <c r="AJ198" s="426"/>
      <c r="AK198" s="272"/>
      <c r="AS198" s="75"/>
      <c r="AT198" s="75"/>
    </row>
    <row r="199" spans="3:46" ht="15" customHeight="1">
      <c r="C199" s="1"/>
      <c r="D199" s="550"/>
      <c r="E199" s="281" t="s">
        <v>73</v>
      </c>
      <c r="F199" s="282" t="s">
        <v>256</v>
      </c>
      <c r="G199" s="426" t="e">
        <f t="shared" ref="G199:AI199" ca="1" si="204">G185*G$1/(G$183+G$184+G$185+G$186+G$187+G$188+G$189+G$190+G$191+G$192+G$193+G$194)</f>
        <v>#DIV/0!</v>
      </c>
      <c r="H199" s="426" t="e">
        <f t="shared" ca="1" si="204"/>
        <v>#DIV/0!</v>
      </c>
      <c r="I199" s="426" t="e">
        <f t="shared" ca="1" si="204"/>
        <v>#DIV/0!</v>
      </c>
      <c r="J199" s="285" t="e">
        <f t="shared" ca="1" si="204"/>
        <v>#DIV/0!</v>
      </c>
      <c r="K199" s="285" t="e">
        <f t="shared" ca="1" si="204"/>
        <v>#DIV/0!</v>
      </c>
      <c r="L199" s="426" t="e">
        <f t="shared" ca="1" si="204"/>
        <v>#DIV/0!</v>
      </c>
      <c r="M199" s="426" t="e">
        <f t="shared" ca="1" si="204"/>
        <v>#DIV/0!</v>
      </c>
      <c r="N199" s="426" t="e">
        <f t="shared" ca="1" si="204"/>
        <v>#DIV/0!</v>
      </c>
      <c r="O199" s="426" t="e">
        <f t="shared" ca="1" si="204"/>
        <v>#DIV/0!</v>
      </c>
      <c r="P199" s="426" t="e">
        <f t="shared" ca="1" si="204"/>
        <v>#DIV/0!</v>
      </c>
      <c r="Q199" s="426" t="e">
        <f t="shared" ca="1" si="204"/>
        <v>#DIV/0!</v>
      </c>
      <c r="R199" s="285" t="e">
        <f t="shared" ca="1" si="204"/>
        <v>#DIV/0!</v>
      </c>
      <c r="S199" s="426" t="e">
        <f t="shared" ca="1" si="204"/>
        <v>#DIV/0!</v>
      </c>
      <c r="T199" s="426" t="e">
        <f t="shared" ca="1" si="204"/>
        <v>#DIV/0!</v>
      </c>
      <c r="U199" s="426" t="e">
        <f t="shared" ca="1" si="204"/>
        <v>#DIV/0!</v>
      </c>
      <c r="V199" s="426" t="e">
        <f t="shared" ca="1" si="204"/>
        <v>#DIV/0!</v>
      </c>
      <c r="W199" s="426" t="e">
        <f t="shared" ca="1" si="204"/>
        <v>#DIV/0!</v>
      </c>
      <c r="X199" s="426" t="e">
        <f t="shared" ca="1" si="204"/>
        <v>#DIV/0!</v>
      </c>
      <c r="Y199" s="285" t="e">
        <f t="shared" ca="1" si="204"/>
        <v>#DIV/0!</v>
      </c>
      <c r="Z199" s="426" t="e">
        <f t="shared" ca="1" si="204"/>
        <v>#DIV/0!</v>
      </c>
      <c r="AA199" s="426" t="e">
        <f t="shared" ca="1" si="204"/>
        <v>#DIV/0!</v>
      </c>
      <c r="AB199" s="426" t="e">
        <f t="shared" ca="1" si="204"/>
        <v>#DIV/0!</v>
      </c>
      <c r="AC199" s="426" t="e">
        <f t="shared" ca="1" si="204"/>
        <v>#DIV/0!</v>
      </c>
      <c r="AD199" s="426" t="e">
        <f t="shared" ca="1" si="204"/>
        <v>#DIV/0!</v>
      </c>
      <c r="AE199" s="285" t="e">
        <f t="shared" ca="1" si="204"/>
        <v>#DIV/0!</v>
      </c>
      <c r="AF199" s="285" t="e">
        <f t="shared" ca="1" si="204"/>
        <v>#DIV/0!</v>
      </c>
      <c r="AG199" s="426" t="e">
        <f t="shared" ca="1" si="204"/>
        <v>#DIV/0!</v>
      </c>
      <c r="AH199" s="426" t="e">
        <f t="shared" ca="1" si="204"/>
        <v>#DIV/0!</v>
      </c>
      <c r="AI199" s="426" t="e">
        <f t="shared" ca="1" si="204"/>
        <v>#DIV/0!</v>
      </c>
      <c r="AJ199" s="426"/>
      <c r="AK199" s="272"/>
      <c r="AS199" s="75"/>
      <c r="AT199" s="75"/>
    </row>
    <row r="200" spans="3:46" ht="15" customHeight="1">
      <c r="C200" s="1"/>
      <c r="D200" s="550"/>
      <c r="E200" s="281" t="s">
        <v>112</v>
      </c>
      <c r="F200" s="282" t="s">
        <v>257</v>
      </c>
      <c r="G200" s="426" t="e">
        <f t="shared" ref="G200:AI200" ca="1" si="205">G186*G$1/(G$183+G$184+G$185+G$186+G$187+G$188+G$189+G$190+G$191+G$192+G$193+G$194)</f>
        <v>#DIV/0!</v>
      </c>
      <c r="H200" s="426" t="e">
        <f t="shared" ca="1" si="205"/>
        <v>#DIV/0!</v>
      </c>
      <c r="I200" s="426" t="e">
        <f t="shared" ca="1" si="205"/>
        <v>#DIV/0!</v>
      </c>
      <c r="J200" s="285" t="e">
        <f t="shared" ca="1" si="205"/>
        <v>#DIV/0!</v>
      </c>
      <c r="K200" s="285" t="e">
        <f t="shared" ca="1" si="205"/>
        <v>#DIV/0!</v>
      </c>
      <c r="L200" s="426" t="e">
        <f t="shared" ca="1" si="205"/>
        <v>#DIV/0!</v>
      </c>
      <c r="M200" s="426" t="e">
        <f t="shared" ca="1" si="205"/>
        <v>#DIV/0!</v>
      </c>
      <c r="N200" s="426" t="e">
        <f t="shared" ca="1" si="205"/>
        <v>#DIV/0!</v>
      </c>
      <c r="O200" s="426" t="e">
        <f t="shared" ca="1" si="205"/>
        <v>#DIV/0!</v>
      </c>
      <c r="P200" s="426" t="e">
        <f t="shared" ca="1" si="205"/>
        <v>#DIV/0!</v>
      </c>
      <c r="Q200" s="426" t="e">
        <f t="shared" ca="1" si="205"/>
        <v>#DIV/0!</v>
      </c>
      <c r="R200" s="285" t="e">
        <f t="shared" ca="1" si="205"/>
        <v>#DIV/0!</v>
      </c>
      <c r="S200" s="426" t="e">
        <f t="shared" ca="1" si="205"/>
        <v>#DIV/0!</v>
      </c>
      <c r="T200" s="426" t="e">
        <f t="shared" ca="1" si="205"/>
        <v>#DIV/0!</v>
      </c>
      <c r="U200" s="426" t="e">
        <f t="shared" ca="1" si="205"/>
        <v>#DIV/0!</v>
      </c>
      <c r="V200" s="426" t="e">
        <f t="shared" ca="1" si="205"/>
        <v>#DIV/0!</v>
      </c>
      <c r="W200" s="426" t="e">
        <f t="shared" ca="1" si="205"/>
        <v>#DIV/0!</v>
      </c>
      <c r="X200" s="426" t="e">
        <f t="shared" ca="1" si="205"/>
        <v>#DIV/0!</v>
      </c>
      <c r="Y200" s="285" t="e">
        <f t="shared" ca="1" si="205"/>
        <v>#DIV/0!</v>
      </c>
      <c r="Z200" s="426" t="e">
        <f t="shared" ca="1" si="205"/>
        <v>#DIV/0!</v>
      </c>
      <c r="AA200" s="426" t="e">
        <f t="shared" ca="1" si="205"/>
        <v>#DIV/0!</v>
      </c>
      <c r="AB200" s="426" t="e">
        <f t="shared" ca="1" si="205"/>
        <v>#DIV/0!</v>
      </c>
      <c r="AC200" s="426" t="e">
        <f t="shared" ca="1" si="205"/>
        <v>#DIV/0!</v>
      </c>
      <c r="AD200" s="426" t="e">
        <f t="shared" ca="1" si="205"/>
        <v>#DIV/0!</v>
      </c>
      <c r="AE200" s="285" t="e">
        <f t="shared" ca="1" si="205"/>
        <v>#DIV/0!</v>
      </c>
      <c r="AF200" s="285" t="e">
        <f t="shared" ca="1" si="205"/>
        <v>#DIV/0!</v>
      </c>
      <c r="AG200" s="426" t="e">
        <f t="shared" ca="1" si="205"/>
        <v>#DIV/0!</v>
      </c>
      <c r="AH200" s="426" t="e">
        <f t="shared" ca="1" si="205"/>
        <v>#DIV/0!</v>
      </c>
      <c r="AI200" s="426" t="e">
        <f t="shared" ca="1" si="205"/>
        <v>#DIV/0!</v>
      </c>
      <c r="AJ200" s="426"/>
      <c r="AK200" s="272"/>
      <c r="AS200" s="75"/>
      <c r="AT200" s="75"/>
    </row>
    <row r="201" spans="3:46" ht="15" customHeight="1">
      <c r="C201" s="1"/>
      <c r="D201" s="550"/>
      <c r="E201" s="281" t="s">
        <v>71</v>
      </c>
      <c r="F201" s="282" t="s">
        <v>258</v>
      </c>
      <c r="G201" s="426" t="e">
        <f t="shared" ref="G201:AI201" ca="1" si="206">G187*G$1/(G$183+G$184+G$185+G$186+G$187+G$188+G$189+G$190+G$191+G$192+G$193+G$194)</f>
        <v>#DIV/0!</v>
      </c>
      <c r="H201" s="426" t="e">
        <f t="shared" ca="1" si="206"/>
        <v>#DIV/0!</v>
      </c>
      <c r="I201" s="426" t="e">
        <f t="shared" ca="1" si="206"/>
        <v>#DIV/0!</v>
      </c>
      <c r="J201" s="285" t="e">
        <f t="shared" ca="1" si="206"/>
        <v>#DIV/0!</v>
      </c>
      <c r="K201" s="285" t="e">
        <f t="shared" ca="1" si="206"/>
        <v>#DIV/0!</v>
      </c>
      <c r="L201" s="426" t="e">
        <f t="shared" ca="1" si="206"/>
        <v>#DIV/0!</v>
      </c>
      <c r="M201" s="426" t="e">
        <f t="shared" ca="1" si="206"/>
        <v>#DIV/0!</v>
      </c>
      <c r="N201" s="426" t="e">
        <f t="shared" ca="1" si="206"/>
        <v>#DIV/0!</v>
      </c>
      <c r="O201" s="426" t="e">
        <f t="shared" ca="1" si="206"/>
        <v>#DIV/0!</v>
      </c>
      <c r="P201" s="426" t="e">
        <f t="shared" ca="1" si="206"/>
        <v>#DIV/0!</v>
      </c>
      <c r="Q201" s="426" t="e">
        <f t="shared" ca="1" si="206"/>
        <v>#DIV/0!</v>
      </c>
      <c r="R201" s="285" t="e">
        <f t="shared" ca="1" si="206"/>
        <v>#DIV/0!</v>
      </c>
      <c r="S201" s="426" t="e">
        <f t="shared" ca="1" si="206"/>
        <v>#DIV/0!</v>
      </c>
      <c r="T201" s="426" t="e">
        <f t="shared" ca="1" si="206"/>
        <v>#DIV/0!</v>
      </c>
      <c r="U201" s="426" t="e">
        <f t="shared" ca="1" si="206"/>
        <v>#DIV/0!</v>
      </c>
      <c r="V201" s="426" t="e">
        <f t="shared" ca="1" si="206"/>
        <v>#DIV/0!</v>
      </c>
      <c r="W201" s="426" t="e">
        <f t="shared" ca="1" si="206"/>
        <v>#DIV/0!</v>
      </c>
      <c r="X201" s="426" t="e">
        <f t="shared" ca="1" si="206"/>
        <v>#DIV/0!</v>
      </c>
      <c r="Y201" s="285" t="e">
        <f t="shared" ca="1" si="206"/>
        <v>#DIV/0!</v>
      </c>
      <c r="Z201" s="426" t="e">
        <f t="shared" ca="1" si="206"/>
        <v>#DIV/0!</v>
      </c>
      <c r="AA201" s="426" t="e">
        <f t="shared" ca="1" si="206"/>
        <v>#DIV/0!</v>
      </c>
      <c r="AB201" s="426" t="e">
        <f t="shared" ca="1" si="206"/>
        <v>#DIV/0!</v>
      </c>
      <c r="AC201" s="426" t="e">
        <f t="shared" ca="1" si="206"/>
        <v>#DIV/0!</v>
      </c>
      <c r="AD201" s="426" t="e">
        <f t="shared" ca="1" si="206"/>
        <v>#DIV/0!</v>
      </c>
      <c r="AE201" s="285" t="e">
        <f t="shared" ca="1" si="206"/>
        <v>#DIV/0!</v>
      </c>
      <c r="AF201" s="285" t="e">
        <f t="shared" ca="1" si="206"/>
        <v>#DIV/0!</v>
      </c>
      <c r="AG201" s="426" t="e">
        <f t="shared" ca="1" si="206"/>
        <v>#DIV/0!</v>
      </c>
      <c r="AH201" s="426" t="e">
        <f t="shared" ca="1" si="206"/>
        <v>#DIV/0!</v>
      </c>
      <c r="AI201" s="426" t="e">
        <f t="shared" ca="1" si="206"/>
        <v>#DIV/0!</v>
      </c>
      <c r="AJ201" s="426"/>
      <c r="AK201" s="272"/>
      <c r="AS201" s="75"/>
      <c r="AT201" s="75"/>
    </row>
    <row r="202" spans="3:46" ht="15" customHeight="1">
      <c r="C202" s="1"/>
      <c r="D202" s="550"/>
      <c r="E202" s="281" t="s">
        <v>27</v>
      </c>
      <c r="F202" s="282" t="s">
        <v>259</v>
      </c>
      <c r="G202" s="426" t="e">
        <f t="shared" ref="G202:AI202" ca="1" si="207">G188*G$1/(G$183+G$184+G$185+G$186+G$187+G$188+G$189+G$190+G$191+G$192+G$193+G$194)</f>
        <v>#DIV/0!</v>
      </c>
      <c r="H202" s="426" t="e">
        <f t="shared" ca="1" si="207"/>
        <v>#DIV/0!</v>
      </c>
      <c r="I202" s="426" t="e">
        <f t="shared" ca="1" si="207"/>
        <v>#DIV/0!</v>
      </c>
      <c r="J202" s="285" t="e">
        <f t="shared" ca="1" si="207"/>
        <v>#DIV/0!</v>
      </c>
      <c r="K202" s="285" t="e">
        <f t="shared" ca="1" si="207"/>
        <v>#DIV/0!</v>
      </c>
      <c r="L202" s="426" t="e">
        <f t="shared" ca="1" si="207"/>
        <v>#DIV/0!</v>
      </c>
      <c r="M202" s="426" t="e">
        <f t="shared" ca="1" si="207"/>
        <v>#DIV/0!</v>
      </c>
      <c r="N202" s="426" t="e">
        <f t="shared" ca="1" si="207"/>
        <v>#DIV/0!</v>
      </c>
      <c r="O202" s="426" t="e">
        <f t="shared" ca="1" si="207"/>
        <v>#DIV/0!</v>
      </c>
      <c r="P202" s="426" t="e">
        <f t="shared" ca="1" si="207"/>
        <v>#DIV/0!</v>
      </c>
      <c r="Q202" s="426" t="e">
        <f t="shared" ca="1" si="207"/>
        <v>#DIV/0!</v>
      </c>
      <c r="R202" s="285" t="e">
        <f t="shared" ca="1" si="207"/>
        <v>#DIV/0!</v>
      </c>
      <c r="S202" s="426" t="e">
        <f t="shared" ca="1" si="207"/>
        <v>#DIV/0!</v>
      </c>
      <c r="T202" s="426" t="e">
        <f t="shared" ca="1" si="207"/>
        <v>#DIV/0!</v>
      </c>
      <c r="U202" s="426" t="e">
        <f t="shared" ca="1" si="207"/>
        <v>#DIV/0!</v>
      </c>
      <c r="V202" s="426" t="e">
        <f t="shared" ca="1" si="207"/>
        <v>#DIV/0!</v>
      </c>
      <c r="W202" s="426" t="e">
        <f t="shared" ca="1" si="207"/>
        <v>#DIV/0!</v>
      </c>
      <c r="X202" s="426" t="e">
        <f t="shared" ca="1" si="207"/>
        <v>#DIV/0!</v>
      </c>
      <c r="Y202" s="285" t="e">
        <f t="shared" ca="1" si="207"/>
        <v>#DIV/0!</v>
      </c>
      <c r="Z202" s="426" t="e">
        <f t="shared" ca="1" si="207"/>
        <v>#DIV/0!</v>
      </c>
      <c r="AA202" s="426" t="e">
        <f t="shared" ca="1" si="207"/>
        <v>#DIV/0!</v>
      </c>
      <c r="AB202" s="426" t="e">
        <f t="shared" ca="1" si="207"/>
        <v>#DIV/0!</v>
      </c>
      <c r="AC202" s="426" t="e">
        <f t="shared" ca="1" si="207"/>
        <v>#DIV/0!</v>
      </c>
      <c r="AD202" s="426" t="e">
        <f t="shared" ca="1" si="207"/>
        <v>#DIV/0!</v>
      </c>
      <c r="AE202" s="285" t="e">
        <f t="shared" ca="1" si="207"/>
        <v>#DIV/0!</v>
      </c>
      <c r="AF202" s="285" t="e">
        <f t="shared" ca="1" si="207"/>
        <v>#DIV/0!</v>
      </c>
      <c r="AG202" s="426" t="e">
        <f t="shared" ca="1" si="207"/>
        <v>#DIV/0!</v>
      </c>
      <c r="AH202" s="426" t="e">
        <f t="shared" ca="1" si="207"/>
        <v>#DIV/0!</v>
      </c>
      <c r="AI202" s="426" t="e">
        <f t="shared" ca="1" si="207"/>
        <v>#DIV/0!</v>
      </c>
      <c r="AJ202" s="426"/>
      <c r="AK202" s="272"/>
      <c r="AS202" s="75"/>
      <c r="AT202" s="75"/>
    </row>
    <row r="203" spans="3:46" ht="15" customHeight="1">
      <c r="C203" s="1"/>
      <c r="D203" s="550"/>
      <c r="E203" s="281" t="s">
        <v>10</v>
      </c>
      <c r="F203" s="282" t="s">
        <v>260</v>
      </c>
      <c r="G203" s="426" t="e">
        <f t="shared" ref="G203:AI203" ca="1" si="208">G189*G$1/(G$183+G$184+G$185+G$186+G$187+G$188+G$189+G$190+G$191+G$192+G$193+G$194)</f>
        <v>#DIV/0!</v>
      </c>
      <c r="H203" s="426" t="e">
        <f t="shared" ca="1" si="208"/>
        <v>#DIV/0!</v>
      </c>
      <c r="I203" s="426" t="e">
        <f t="shared" ca="1" si="208"/>
        <v>#DIV/0!</v>
      </c>
      <c r="J203" s="285" t="e">
        <f t="shared" ca="1" si="208"/>
        <v>#DIV/0!</v>
      </c>
      <c r="K203" s="285" t="e">
        <f t="shared" ca="1" si="208"/>
        <v>#DIV/0!</v>
      </c>
      <c r="L203" s="426" t="e">
        <f t="shared" ca="1" si="208"/>
        <v>#DIV/0!</v>
      </c>
      <c r="M203" s="426" t="e">
        <f t="shared" ca="1" si="208"/>
        <v>#DIV/0!</v>
      </c>
      <c r="N203" s="426" t="e">
        <f t="shared" ca="1" si="208"/>
        <v>#DIV/0!</v>
      </c>
      <c r="O203" s="426" t="e">
        <f t="shared" ca="1" si="208"/>
        <v>#DIV/0!</v>
      </c>
      <c r="P203" s="426" t="e">
        <f t="shared" ca="1" si="208"/>
        <v>#DIV/0!</v>
      </c>
      <c r="Q203" s="426" t="e">
        <f t="shared" ca="1" si="208"/>
        <v>#DIV/0!</v>
      </c>
      <c r="R203" s="285" t="e">
        <f t="shared" ca="1" si="208"/>
        <v>#DIV/0!</v>
      </c>
      <c r="S203" s="426" t="e">
        <f t="shared" ca="1" si="208"/>
        <v>#DIV/0!</v>
      </c>
      <c r="T203" s="426" t="e">
        <f t="shared" ca="1" si="208"/>
        <v>#DIV/0!</v>
      </c>
      <c r="U203" s="426" t="e">
        <f t="shared" ca="1" si="208"/>
        <v>#DIV/0!</v>
      </c>
      <c r="V203" s="426" t="e">
        <f t="shared" ca="1" si="208"/>
        <v>#DIV/0!</v>
      </c>
      <c r="W203" s="426" t="e">
        <f t="shared" ca="1" si="208"/>
        <v>#DIV/0!</v>
      </c>
      <c r="X203" s="426" t="e">
        <f t="shared" ca="1" si="208"/>
        <v>#DIV/0!</v>
      </c>
      <c r="Y203" s="285" t="e">
        <f t="shared" ca="1" si="208"/>
        <v>#DIV/0!</v>
      </c>
      <c r="Z203" s="426" t="e">
        <f t="shared" ca="1" si="208"/>
        <v>#DIV/0!</v>
      </c>
      <c r="AA203" s="426" t="e">
        <f t="shared" ca="1" si="208"/>
        <v>#DIV/0!</v>
      </c>
      <c r="AB203" s="426" t="e">
        <f t="shared" ca="1" si="208"/>
        <v>#DIV/0!</v>
      </c>
      <c r="AC203" s="426" t="e">
        <f t="shared" ca="1" si="208"/>
        <v>#DIV/0!</v>
      </c>
      <c r="AD203" s="426" t="e">
        <f t="shared" ca="1" si="208"/>
        <v>#DIV/0!</v>
      </c>
      <c r="AE203" s="285" t="e">
        <f t="shared" ca="1" si="208"/>
        <v>#DIV/0!</v>
      </c>
      <c r="AF203" s="285" t="e">
        <f t="shared" ca="1" si="208"/>
        <v>#DIV/0!</v>
      </c>
      <c r="AG203" s="426" t="e">
        <f t="shared" ca="1" si="208"/>
        <v>#DIV/0!</v>
      </c>
      <c r="AH203" s="426" t="e">
        <f t="shared" ca="1" si="208"/>
        <v>#DIV/0!</v>
      </c>
      <c r="AI203" s="426" t="e">
        <f t="shared" ca="1" si="208"/>
        <v>#DIV/0!</v>
      </c>
      <c r="AJ203" s="426"/>
      <c r="AK203" s="272"/>
      <c r="AS203" s="75"/>
      <c r="AT203" s="75"/>
    </row>
    <row r="204" spans="3:46" ht="15" customHeight="1">
      <c r="C204" s="1"/>
      <c r="D204" s="550"/>
      <c r="E204" s="281" t="s">
        <v>194</v>
      </c>
      <c r="F204" s="282" t="s">
        <v>261</v>
      </c>
      <c r="G204" s="426" t="e">
        <f t="shared" ref="G204:AI204" ca="1" si="209">G190*G$1/(G$183+G$184+G$185+G$186+G$187+G$188+G$189+G$190+G$191+G$192+G$193+G$194)</f>
        <v>#DIV/0!</v>
      </c>
      <c r="H204" s="426" t="e">
        <f t="shared" ca="1" si="209"/>
        <v>#DIV/0!</v>
      </c>
      <c r="I204" s="426" t="e">
        <f t="shared" ca="1" si="209"/>
        <v>#DIV/0!</v>
      </c>
      <c r="J204" s="285" t="e">
        <f t="shared" ca="1" si="209"/>
        <v>#DIV/0!</v>
      </c>
      <c r="K204" s="285" t="e">
        <f t="shared" ca="1" si="209"/>
        <v>#DIV/0!</v>
      </c>
      <c r="L204" s="426" t="e">
        <f t="shared" ca="1" si="209"/>
        <v>#DIV/0!</v>
      </c>
      <c r="M204" s="426" t="e">
        <f t="shared" ca="1" si="209"/>
        <v>#DIV/0!</v>
      </c>
      <c r="N204" s="426" t="e">
        <f t="shared" ca="1" si="209"/>
        <v>#DIV/0!</v>
      </c>
      <c r="O204" s="426" t="e">
        <f t="shared" ca="1" si="209"/>
        <v>#DIV/0!</v>
      </c>
      <c r="P204" s="426" t="e">
        <f t="shared" ca="1" si="209"/>
        <v>#DIV/0!</v>
      </c>
      <c r="Q204" s="426" t="e">
        <f t="shared" ca="1" si="209"/>
        <v>#DIV/0!</v>
      </c>
      <c r="R204" s="285" t="e">
        <f t="shared" ca="1" si="209"/>
        <v>#DIV/0!</v>
      </c>
      <c r="S204" s="426" t="e">
        <f t="shared" ca="1" si="209"/>
        <v>#DIV/0!</v>
      </c>
      <c r="T204" s="426" t="e">
        <f t="shared" ca="1" si="209"/>
        <v>#DIV/0!</v>
      </c>
      <c r="U204" s="426" t="e">
        <f t="shared" ca="1" si="209"/>
        <v>#DIV/0!</v>
      </c>
      <c r="V204" s="426" t="e">
        <f t="shared" ca="1" si="209"/>
        <v>#DIV/0!</v>
      </c>
      <c r="W204" s="426" t="e">
        <f t="shared" ca="1" si="209"/>
        <v>#DIV/0!</v>
      </c>
      <c r="X204" s="426" t="e">
        <f t="shared" ca="1" si="209"/>
        <v>#DIV/0!</v>
      </c>
      <c r="Y204" s="285" t="e">
        <f t="shared" ca="1" si="209"/>
        <v>#DIV/0!</v>
      </c>
      <c r="Z204" s="426" t="e">
        <f t="shared" ca="1" si="209"/>
        <v>#DIV/0!</v>
      </c>
      <c r="AA204" s="426" t="e">
        <f t="shared" ca="1" si="209"/>
        <v>#DIV/0!</v>
      </c>
      <c r="AB204" s="426" t="e">
        <f t="shared" ca="1" si="209"/>
        <v>#DIV/0!</v>
      </c>
      <c r="AC204" s="426" t="e">
        <f t="shared" ca="1" si="209"/>
        <v>#DIV/0!</v>
      </c>
      <c r="AD204" s="426" t="e">
        <f t="shared" ca="1" si="209"/>
        <v>#DIV/0!</v>
      </c>
      <c r="AE204" s="285" t="e">
        <f t="shared" ca="1" si="209"/>
        <v>#DIV/0!</v>
      </c>
      <c r="AF204" s="285" t="e">
        <f t="shared" ca="1" si="209"/>
        <v>#DIV/0!</v>
      </c>
      <c r="AG204" s="426" t="e">
        <f t="shared" ca="1" si="209"/>
        <v>#DIV/0!</v>
      </c>
      <c r="AH204" s="426" t="e">
        <f t="shared" ca="1" si="209"/>
        <v>#DIV/0!</v>
      </c>
      <c r="AI204" s="426" t="e">
        <f t="shared" ca="1" si="209"/>
        <v>#DIV/0!</v>
      </c>
      <c r="AJ204" s="426"/>
      <c r="AK204" s="272"/>
      <c r="AS204" s="75"/>
      <c r="AT204" s="75"/>
    </row>
    <row r="205" spans="3:46" ht="15" customHeight="1">
      <c r="C205" s="1"/>
      <c r="D205" s="550"/>
      <c r="E205" s="281" t="s">
        <v>47</v>
      </c>
      <c r="F205" s="282" t="s">
        <v>262</v>
      </c>
      <c r="G205" s="426" t="e">
        <f t="shared" ref="G205:AI205" ca="1" si="210">G191*G$1/(G$183+G$184+G$185+G$186+G$187+G$188+G$189+G$190+G$191+G$192+G$193+G$194)</f>
        <v>#DIV/0!</v>
      </c>
      <c r="H205" s="426" t="e">
        <f t="shared" ca="1" si="210"/>
        <v>#DIV/0!</v>
      </c>
      <c r="I205" s="426" t="e">
        <f t="shared" ca="1" si="210"/>
        <v>#DIV/0!</v>
      </c>
      <c r="J205" s="285" t="e">
        <f t="shared" ca="1" si="210"/>
        <v>#DIV/0!</v>
      </c>
      <c r="K205" s="285" t="e">
        <f t="shared" ca="1" si="210"/>
        <v>#DIV/0!</v>
      </c>
      <c r="L205" s="426" t="e">
        <f t="shared" ca="1" si="210"/>
        <v>#DIV/0!</v>
      </c>
      <c r="M205" s="426" t="e">
        <f t="shared" ca="1" si="210"/>
        <v>#DIV/0!</v>
      </c>
      <c r="N205" s="426" t="e">
        <f t="shared" ca="1" si="210"/>
        <v>#DIV/0!</v>
      </c>
      <c r="O205" s="426" t="e">
        <f t="shared" ca="1" si="210"/>
        <v>#DIV/0!</v>
      </c>
      <c r="P205" s="426" t="e">
        <f t="shared" ca="1" si="210"/>
        <v>#DIV/0!</v>
      </c>
      <c r="Q205" s="426" t="e">
        <f t="shared" ca="1" si="210"/>
        <v>#DIV/0!</v>
      </c>
      <c r="R205" s="285" t="e">
        <f t="shared" ca="1" si="210"/>
        <v>#DIV/0!</v>
      </c>
      <c r="S205" s="426" t="e">
        <f t="shared" ca="1" si="210"/>
        <v>#DIV/0!</v>
      </c>
      <c r="T205" s="426" t="e">
        <f t="shared" ca="1" si="210"/>
        <v>#DIV/0!</v>
      </c>
      <c r="U205" s="426" t="e">
        <f t="shared" ca="1" si="210"/>
        <v>#DIV/0!</v>
      </c>
      <c r="V205" s="426" t="e">
        <f t="shared" ca="1" si="210"/>
        <v>#DIV/0!</v>
      </c>
      <c r="W205" s="426" t="e">
        <f t="shared" ca="1" si="210"/>
        <v>#DIV/0!</v>
      </c>
      <c r="X205" s="426" t="e">
        <f t="shared" ca="1" si="210"/>
        <v>#DIV/0!</v>
      </c>
      <c r="Y205" s="285" t="e">
        <f t="shared" ca="1" si="210"/>
        <v>#DIV/0!</v>
      </c>
      <c r="Z205" s="426" t="e">
        <f t="shared" ca="1" si="210"/>
        <v>#DIV/0!</v>
      </c>
      <c r="AA205" s="426" t="e">
        <f t="shared" ca="1" si="210"/>
        <v>#DIV/0!</v>
      </c>
      <c r="AB205" s="426" t="e">
        <f t="shared" ca="1" si="210"/>
        <v>#DIV/0!</v>
      </c>
      <c r="AC205" s="426" t="e">
        <f t="shared" ca="1" si="210"/>
        <v>#DIV/0!</v>
      </c>
      <c r="AD205" s="426" t="e">
        <f t="shared" ca="1" si="210"/>
        <v>#DIV/0!</v>
      </c>
      <c r="AE205" s="285" t="e">
        <f t="shared" ca="1" si="210"/>
        <v>#DIV/0!</v>
      </c>
      <c r="AF205" s="285" t="e">
        <f t="shared" ca="1" si="210"/>
        <v>#DIV/0!</v>
      </c>
      <c r="AG205" s="426" t="e">
        <f t="shared" ca="1" si="210"/>
        <v>#DIV/0!</v>
      </c>
      <c r="AH205" s="426" t="e">
        <f t="shared" ca="1" si="210"/>
        <v>#DIV/0!</v>
      </c>
      <c r="AI205" s="426" t="e">
        <f t="shared" ca="1" si="210"/>
        <v>#DIV/0!</v>
      </c>
      <c r="AJ205" s="426"/>
      <c r="AK205" s="272"/>
      <c r="AS205" s="75"/>
      <c r="AT205" s="75"/>
    </row>
    <row r="206" spans="3:46" ht="15" customHeight="1">
      <c r="C206" s="1"/>
      <c r="D206" s="550"/>
      <c r="E206" s="281" t="s">
        <v>26</v>
      </c>
      <c r="F206" s="282" t="s">
        <v>263</v>
      </c>
      <c r="G206" s="426" t="e">
        <f t="shared" ref="G206:AI206" ca="1" si="211">G192*G$1/(G$183+G$184+G$185+G$186+G$187+G$188+G$189+G$190+G$191+G$192+G$193+G$194)</f>
        <v>#DIV/0!</v>
      </c>
      <c r="H206" s="426" t="e">
        <f t="shared" ca="1" si="211"/>
        <v>#DIV/0!</v>
      </c>
      <c r="I206" s="426" t="e">
        <f t="shared" ca="1" si="211"/>
        <v>#DIV/0!</v>
      </c>
      <c r="J206" s="285" t="e">
        <f t="shared" ca="1" si="211"/>
        <v>#DIV/0!</v>
      </c>
      <c r="K206" s="285" t="e">
        <f t="shared" ca="1" si="211"/>
        <v>#DIV/0!</v>
      </c>
      <c r="L206" s="426" t="e">
        <f t="shared" ca="1" si="211"/>
        <v>#DIV/0!</v>
      </c>
      <c r="M206" s="426" t="e">
        <f t="shared" ca="1" si="211"/>
        <v>#DIV/0!</v>
      </c>
      <c r="N206" s="426" t="e">
        <f t="shared" ca="1" si="211"/>
        <v>#DIV/0!</v>
      </c>
      <c r="O206" s="426" t="e">
        <f t="shared" ca="1" si="211"/>
        <v>#DIV/0!</v>
      </c>
      <c r="P206" s="426" t="e">
        <f t="shared" ca="1" si="211"/>
        <v>#DIV/0!</v>
      </c>
      <c r="Q206" s="426" t="e">
        <f t="shared" ca="1" si="211"/>
        <v>#DIV/0!</v>
      </c>
      <c r="R206" s="285" t="e">
        <f t="shared" ca="1" si="211"/>
        <v>#DIV/0!</v>
      </c>
      <c r="S206" s="426" t="e">
        <f t="shared" ca="1" si="211"/>
        <v>#DIV/0!</v>
      </c>
      <c r="T206" s="426" t="e">
        <f t="shared" ca="1" si="211"/>
        <v>#DIV/0!</v>
      </c>
      <c r="U206" s="426" t="e">
        <f t="shared" ca="1" si="211"/>
        <v>#DIV/0!</v>
      </c>
      <c r="V206" s="426" t="e">
        <f t="shared" ca="1" si="211"/>
        <v>#DIV/0!</v>
      </c>
      <c r="W206" s="426" t="e">
        <f t="shared" ca="1" si="211"/>
        <v>#DIV/0!</v>
      </c>
      <c r="X206" s="426" t="e">
        <f t="shared" ca="1" si="211"/>
        <v>#DIV/0!</v>
      </c>
      <c r="Y206" s="285" t="e">
        <f t="shared" ca="1" si="211"/>
        <v>#DIV/0!</v>
      </c>
      <c r="Z206" s="426" t="e">
        <f t="shared" ca="1" si="211"/>
        <v>#DIV/0!</v>
      </c>
      <c r="AA206" s="426" t="e">
        <f t="shared" ca="1" si="211"/>
        <v>#DIV/0!</v>
      </c>
      <c r="AB206" s="426" t="e">
        <f t="shared" ca="1" si="211"/>
        <v>#DIV/0!</v>
      </c>
      <c r="AC206" s="426" t="e">
        <f t="shared" ca="1" si="211"/>
        <v>#DIV/0!</v>
      </c>
      <c r="AD206" s="426" t="e">
        <f t="shared" ca="1" si="211"/>
        <v>#DIV/0!</v>
      </c>
      <c r="AE206" s="285" t="e">
        <f t="shared" ca="1" si="211"/>
        <v>#DIV/0!</v>
      </c>
      <c r="AF206" s="285" t="e">
        <f t="shared" ca="1" si="211"/>
        <v>#DIV/0!</v>
      </c>
      <c r="AG206" s="426" t="e">
        <f t="shared" ca="1" si="211"/>
        <v>#DIV/0!</v>
      </c>
      <c r="AH206" s="426" t="e">
        <f t="shared" ca="1" si="211"/>
        <v>#DIV/0!</v>
      </c>
      <c r="AI206" s="426" t="e">
        <f t="shared" ca="1" si="211"/>
        <v>#DIV/0!</v>
      </c>
      <c r="AJ206" s="426"/>
      <c r="AK206" s="272"/>
      <c r="AS206" s="75"/>
      <c r="AT206" s="75"/>
    </row>
    <row r="207" spans="3:46" ht="15" customHeight="1">
      <c r="C207" s="1"/>
      <c r="D207" s="550"/>
      <c r="E207" s="281" t="s">
        <v>264</v>
      </c>
      <c r="F207" s="283" t="s">
        <v>265</v>
      </c>
      <c r="G207" s="426" t="e">
        <f t="shared" ref="G207:AI207" ca="1" si="212">G193*G$1/(G$183+G$184+G$185+G$186+G$187+G$188+G$189+G$190+G$191+G$192+G$193+G$194)</f>
        <v>#DIV/0!</v>
      </c>
      <c r="H207" s="426" t="e">
        <f t="shared" ca="1" si="212"/>
        <v>#DIV/0!</v>
      </c>
      <c r="I207" s="426" t="e">
        <f t="shared" ca="1" si="212"/>
        <v>#DIV/0!</v>
      </c>
      <c r="J207" s="285" t="e">
        <f t="shared" ca="1" si="212"/>
        <v>#DIV/0!</v>
      </c>
      <c r="K207" s="285" t="e">
        <f t="shared" ca="1" si="212"/>
        <v>#DIV/0!</v>
      </c>
      <c r="L207" s="426" t="e">
        <f t="shared" ca="1" si="212"/>
        <v>#DIV/0!</v>
      </c>
      <c r="M207" s="426" t="e">
        <f t="shared" ca="1" si="212"/>
        <v>#DIV/0!</v>
      </c>
      <c r="N207" s="426" t="e">
        <f t="shared" ca="1" si="212"/>
        <v>#DIV/0!</v>
      </c>
      <c r="O207" s="426" t="e">
        <f t="shared" ca="1" si="212"/>
        <v>#DIV/0!</v>
      </c>
      <c r="P207" s="426" t="e">
        <f t="shared" ca="1" si="212"/>
        <v>#DIV/0!</v>
      </c>
      <c r="Q207" s="426" t="e">
        <f t="shared" ca="1" si="212"/>
        <v>#DIV/0!</v>
      </c>
      <c r="R207" s="285" t="e">
        <f t="shared" ca="1" si="212"/>
        <v>#DIV/0!</v>
      </c>
      <c r="S207" s="426" t="e">
        <f t="shared" ca="1" si="212"/>
        <v>#DIV/0!</v>
      </c>
      <c r="T207" s="426" t="e">
        <f t="shared" ca="1" si="212"/>
        <v>#DIV/0!</v>
      </c>
      <c r="U207" s="426" t="e">
        <f t="shared" ca="1" si="212"/>
        <v>#DIV/0!</v>
      </c>
      <c r="V207" s="426" t="e">
        <f t="shared" ca="1" si="212"/>
        <v>#DIV/0!</v>
      </c>
      <c r="W207" s="426" t="e">
        <f t="shared" ca="1" si="212"/>
        <v>#DIV/0!</v>
      </c>
      <c r="X207" s="426" t="e">
        <f t="shared" ca="1" si="212"/>
        <v>#DIV/0!</v>
      </c>
      <c r="Y207" s="285" t="e">
        <f t="shared" ca="1" si="212"/>
        <v>#DIV/0!</v>
      </c>
      <c r="Z207" s="426" t="e">
        <f t="shared" ca="1" si="212"/>
        <v>#DIV/0!</v>
      </c>
      <c r="AA207" s="426" t="e">
        <f t="shared" ca="1" si="212"/>
        <v>#DIV/0!</v>
      </c>
      <c r="AB207" s="426" t="e">
        <f t="shared" ca="1" si="212"/>
        <v>#DIV/0!</v>
      </c>
      <c r="AC207" s="426" t="e">
        <f t="shared" ca="1" si="212"/>
        <v>#DIV/0!</v>
      </c>
      <c r="AD207" s="426" t="e">
        <f t="shared" ca="1" si="212"/>
        <v>#DIV/0!</v>
      </c>
      <c r="AE207" s="285" t="e">
        <f t="shared" ca="1" si="212"/>
        <v>#DIV/0!</v>
      </c>
      <c r="AF207" s="285" t="e">
        <f t="shared" ca="1" si="212"/>
        <v>#DIV/0!</v>
      </c>
      <c r="AG207" s="426" t="e">
        <f t="shared" ca="1" si="212"/>
        <v>#DIV/0!</v>
      </c>
      <c r="AH207" s="426" t="e">
        <f t="shared" ca="1" si="212"/>
        <v>#DIV/0!</v>
      </c>
      <c r="AI207" s="426" t="e">
        <f t="shared" ca="1" si="212"/>
        <v>#DIV/0!</v>
      </c>
      <c r="AJ207" s="426"/>
      <c r="AK207" s="272"/>
      <c r="AS207" s="75"/>
      <c r="AT207" s="75"/>
    </row>
    <row r="208" spans="3:46" ht="15" customHeight="1">
      <c r="C208" s="1"/>
      <c r="D208" s="551"/>
      <c r="E208" s="281" t="s">
        <v>266</v>
      </c>
      <c r="F208" s="283" t="s">
        <v>211</v>
      </c>
      <c r="G208" s="426" t="e">
        <f t="shared" ref="G208:AI208" ca="1" si="213">G194*G$1/(G$183+G$184+G$185+G$186+G$187+G$188+G$189+G$190+G$191+G$192+G$193+G$194)</f>
        <v>#DIV/0!</v>
      </c>
      <c r="H208" s="426" t="e">
        <f t="shared" ca="1" si="213"/>
        <v>#DIV/0!</v>
      </c>
      <c r="I208" s="426" t="e">
        <f t="shared" ca="1" si="213"/>
        <v>#DIV/0!</v>
      </c>
      <c r="J208" s="285" t="e">
        <f t="shared" ca="1" si="213"/>
        <v>#DIV/0!</v>
      </c>
      <c r="K208" s="285" t="e">
        <f t="shared" ca="1" si="213"/>
        <v>#DIV/0!</v>
      </c>
      <c r="L208" s="426" t="e">
        <f t="shared" ca="1" si="213"/>
        <v>#DIV/0!</v>
      </c>
      <c r="M208" s="426" t="e">
        <f t="shared" ca="1" si="213"/>
        <v>#DIV/0!</v>
      </c>
      <c r="N208" s="426" t="e">
        <f t="shared" ca="1" si="213"/>
        <v>#DIV/0!</v>
      </c>
      <c r="O208" s="426" t="e">
        <f t="shared" ca="1" si="213"/>
        <v>#DIV/0!</v>
      </c>
      <c r="P208" s="426" t="e">
        <f t="shared" ca="1" si="213"/>
        <v>#DIV/0!</v>
      </c>
      <c r="Q208" s="426" t="e">
        <f t="shared" ca="1" si="213"/>
        <v>#DIV/0!</v>
      </c>
      <c r="R208" s="285" t="e">
        <f t="shared" ca="1" si="213"/>
        <v>#DIV/0!</v>
      </c>
      <c r="S208" s="426" t="e">
        <f t="shared" ca="1" si="213"/>
        <v>#DIV/0!</v>
      </c>
      <c r="T208" s="426" t="e">
        <f t="shared" ca="1" si="213"/>
        <v>#DIV/0!</v>
      </c>
      <c r="U208" s="426" t="e">
        <f t="shared" ca="1" si="213"/>
        <v>#DIV/0!</v>
      </c>
      <c r="V208" s="426" t="e">
        <f t="shared" ca="1" si="213"/>
        <v>#DIV/0!</v>
      </c>
      <c r="W208" s="426" t="e">
        <f t="shared" ca="1" si="213"/>
        <v>#DIV/0!</v>
      </c>
      <c r="X208" s="426" t="e">
        <f t="shared" ca="1" si="213"/>
        <v>#DIV/0!</v>
      </c>
      <c r="Y208" s="285" t="e">
        <f t="shared" ca="1" si="213"/>
        <v>#DIV/0!</v>
      </c>
      <c r="Z208" s="426" t="e">
        <f t="shared" ca="1" si="213"/>
        <v>#DIV/0!</v>
      </c>
      <c r="AA208" s="426" t="e">
        <f t="shared" ca="1" si="213"/>
        <v>#DIV/0!</v>
      </c>
      <c r="AB208" s="426" t="e">
        <f t="shared" ca="1" si="213"/>
        <v>#DIV/0!</v>
      </c>
      <c r="AC208" s="426" t="e">
        <f t="shared" ca="1" si="213"/>
        <v>#DIV/0!</v>
      </c>
      <c r="AD208" s="426" t="e">
        <f t="shared" ca="1" si="213"/>
        <v>#DIV/0!</v>
      </c>
      <c r="AE208" s="285" t="e">
        <f t="shared" ca="1" si="213"/>
        <v>#DIV/0!</v>
      </c>
      <c r="AF208" s="285" t="e">
        <f t="shared" ca="1" si="213"/>
        <v>#DIV/0!</v>
      </c>
      <c r="AG208" s="426" t="e">
        <f t="shared" ca="1" si="213"/>
        <v>#DIV/0!</v>
      </c>
      <c r="AH208" s="426" t="e">
        <f t="shared" ca="1" si="213"/>
        <v>#DIV/0!</v>
      </c>
      <c r="AI208" s="426" t="e">
        <f t="shared" ca="1" si="213"/>
        <v>#DIV/0!</v>
      </c>
      <c r="AJ208" s="426"/>
      <c r="AK208" s="272"/>
      <c r="AS208" s="75"/>
      <c r="AT208" s="75"/>
    </row>
    <row r="209" spans="2:46" ht="15" customHeight="1">
      <c r="C209" s="1"/>
      <c r="E209" s="95"/>
      <c r="F209" s="27" t="s">
        <v>267</v>
      </c>
      <c r="G209" s="426" t="e">
        <f ca="1">SUM(G197:G208)</f>
        <v>#DIV/0!</v>
      </c>
      <c r="H209" s="426" t="e">
        <f t="shared" ref="H209:AH209" ca="1" si="214">SUM(H197:H208)</f>
        <v>#DIV/0!</v>
      </c>
      <c r="I209" s="426" t="e">
        <f t="shared" ca="1" si="214"/>
        <v>#DIV/0!</v>
      </c>
      <c r="J209" s="285" t="e">
        <f t="shared" ca="1" si="214"/>
        <v>#DIV/0!</v>
      </c>
      <c r="K209" s="285" t="e">
        <f t="shared" ca="1" si="214"/>
        <v>#DIV/0!</v>
      </c>
      <c r="L209" s="426" t="e">
        <f t="shared" ca="1" si="214"/>
        <v>#DIV/0!</v>
      </c>
      <c r="M209" s="426" t="e">
        <f t="shared" ca="1" si="214"/>
        <v>#DIV/0!</v>
      </c>
      <c r="N209" s="426" t="e">
        <f t="shared" ca="1" si="214"/>
        <v>#DIV/0!</v>
      </c>
      <c r="O209" s="426" t="e">
        <f t="shared" ca="1" si="214"/>
        <v>#DIV/0!</v>
      </c>
      <c r="P209" s="426" t="e">
        <f t="shared" ca="1" si="214"/>
        <v>#DIV/0!</v>
      </c>
      <c r="Q209" s="426" t="e">
        <f t="shared" ca="1" si="214"/>
        <v>#DIV/0!</v>
      </c>
      <c r="R209" s="285" t="e">
        <f t="shared" ca="1" si="214"/>
        <v>#DIV/0!</v>
      </c>
      <c r="S209" s="426" t="e">
        <f t="shared" ca="1" si="214"/>
        <v>#DIV/0!</v>
      </c>
      <c r="T209" s="426" t="e">
        <f t="shared" ca="1" si="214"/>
        <v>#DIV/0!</v>
      </c>
      <c r="U209" s="426" t="e">
        <f t="shared" ca="1" si="214"/>
        <v>#DIV/0!</v>
      </c>
      <c r="V209" s="426" t="e">
        <f t="shared" ca="1" si="214"/>
        <v>#DIV/0!</v>
      </c>
      <c r="W209" s="426" t="e">
        <f t="shared" ca="1" si="214"/>
        <v>#DIV/0!</v>
      </c>
      <c r="X209" s="426" t="e">
        <f t="shared" ca="1" si="214"/>
        <v>#DIV/0!</v>
      </c>
      <c r="Y209" s="285" t="e">
        <f t="shared" ca="1" si="214"/>
        <v>#DIV/0!</v>
      </c>
      <c r="Z209" s="426" t="e">
        <f t="shared" ca="1" si="214"/>
        <v>#DIV/0!</v>
      </c>
      <c r="AA209" s="426" t="e">
        <f t="shared" ca="1" si="214"/>
        <v>#DIV/0!</v>
      </c>
      <c r="AB209" s="426" t="e">
        <f t="shared" ca="1" si="214"/>
        <v>#DIV/0!</v>
      </c>
      <c r="AC209" s="426" t="e">
        <f t="shared" ca="1" si="214"/>
        <v>#DIV/0!</v>
      </c>
      <c r="AD209" s="426" t="e">
        <f t="shared" ca="1" si="214"/>
        <v>#DIV/0!</v>
      </c>
      <c r="AE209" s="285" t="e">
        <f t="shared" ca="1" si="214"/>
        <v>#DIV/0!</v>
      </c>
      <c r="AF209" s="285" t="e">
        <f t="shared" ca="1" si="214"/>
        <v>#DIV/0!</v>
      </c>
      <c r="AG209" s="426" t="e">
        <f t="shared" ca="1" si="214"/>
        <v>#DIV/0!</v>
      </c>
      <c r="AH209" s="426" t="e">
        <f t="shared" ca="1" si="214"/>
        <v>#DIV/0!</v>
      </c>
      <c r="AI209" s="426" t="e">
        <f t="shared" ref="AI209" ca="1" si="215">SUM(AI197:AI208)</f>
        <v>#DIV/0!</v>
      </c>
      <c r="AJ209" s="426"/>
      <c r="AK209" s="272"/>
      <c r="AS209" s="75"/>
      <c r="AT209" s="75"/>
    </row>
    <row r="210" spans="2:46" ht="15" customHeight="1" thickBot="1">
      <c r="C210" s="1"/>
      <c r="AS210" s="75"/>
      <c r="AT210" s="75"/>
    </row>
    <row r="211" spans="2:46" ht="15" customHeight="1">
      <c r="C211" s="1"/>
      <c r="D211" s="543" t="s">
        <v>279</v>
      </c>
      <c r="E211" s="287" t="s">
        <v>154</v>
      </c>
      <c r="F211" s="73" t="s">
        <v>185</v>
      </c>
      <c r="G211" s="427">
        <f ca="1">G183</f>
        <v>0</v>
      </c>
      <c r="H211" s="427">
        <f t="shared" ref="H211:AH211" ca="1" si="216">H183</f>
        <v>0</v>
      </c>
      <c r="I211" s="427">
        <f t="shared" ca="1" si="216"/>
        <v>0</v>
      </c>
      <c r="J211" s="298">
        <f t="shared" ca="1" si="216"/>
        <v>0</v>
      </c>
      <c r="K211" s="298">
        <f t="shared" ca="1" si="216"/>
        <v>0</v>
      </c>
      <c r="L211" s="427">
        <f t="shared" ca="1" si="216"/>
        <v>0</v>
      </c>
      <c r="M211" s="427">
        <f t="shared" ca="1" si="216"/>
        <v>0</v>
      </c>
      <c r="N211" s="427">
        <f t="shared" ca="1" si="216"/>
        <v>0</v>
      </c>
      <c r="O211" s="427">
        <f t="shared" ca="1" si="216"/>
        <v>0</v>
      </c>
      <c r="P211" s="427">
        <f t="shared" ca="1" si="216"/>
        <v>0</v>
      </c>
      <c r="Q211" s="427">
        <f t="shared" ca="1" si="216"/>
        <v>0</v>
      </c>
      <c r="R211" s="298">
        <f t="shared" ca="1" si="216"/>
        <v>0</v>
      </c>
      <c r="S211" s="427">
        <f t="shared" ca="1" si="216"/>
        <v>0</v>
      </c>
      <c r="T211" s="427">
        <f t="shared" ca="1" si="216"/>
        <v>0</v>
      </c>
      <c r="U211" s="427">
        <f t="shared" ca="1" si="216"/>
        <v>0</v>
      </c>
      <c r="V211" s="427">
        <f t="shared" ca="1" si="216"/>
        <v>0</v>
      </c>
      <c r="W211" s="427">
        <f t="shared" ca="1" si="216"/>
        <v>0</v>
      </c>
      <c r="X211" s="427">
        <f t="shared" ca="1" si="216"/>
        <v>0</v>
      </c>
      <c r="Y211" s="298">
        <f t="shared" ca="1" si="216"/>
        <v>0</v>
      </c>
      <c r="Z211" s="427">
        <f t="shared" ca="1" si="216"/>
        <v>0</v>
      </c>
      <c r="AA211" s="427">
        <f t="shared" ca="1" si="216"/>
        <v>0</v>
      </c>
      <c r="AB211" s="427">
        <f t="shared" ca="1" si="216"/>
        <v>0</v>
      </c>
      <c r="AC211" s="427">
        <f t="shared" ca="1" si="216"/>
        <v>0</v>
      </c>
      <c r="AD211" s="427">
        <f t="shared" ca="1" si="216"/>
        <v>0</v>
      </c>
      <c r="AE211" s="298">
        <f t="shared" ca="1" si="216"/>
        <v>0</v>
      </c>
      <c r="AF211" s="298">
        <f t="shared" ca="1" si="216"/>
        <v>0</v>
      </c>
      <c r="AG211" s="427">
        <f t="shared" ca="1" si="216"/>
        <v>0</v>
      </c>
      <c r="AH211" s="427">
        <f t="shared" ca="1" si="216"/>
        <v>0</v>
      </c>
      <c r="AI211" s="427">
        <f t="shared" ref="AI211" ca="1" si="217">AI183</f>
        <v>0</v>
      </c>
      <c r="AJ211" s="427"/>
      <c r="AK211" s="265"/>
      <c r="AS211" s="75"/>
      <c r="AT211" s="75"/>
    </row>
    <row r="212" spans="2:46" ht="15" customHeight="1">
      <c r="C212" s="184"/>
      <c r="D212" s="544"/>
      <c r="E212" s="288" t="s">
        <v>154</v>
      </c>
      <c r="F212" s="73" t="s">
        <v>114</v>
      </c>
      <c r="G212" s="427">
        <f ca="1">G211-(G214+G213+G216+G217+G215)</f>
        <v>0</v>
      </c>
      <c r="H212" s="427">
        <f t="shared" ref="H212:AH212" ca="1" si="218">H211-(H214+H213+H216+H217+H215)</f>
        <v>0</v>
      </c>
      <c r="I212" s="427">
        <f t="shared" ca="1" si="218"/>
        <v>0</v>
      </c>
      <c r="J212" s="298">
        <f t="shared" ca="1" si="218"/>
        <v>0</v>
      </c>
      <c r="K212" s="298">
        <f t="shared" ca="1" si="218"/>
        <v>0</v>
      </c>
      <c r="L212" s="427">
        <f t="shared" ca="1" si="218"/>
        <v>0</v>
      </c>
      <c r="M212" s="427">
        <f t="shared" ca="1" si="218"/>
        <v>0</v>
      </c>
      <c r="N212" s="427">
        <f t="shared" ca="1" si="218"/>
        <v>0</v>
      </c>
      <c r="O212" s="427">
        <f t="shared" ca="1" si="218"/>
        <v>0</v>
      </c>
      <c r="P212" s="427">
        <f t="shared" ca="1" si="218"/>
        <v>0</v>
      </c>
      <c r="Q212" s="427">
        <f t="shared" ca="1" si="218"/>
        <v>0</v>
      </c>
      <c r="R212" s="298">
        <f t="shared" ca="1" si="218"/>
        <v>0</v>
      </c>
      <c r="S212" s="427">
        <f t="shared" ca="1" si="218"/>
        <v>0</v>
      </c>
      <c r="T212" s="427">
        <f t="shared" ca="1" si="218"/>
        <v>0</v>
      </c>
      <c r="U212" s="427">
        <f t="shared" ca="1" si="218"/>
        <v>0</v>
      </c>
      <c r="V212" s="427">
        <f t="shared" ca="1" si="218"/>
        <v>0</v>
      </c>
      <c r="W212" s="427">
        <f t="shared" ca="1" si="218"/>
        <v>0</v>
      </c>
      <c r="X212" s="427">
        <f t="shared" ca="1" si="218"/>
        <v>0</v>
      </c>
      <c r="Y212" s="298">
        <f t="shared" ca="1" si="218"/>
        <v>0</v>
      </c>
      <c r="Z212" s="427">
        <f t="shared" ca="1" si="218"/>
        <v>0</v>
      </c>
      <c r="AA212" s="427">
        <f t="shared" ca="1" si="218"/>
        <v>0</v>
      </c>
      <c r="AB212" s="427">
        <f t="shared" ca="1" si="218"/>
        <v>0</v>
      </c>
      <c r="AC212" s="427">
        <f t="shared" ca="1" si="218"/>
        <v>0</v>
      </c>
      <c r="AD212" s="427">
        <f t="shared" ca="1" si="218"/>
        <v>0</v>
      </c>
      <c r="AE212" s="298">
        <f t="shared" ca="1" si="218"/>
        <v>0</v>
      </c>
      <c r="AF212" s="298">
        <f t="shared" ca="1" si="218"/>
        <v>0</v>
      </c>
      <c r="AG212" s="427">
        <f t="shared" ca="1" si="218"/>
        <v>0</v>
      </c>
      <c r="AH212" s="427">
        <f t="shared" ca="1" si="218"/>
        <v>0</v>
      </c>
      <c r="AI212" s="427">
        <f t="shared" ref="AI212" ca="1" si="219">AI211-(AI214+AI213+AI216+AI217+AI215)</f>
        <v>0</v>
      </c>
      <c r="AJ212" s="427"/>
      <c r="AK212" s="265"/>
      <c r="AS212" s="75"/>
      <c r="AT212" s="75"/>
    </row>
    <row r="213" spans="2:46" ht="13.2">
      <c r="C213" s="184"/>
      <c r="D213" s="544"/>
      <c r="E213" s="288" t="s">
        <v>154</v>
      </c>
      <c r="F213" s="73" t="s">
        <v>92</v>
      </c>
      <c r="G213" s="427">
        <f t="shared" ref="G213:AI213" ca="1" si="220">G74+G76</f>
        <v>0</v>
      </c>
      <c r="H213" s="427">
        <f t="shared" ca="1" si="220"/>
        <v>0</v>
      </c>
      <c r="I213" s="427">
        <f t="shared" ca="1" si="220"/>
        <v>0</v>
      </c>
      <c r="J213" s="298">
        <f t="shared" ca="1" si="220"/>
        <v>0</v>
      </c>
      <c r="K213" s="298">
        <f t="shared" ca="1" si="220"/>
        <v>0</v>
      </c>
      <c r="L213" s="427">
        <f t="shared" ca="1" si="220"/>
        <v>0</v>
      </c>
      <c r="M213" s="427">
        <f t="shared" ca="1" si="220"/>
        <v>0</v>
      </c>
      <c r="N213" s="427">
        <f t="shared" ca="1" si="220"/>
        <v>0</v>
      </c>
      <c r="O213" s="427">
        <f t="shared" ca="1" si="220"/>
        <v>0</v>
      </c>
      <c r="P213" s="427">
        <f t="shared" ca="1" si="220"/>
        <v>0</v>
      </c>
      <c r="Q213" s="427">
        <f t="shared" ca="1" si="220"/>
        <v>0</v>
      </c>
      <c r="R213" s="298">
        <f t="shared" ca="1" si="220"/>
        <v>0</v>
      </c>
      <c r="S213" s="427">
        <f t="shared" ca="1" si="220"/>
        <v>0</v>
      </c>
      <c r="T213" s="427">
        <f t="shared" ca="1" si="220"/>
        <v>0</v>
      </c>
      <c r="U213" s="427">
        <f t="shared" ca="1" si="220"/>
        <v>0</v>
      </c>
      <c r="V213" s="427">
        <f t="shared" ca="1" si="220"/>
        <v>0</v>
      </c>
      <c r="W213" s="427">
        <f t="shared" ca="1" si="220"/>
        <v>0</v>
      </c>
      <c r="X213" s="427">
        <f t="shared" ca="1" si="220"/>
        <v>0</v>
      </c>
      <c r="Y213" s="298">
        <f t="shared" ca="1" si="220"/>
        <v>0</v>
      </c>
      <c r="Z213" s="427">
        <f t="shared" ca="1" si="220"/>
        <v>0</v>
      </c>
      <c r="AA213" s="427">
        <f t="shared" ca="1" si="220"/>
        <v>0</v>
      </c>
      <c r="AB213" s="427">
        <f t="shared" ca="1" si="220"/>
        <v>0</v>
      </c>
      <c r="AC213" s="427">
        <f t="shared" ca="1" si="220"/>
        <v>0</v>
      </c>
      <c r="AD213" s="427">
        <f t="shared" ca="1" si="220"/>
        <v>0</v>
      </c>
      <c r="AE213" s="298">
        <f t="shared" ca="1" si="220"/>
        <v>0</v>
      </c>
      <c r="AF213" s="298">
        <f t="shared" ca="1" si="220"/>
        <v>0</v>
      </c>
      <c r="AG213" s="427">
        <f t="shared" ca="1" si="220"/>
        <v>0</v>
      </c>
      <c r="AH213" s="427">
        <f t="shared" ca="1" si="220"/>
        <v>0</v>
      </c>
      <c r="AI213" s="427">
        <f t="shared" ca="1" si="220"/>
        <v>0</v>
      </c>
      <c r="AJ213" s="427"/>
      <c r="AK213" s="265"/>
      <c r="AS213" s="75"/>
      <c r="AT213" s="75"/>
    </row>
    <row r="214" spans="2:46" ht="15" customHeight="1">
      <c r="C214" s="184"/>
      <c r="D214" s="544"/>
      <c r="E214" s="289" t="s">
        <v>52</v>
      </c>
      <c r="F214" s="299" t="s">
        <v>276</v>
      </c>
      <c r="G214" s="427" t="str">
        <f t="shared" ref="G214:AI214" ca="1" si="221">G28</f>
        <v>0.00</v>
      </c>
      <c r="H214" s="427" t="str">
        <f t="shared" ca="1" si="221"/>
        <v>0.00</v>
      </c>
      <c r="I214" s="427" t="str">
        <f t="shared" ca="1" si="221"/>
        <v>0.00</v>
      </c>
      <c r="J214" s="298" t="str">
        <f t="shared" ca="1" si="221"/>
        <v>0.00</v>
      </c>
      <c r="K214" s="298" t="str">
        <f t="shared" ca="1" si="221"/>
        <v>0.00</v>
      </c>
      <c r="L214" s="427" t="str">
        <f t="shared" ca="1" si="221"/>
        <v>0.00</v>
      </c>
      <c r="M214" s="427" t="str">
        <f t="shared" ca="1" si="221"/>
        <v>0.00</v>
      </c>
      <c r="N214" s="427" t="str">
        <f t="shared" ca="1" si="221"/>
        <v>0.00</v>
      </c>
      <c r="O214" s="427" t="str">
        <f t="shared" ca="1" si="221"/>
        <v>0.00</v>
      </c>
      <c r="P214" s="427" t="str">
        <f t="shared" ca="1" si="221"/>
        <v>0.00</v>
      </c>
      <c r="Q214" s="427" t="str">
        <f t="shared" ca="1" si="221"/>
        <v>0.00</v>
      </c>
      <c r="R214" s="298" t="str">
        <f t="shared" ca="1" si="221"/>
        <v>0.00</v>
      </c>
      <c r="S214" s="427" t="str">
        <f t="shared" ca="1" si="221"/>
        <v>0.00</v>
      </c>
      <c r="T214" s="427" t="str">
        <f t="shared" ca="1" si="221"/>
        <v>0.00</v>
      </c>
      <c r="U214" s="427" t="str">
        <f t="shared" ca="1" si="221"/>
        <v>0.00</v>
      </c>
      <c r="V214" s="427" t="str">
        <f t="shared" ca="1" si="221"/>
        <v>0.00</v>
      </c>
      <c r="W214" s="427" t="str">
        <f t="shared" ca="1" si="221"/>
        <v>0.00</v>
      </c>
      <c r="X214" s="427" t="str">
        <f t="shared" ca="1" si="221"/>
        <v>0.00</v>
      </c>
      <c r="Y214" s="298" t="str">
        <f t="shared" ca="1" si="221"/>
        <v>0.00</v>
      </c>
      <c r="Z214" s="427" t="str">
        <f t="shared" ca="1" si="221"/>
        <v>0.00</v>
      </c>
      <c r="AA214" s="427" t="str">
        <f t="shared" ca="1" si="221"/>
        <v>0.00</v>
      </c>
      <c r="AB214" s="427" t="str">
        <f t="shared" ca="1" si="221"/>
        <v>0.00</v>
      </c>
      <c r="AC214" s="427" t="str">
        <f t="shared" ca="1" si="221"/>
        <v>0.00</v>
      </c>
      <c r="AD214" s="427" t="str">
        <f t="shared" ca="1" si="221"/>
        <v>0.00</v>
      </c>
      <c r="AE214" s="298" t="str">
        <f t="shared" ca="1" si="221"/>
        <v>0.00</v>
      </c>
      <c r="AF214" s="298" t="str">
        <f t="shared" ca="1" si="221"/>
        <v>0.00</v>
      </c>
      <c r="AG214" s="427" t="str">
        <f t="shared" ca="1" si="221"/>
        <v>0.00</v>
      </c>
      <c r="AH214" s="427" t="str">
        <f t="shared" ca="1" si="221"/>
        <v>0.00</v>
      </c>
      <c r="AI214" s="427" t="str">
        <f t="shared" ca="1" si="221"/>
        <v>0.00</v>
      </c>
      <c r="AJ214" s="427"/>
      <c r="AK214" s="265"/>
      <c r="AS214" s="75"/>
      <c r="AT214" s="75"/>
    </row>
    <row r="215" spans="2:46" ht="15" customHeight="1">
      <c r="C215" s="184"/>
      <c r="D215" s="544"/>
      <c r="E215" s="289" t="s">
        <v>52</v>
      </c>
      <c r="F215" s="299" t="s">
        <v>277</v>
      </c>
      <c r="G215" s="427" t="str">
        <f t="shared" ref="G215:AI215" ca="1" si="222">G27</f>
        <v>0.00</v>
      </c>
      <c r="H215" s="427" t="str">
        <f t="shared" ca="1" si="222"/>
        <v>0.00</v>
      </c>
      <c r="I215" s="427" t="str">
        <f t="shared" ca="1" si="222"/>
        <v>0.00</v>
      </c>
      <c r="J215" s="298" t="str">
        <f t="shared" ca="1" si="222"/>
        <v>0.00</v>
      </c>
      <c r="K215" s="298" t="str">
        <f t="shared" ca="1" si="222"/>
        <v>0.00</v>
      </c>
      <c r="L215" s="427" t="str">
        <f t="shared" ca="1" si="222"/>
        <v>0.00</v>
      </c>
      <c r="M215" s="427" t="str">
        <f t="shared" ca="1" si="222"/>
        <v>0.00</v>
      </c>
      <c r="N215" s="427" t="str">
        <f t="shared" ca="1" si="222"/>
        <v>0.00</v>
      </c>
      <c r="O215" s="427" t="str">
        <f t="shared" ca="1" si="222"/>
        <v>0.00</v>
      </c>
      <c r="P215" s="427" t="str">
        <f t="shared" ca="1" si="222"/>
        <v>0.00</v>
      </c>
      <c r="Q215" s="427" t="str">
        <f t="shared" ca="1" si="222"/>
        <v>0.00</v>
      </c>
      <c r="R215" s="298" t="str">
        <f t="shared" ca="1" si="222"/>
        <v>0.00</v>
      </c>
      <c r="S215" s="427" t="str">
        <f t="shared" ca="1" si="222"/>
        <v>0.00</v>
      </c>
      <c r="T215" s="427" t="str">
        <f t="shared" ca="1" si="222"/>
        <v>0.00</v>
      </c>
      <c r="U215" s="427" t="str">
        <f t="shared" ca="1" si="222"/>
        <v>0.00</v>
      </c>
      <c r="V215" s="427" t="str">
        <f t="shared" ca="1" si="222"/>
        <v>0.00</v>
      </c>
      <c r="W215" s="427" t="str">
        <f t="shared" ca="1" si="222"/>
        <v>0.00</v>
      </c>
      <c r="X215" s="427" t="str">
        <f t="shared" ca="1" si="222"/>
        <v>0.00</v>
      </c>
      <c r="Y215" s="298" t="str">
        <f t="shared" ca="1" si="222"/>
        <v>0.00</v>
      </c>
      <c r="Z215" s="427" t="str">
        <f t="shared" ca="1" si="222"/>
        <v>0.00</v>
      </c>
      <c r="AA215" s="427" t="str">
        <f t="shared" ca="1" si="222"/>
        <v>0.00</v>
      </c>
      <c r="AB215" s="427" t="str">
        <f t="shared" ca="1" si="222"/>
        <v>0.00</v>
      </c>
      <c r="AC215" s="427" t="str">
        <f t="shared" ca="1" si="222"/>
        <v>0.00</v>
      </c>
      <c r="AD215" s="427" t="str">
        <f t="shared" ca="1" si="222"/>
        <v>0.00</v>
      </c>
      <c r="AE215" s="298" t="str">
        <f t="shared" ca="1" si="222"/>
        <v>0.00</v>
      </c>
      <c r="AF215" s="298" t="str">
        <f t="shared" ca="1" si="222"/>
        <v>0.00</v>
      </c>
      <c r="AG215" s="427" t="str">
        <f t="shared" ca="1" si="222"/>
        <v>0.00</v>
      </c>
      <c r="AH215" s="427" t="str">
        <f t="shared" ca="1" si="222"/>
        <v>0.00</v>
      </c>
      <c r="AI215" s="427" t="str">
        <f t="shared" ca="1" si="222"/>
        <v>0.00</v>
      </c>
      <c r="AJ215" s="427"/>
      <c r="AK215" s="265"/>
      <c r="AS215" s="75"/>
      <c r="AT215" s="75"/>
    </row>
    <row r="216" spans="2:46" ht="15" customHeight="1">
      <c r="C216" s="184"/>
      <c r="D216" s="544"/>
      <c r="E216" s="289" t="s">
        <v>189</v>
      </c>
      <c r="F216" s="73" t="s">
        <v>197</v>
      </c>
      <c r="G216" s="427">
        <f t="shared" ref="G216:AI216" ca="1" si="223">G32+G75</f>
        <v>0</v>
      </c>
      <c r="H216" s="427">
        <f t="shared" ca="1" si="223"/>
        <v>0</v>
      </c>
      <c r="I216" s="427">
        <f t="shared" ca="1" si="223"/>
        <v>0</v>
      </c>
      <c r="J216" s="298">
        <f t="shared" ca="1" si="223"/>
        <v>0</v>
      </c>
      <c r="K216" s="298">
        <f t="shared" ca="1" si="223"/>
        <v>0</v>
      </c>
      <c r="L216" s="427">
        <f t="shared" ca="1" si="223"/>
        <v>0</v>
      </c>
      <c r="M216" s="427">
        <f t="shared" ca="1" si="223"/>
        <v>0</v>
      </c>
      <c r="N216" s="427">
        <f t="shared" ca="1" si="223"/>
        <v>0</v>
      </c>
      <c r="O216" s="427">
        <f t="shared" ca="1" si="223"/>
        <v>0</v>
      </c>
      <c r="P216" s="427">
        <f t="shared" ca="1" si="223"/>
        <v>0</v>
      </c>
      <c r="Q216" s="427">
        <f t="shared" ca="1" si="223"/>
        <v>0</v>
      </c>
      <c r="R216" s="298">
        <f t="shared" ca="1" si="223"/>
        <v>0</v>
      </c>
      <c r="S216" s="427">
        <f t="shared" ca="1" si="223"/>
        <v>0</v>
      </c>
      <c r="T216" s="427">
        <f t="shared" ca="1" si="223"/>
        <v>0</v>
      </c>
      <c r="U216" s="427">
        <f t="shared" ca="1" si="223"/>
        <v>0</v>
      </c>
      <c r="V216" s="427">
        <f t="shared" ca="1" si="223"/>
        <v>0</v>
      </c>
      <c r="W216" s="427">
        <f t="shared" ca="1" si="223"/>
        <v>0</v>
      </c>
      <c r="X216" s="427">
        <f t="shared" ca="1" si="223"/>
        <v>0</v>
      </c>
      <c r="Y216" s="298">
        <f t="shared" ca="1" si="223"/>
        <v>0</v>
      </c>
      <c r="Z216" s="427">
        <f t="shared" ca="1" si="223"/>
        <v>0</v>
      </c>
      <c r="AA216" s="427">
        <f t="shared" ca="1" si="223"/>
        <v>0</v>
      </c>
      <c r="AB216" s="427">
        <f t="shared" ca="1" si="223"/>
        <v>0</v>
      </c>
      <c r="AC216" s="427">
        <f t="shared" ca="1" si="223"/>
        <v>0</v>
      </c>
      <c r="AD216" s="427">
        <f t="shared" ca="1" si="223"/>
        <v>0</v>
      </c>
      <c r="AE216" s="298">
        <f t="shared" ca="1" si="223"/>
        <v>0</v>
      </c>
      <c r="AF216" s="298">
        <f t="shared" ca="1" si="223"/>
        <v>0</v>
      </c>
      <c r="AG216" s="427">
        <f t="shared" ca="1" si="223"/>
        <v>0</v>
      </c>
      <c r="AH216" s="427">
        <f t="shared" ca="1" si="223"/>
        <v>0</v>
      </c>
      <c r="AI216" s="427">
        <f t="shared" ca="1" si="223"/>
        <v>0</v>
      </c>
      <c r="AJ216" s="427"/>
      <c r="AK216" s="265"/>
      <c r="AS216" s="75"/>
      <c r="AT216" s="75"/>
    </row>
    <row r="217" spans="2:46" ht="15" customHeight="1" thickBot="1">
      <c r="C217" s="184"/>
      <c r="D217" s="545"/>
      <c r="E217" s="288" t="s">
        <v>198</v>
      </c>
      <c r="F217" s="73" t="s">
        <v>196</v>
      </c>
      <c r="G217" s="427" t="str">
        <f t="shared" ref="G217:AI217" si="224">G31</f>
        <v>0.00</v>
      </c>
      <c r="H217" s="427" t="str">
        <f t="shared" si="224"/>
        <v>0.00</v>
      </c>
      <c r="I217" s="427" t="str">
        <f t="shared" si="224"/>
        <v>0.00</v>
      </c>
      <c r="J217" s="298" t="str">
        <f t="shared" si="224"/>
        <v>0.00</v>
      </c>
      <c r="K217" s="298" t="str">
        <f t="shared" si="224"/>
        <v>0.00</v>
      </c>
      <c r="L217" s="427" t="str">
        <f t="shared" si="224"/>
        <v>0.00</v>
      </c>
      <c r="M217" s="427" t="str">
        <f t="shared" si="224"/>
        <v>0.00</v>
      </c>
      <c r="N217" s="427" t="str">
        <f t="shared" si="224"/>
        <v>0.00</v>
      </c>
      <c r="O217" s="427" t="str">
        <f t="shared" si="224"/>
        <v>0.00</v>
      </c>
      <c r="P217" s="427" t="str">
        <f t="shared" si="224"/>
        <v>0.00</v>
      </c>
      <c r="Q217" s="427" t="str">
        <f t="shared" si="224"/>
        <v>0.00</v>
      </c>
      <c r="R217" s="298" t="str">
        <f t="shared" si="224"/>
        <v>0.00</v>
      </c>
      <c r="S217" s="427" t="str">
        <f t="shared" si="224"/>
        <v>0.00</v>
      </c>
      <c r="T217" s="427" t="str">
        <f t="shared" si="224"/>
        <v>0.00</v>
      </c>
      <c r="U217" s="427" t="str">
        <f t="shared" si="224"/>
        <v>0.00</v>
      </c>
      <c r="V217" s="427" t="str">
        <f t="shared" si="224"/>
        <v>0.00</v>
      </c>
      <c r="W217" s="427" t="str">
        <f t="shared" si="224"/>
        <v>0.00</v>
      </c>
      <c r="X217" s="427" t="str">
        <f t="shared" si="224"/>
        <v>0.00</v>
      </c>
      <c r="Y217" s="298" t="str">
        <f t="shared" si="224"/>
        <v>0.00</v>
      </c>
      <c r="Z217" s="427" t="str">
        <f t="shared" si="224"/>
        <v>0.00</v>
      </c>
      <c r="AA217" s="427" t="str">
        <f t="shared" si="224"/>
        <v>0.00</v>
      </c>
      <c r="AB217" s="427" t="str">
        <f t="shared" si="224"/>
        <v>0.00</v>
      </c>
      <c r="AC217" s="427" t="str">
        <f t="shared" si="224"/>
        <v>0.00</v>
      </c>
      <c r="AD217" s="427" t="str">
        <f t="shared" si="224"/>
        <v>0.00</v>
      </c>
      <c r="AE217" s="298" t="str">
        <f t="shared" si="224"/>
        <v>0.00</v>
      </c>
      <c r="AF217" s="298" t="str">
        <f t="shared" si="224"/>
        <v>0.00</v>
      </c>
      <c r="AG217" s="427" t="str">
        <f t="shared" si="224"/>
        <v>0.00</v>
      </c>
      <c r="AH217" s="427" t="str">
        <f t="shared" si="224"/>
        <v>0.00</v>
      </c>
      <c r="AI217" s="427" t="str">
        <f t="shared" si="224"/>
        <v>0.00</v>
      </c>
      <c r="AJ217" s="427"/>
      <c r="AK217" s="265"/>
      <c r="AS217" s="75"/>
      <c r="AT217" s="75"/>
    </row>
    <row r="218" spans="2:46" ht="15" customHeight="1">
      <c r="C218" s="184"/>
      <c r="E218" s="185"/>
      <c r="F218" s="73" t="s">
        <v>213</v>
      </c>
      <c r="G218" s="427">
        <f ca="1">SUM(G212:G217)</f>
        <v>0</v>
      </c>
      <c r="H218" s="427">
        <f t="shared" ref="H218:AH218" ca="1" si="225">SUM(H212:H217)</f>
        <v>0</v>
      </c>
      <c r="I218" s="427">
        <f t="shared" ca="1" si="225"/>
        <v>0</v>
      </c>
      <c r="J218" s="298">
        <f t="shared" ca="1" si="225"/>
        <v>0</v>
      </c>
      <c r="K218" s="298">
        <f t="shared" ca="1" si="225"/>
        <v>0</v>
      </c>
      <c r="L218" s="427">
        <f t="shared" ca="1" si="225"/>
        <v>0</v>
      </c>
      <c r="M218" s="427">
        <f t="shared" ca="1" si="225"/>
        <v>0</v>
      </c>
      <c r="N218" s="427">
        <f t="shared" ca="1" si="225"/>
        <v>0</v>
      </c>
      <c r="O218" s="427">
        <f t="shared" ca="1" si="225"/>
        <v>0</v>
      </c>
      <c r="P218" s="427">
        <f t="shared" ca="1" si="225"/>
        <v>0</v>
      </c>
      <c r="Q218" s="427">
        <f t="shared" ca="1" si="225"/>
        <v>0</v>
      </c>
      <c r="R218" s="298">
        <f t="shared" ca="1" si="225"/>
        <v>0</v>
      </c>
      <c r="S218" s="427">
        <f t="shared" ca="1" si="225"/>
        <v>0</v>
      </c>
      <c r="T218" s="427">
        <f t="shared" ca="1" si="225"/>
        <v>0</v>
      </c>
      <c r="U218" s="427">
        <f t="shared" ca="1" si="225"/>
        <v>0</v>
      </c>
      <c r="V218" s="427">
        <f t="shared" ca="1" si="225"/>
        <v>0</v>
      </c>
      <c r="W218" s="427">
        <f t="shared" ca="1" si="225"/>
        <v>0</v>
      </c>
      <c r="X218" s="427">
        <f t="shared" ca="1" si="225"/>
        <v>0</v>
      </c>
      <c r="Y218" s="298">
        <f t="shared" ca="1" si="225"/>
        <v>0</v>
      </c>
      <c r="Z218" s="427">
        <f t="shared" ca="1" si="225"/>
        <v>0</v>
      </c>
      <c r="AA218" s="427">
        <f t="shared" ca="1" si="225"/>
        <v>0</v>
      </c>
      <c r="AB218" s="427">
        <f t="shared" ca="1" si="225"/>
        <v>0</v>
      </c>
      <c r="AC218" s="427">
        <f t="shared" ca="1" si="225"/>
        <v>0</v>
      </c>
      <c r="AD218" s="427">
        <f t="shared" ca="1" si="225"/>
        <v>0</v>
      </c>
      <c r="AE218" s="298">
        <f t="shared" ca="1" si="225"/>
        <v>0</v>
      </c>
      <c r="AF218" s="298">
        <f t="shared" ca="1" si="225"/>
        <v>0</v>
      </c>
      <c r="AG218" s="427">
        <f t="shared" ca="1" si="225"/>
        <v>0</v>
      </c>
      <c r="AH218" s="427">
        <f t="shared" ca="1" si="225"/>
        <v>0</v>
      </c>
      <c r="AI218" s="427">
        <f t="shared" ref="AI218" ca="1" si="226">SUM(AI212:AI217)</f>
        <v>0</v>
      </c>
      <c r="AJ218" s="427"/>
      <c r="AK218" s="265"/>
      <c r="AS218" s="75"/>
      <c r="AT218" s="75"/>
    </row>
    <row r="219" spans="2:46" ht="15" customHeight="1" thickBot="1">
      <c r="C219" s="184"/>
      <c r="E219" s="185"/>
      <c r="F219" s="47"/>
      <c r="G219" s="423"/>
      <c r="H219" s="423"/>
      <c r="I219" s="423"/>
      <c r="J219" s="243"/>
      <c r="K219" s="243"/>
      <c r="L219" s="423"/>
      <c r="M219" s="423"/>
      <c r="N219" s="423"/>
      <c r="O219" s="423"/>
      <c r="P219" s="423"/>
      <c r="Q219" s="423"/>
      <c r="R219" s="243"/>
      <c r="S219" s="423"/>
      <c r="T219" s="423"/>
      <c r="U219" s="423"/>
      <c r="V219" s="423"/>
      <c r="W219" s="423"/>
      <c r="X219" s="423"/>
      <c r="Y219" s="243"/>
      <c r="Z219" s="423"/>
      <c r="AA219" s="423"/>
      <c r="AB219" s="423"/>
      <c r="AC219" s="423"/>
      <c r="AD219" s="423"/>
      <c r="AE219" s="243"/>
      <c r="AF219" s="243"/>
      <c r="AG219" s="423"/>
      <c r="AH219" s="423"/>
      <c r="AI219" s="423"/>
      <c r="AJ219" s="423"/>
      <c r="AK219" s="205"/>
      <c r="AS219" s="75"/>
      <c r="AT219" s="75"/>
    </row>
    <row r="220" spans="2:46" s="187" customFormat="1" ht="15" customHeight="1">
      <c r="B220" s="1"/>
      <c r="C220" s="184"/>
      <c r="D220" s="543" t="s">
        <v>280</v>
      </c>
      <c r="E220" s="287" t="s">
        <v>154</v>
      </c>
      <c r="F220" s="73" t="s">
        <v>185</v>
      </c>
      <c r="G220" s="427" t="e">
        <f ca="1">G197</f>
        <v>#DIV/0!</v>
      </c>
      <c r="H220" s="427" t="e">
        <f t="shared" ref="H220:AH220" ca="1" si="227">H197</f>
        <v>#DIV/0!</v>
      </c>
      <c r="I220" s="427" t="e">
        <f t="shared" ca="1" si="227"/>
        <v>#DIV/0!</v>
      </c>
      <c r="J220" s="298" t="e">
        <f t="shared" ca="1" si="227"/>
        <v>#DIV/0!</v>
      </c>
      <c r="K220" s="298" t="e">
        <f t="shared" ca="1" si="227"/>
        <v>#DIV/0!</v>
      </c>
      <c r="L220" s="427" t="e">
        <f t="shared" ca="1" si="227"/>
        <v>#DIV/0!</v>
      </c>
      <c r="M220" s="427" t="e">
        <f t="shared" ca="1" si="227"/>
        <v>#DIV/0!</v>
      </c>
      <c r="N220" s="427" t="e">
        <f t="shared" ca="1" si="227"/>
        <v>#DIV/0!</v>
      </c>
      <c r="O220" s="427" t="e">
        <f t="shared" ca="1" si="227"/>
        <v>#DIV/0!</v>
      </c>
      <c r="P220" s="427" t="e">
        <f t="shared" ca="1" si="227"/>
        <v>#DIV/0!</v>
      </c>
      <c r="Q220" s="427" t="e">
        <f t="shared" ca="1" si="227"/>
        <v>#DIV/0!</v>
      </c>
      <c r="R220" s="298" t="e">
        <f t="shared" ca="1" si="227"/>
        <v>#DIV/0!</v>
      </c>
      <c r="S220" s="427" t="e">
        <f t="shared" ca="1" si="227"/>
        <v>#DIV/0!</v>
      </c>
      <c r="T220" s="427" t="e">
        <f t="shared" ca="1" si="227"/>
        <v>#DIV/0!</v>
      </c>
      <c r="U220" s="427" t="e">
        <f t="shared" ca="1" si="227"/>
        <v>#DIV/0!</v>
      </c>
      <c r="V220" s="427" t="e">
        <f t="shared" ca="1" si="227"/>
        <v>#DIV/0!</v>
      </c>
      <c r="W220" s="427" t="e">
        <f t="shared" ca="1" si="227"/>
        <v>#DIV/0!</v>
      </c>
      <c r="X220" s="427" t="e">
        <f t="shared" ca="1" si="227"/>
        <v>#DIV/0!</v>
      </c>
      <c r="Y220" s="298" t="e">
        <f t="shared" ca="1" si="227"/>
        <v>#DIV/0!</v>
      </c>
      <c r="Z220" s="427" t="e">
        <f t="shared" ca="1" si="227"/>
        <v>#DIV/0!</v>
      </c>
      <c r="AA220" s="427" t="e">
        <f t="shared" ca="1" si="227"/>
        <v>#DIV/0!</v>
      </c>
      <c r="AB220" s="427" t="e">
        <f t="shared" ca="1" si="227"/>
        <v>#DIV/0!</v>
      </c>
      <c r="AC220" s="427" t="e">
        <f t="shared" ca="1" si="227"/>
        <v>#DIV/0!</v>
      </c>
      <c r="AD220" s="427" t="e">
        <f t="shared" ca="1" si="227"/>
        <v>#DIV/0!</v>
      </c>
      <c r="AE220" s="298" t="e">
        <f t="shared" ca="1" si="227"/>
        <v>#DIV/0!</v>
      </c>
      <c r="AF220" s="298" t="e">
        <f t="shared" ca="1" si="227"/>
        <v>#DIV/0!</v>
      </c>
      <c r="AG220" s="427" t="e">
        <f t="shared" ca="1" si="227"/>
        <v>#DIV/0!</v>
      </c>
      <c r="AH220" s="427" t="e">
        <f t="shared" ca="1" si="227"/>
        <v>#DIV/0!</v>
      </c>
      <c r="AI220" s="427" t="e">
        <f t="shared" ref="AI220" ca="1" si="228">AI197</f>
        <v>#DIV/0!</v>
      </c>
      <c r="AJ220" s="427"/>
      <c r="AK220" s="265"/>
      <c r="AS220" s="235"/>
      <c r="AT220" s="235"/>
    </row>
    <row r="221" spans="2:46" ht="15" customHeight="1">
      <c r="B221" s="307" t="s">
        <v>288</v>
      </c>
      <c r="C221" s="284"/>
      <c r="D221" s="544"/>
      <c r="E221" s="290" t="s">
        <v>154</v>
      </c>
      <c r="F221" s="286" t="s">
        <v>287</v>
      </c>
      <c r="G221" s="427" t="e">
        <f ca="1">G212*G$220/(G$212+G$213+G$214+G$216+G$217+G$215)</f>
        <v>#DIV/0!</v>
      </c>
      <c r="H221" s="427" t="e">
        <f t="shared" ref="H221:AH226" ca="1" si="229">H212*H$220/(H$212+H$213+H$214+H$216+H$217+H$215)</f>
        <v>#DIV/0!</v>
      </c>
      <c r="I221" s="427" t="e">
        <f t="shared" ca="1" si="229"/>
        <v>#DIV/0!</v>
      </c>
      <c r="J221" s="298" t="e">
        <f t="shared" ca="1" si="229"/>
        <v>#DIV/0!</v>
      </c>
      <c r="K221" s="298" t="e">
        <f t="shared" ca="1" si="229"/>
        <v>#DIV/0!</v>
      </c>
      <c r="L221" s="427" t="e">
        <f t="shared" ca="1" si="229"/>
        <v>#DIV/0!</v>
      </c>
      <c r="M221" s="427" t="e">
        <f t="shared" ca="1" si="229"/>
        <v>#DIV/0!</v>
      </c>
      <c r="N221" s="427" t="e">
        <f t="shared" ca="1" si="229"/>
        <v>#DIV/0!</v>
      </c>
      <c r="O221" s="427" t="e">
        <f t="shared" ca="1" si="229"/>
        <v>#DIV/0!</v>
      </c>
      <c r="P221" s="427" t="e">
        <f t="shared" ca="1" si="229"/>
        <v>#DIV/0!</v>
      </c>
      <c r="Q221" s="427" t="e">
        <f t="shared" ca="1" si="229"/>
        <v>#DIV/0!</v>
      </c>
      <c r="R221" s="298" t="e">
        <f t="shared" ca="1" si="229"/>
        <v>#DIV/0!</v>
      </c>
      <c r="S221" s="427" t="e">
        <f t="shared" ca="1" si="229"/>
        <v>#DIV/0!</v>
      </c>
      <c r="T221" s="427" t="e">
        <f t="shared" ca="1" si="229"/>
        <v>#DIV/0!</v>
      </c>
      <c r="U221" s="427" t="e">
        <f t="shared" ca="1" si="229"/>
        <v>#DIV/0!</v>
      </c>
      <c r="V221" s="427" t="e">
        <f t="shared" ca="1" si="229"/>
        <v>#DIV/0!</v>
      </c>
      <c r="W221" s="427" t="e">
        <f t="shared" ca="1" si="229"/>
        <v>#DIV/0!</v>
      </c>
      <c r="X221" s="427" t="e">
        <f t="shared" ca="1" si="229"/>
        <v>#DIV/0!</v>
      </c>
      <c r="Y221" s="298" t="e">
        <f t="shared" ca="1" si="229"/>
        <v>#DIV/0!</v>
      </c>
      <c r="Z221" s="427" t="e">
        <f t="shared" ca="1" si="229"/>
        <v>#DIV/0!</v>
      </c>
      <c r="AA221" s="427" t="e">
        <f t="shared" ca="1" si="229"/>
        <v>#DIV/0!</v>
      </c>
      <c r="AB221" s="427" t="e">
        <f t="shared" ca="1" si="229"/>
        <v>#DIV/0!</v>
      </c>
      <c r="AC221" s="427" t="e">
        <f t="shared" ca="1" si="229"/>
        <v>#DIV/0!</v>
      </c>
      <c r="AD221" s="427" t="e">
        <f t="shared" ca="1" si="229"/>
        <v>#DIV/0!</v>
      </c>
      <c r="AE221" s="298" t="e">
        <f t="shared" ca="1" si="229"/>
        <v>#DIV/0!</v>
      </c>
      <c r="AF221" s="298" t="e">
        <f t="shared" ca="1" si="229"/>
        <v>#DIV/0!</v>
      </c>
      <c r="AG221" s="427" t="e">
        <f t="shared" ca="1" si="229"/>
        <v>#DIV/0!</v>
      </c>
      <c r="AH221" s="427" t="e">
        <f t="shared" ca="1" si="229"/>
        <v>#DIV/0!</v>
      </c>
      <c r="AI221" s="427" t="e">
        <f t="shared" ref="AI221" ca="1" si="230">AI212*AI$220/(AI$212+AI$213+AI$214+AI$216+AI$217+AI$215)</f>
        <v>#DIV/0!</v>
      </c>
      <c r="AJ221" s="427"/>
      <c r="AK221" s="265"/>
      <c r="AS221" s="75"/>
      <c r="AT221" s="75"/>
    </row>
    <row r="222" spans="2:46" ht="13.2">
      <c r="C222" s="184"/>
      <c r="D222" s="544"/>
      <c r="E222" s="287" t="s">
        <v>154</v>
      </c>
      <c r="F222" s="73" t="s">
        <v>92</v>
      </c>
      <c r="G222" s="427" t="e">
        <f t="shared" ref="G222:V226" ca="1" si="231">G213*G$220/(G$212+G$213+G$214+G$216+G$217+G$215)</f>
        <v>#DIV/0!</v>
      </c>
      <c r="H222" s="427" t="e">
        <f t="shared" ca="1" si="231"/>
        <v>#DIV/0!</v>
      </c>
      <c r="I222" s="427" t="e">
        <f t="shared" ca="1" si="231"/>
        <v>#DIV/0!</v>
      </c>
      <c r="J222" s="298" t="e">
        <f t="shared" ca="1" si="231"/>
        <v>#DIV/0!</v>
      </c>
      <c r="K222" s="298" t="e">
        <f t="shared" ca="1" si="231"/>
        <v>#DIV/0!</v>
      </c>
      <c r="L222" s="427" t="e">
        <f t="shared" ca="1" si="231"/>
        <v>#DIV/0!</v>
      </c>
      <c r="M222" s="427" t="e">
        <f t="shared" ca="1" si="231"/>
        <v>#DIV/0!</v>
      </c>
      <c r="N222" s="427" t="e">
        <f t="shared" ca="1" si="231"/>
        <v>#DIV/0!</v>
      </c>
      <c r="O222" s="427" t="e">
        <f t="shared" ca="1" si="231"/>
        <v>#DIV/0!</v>
      </c>
      <c r="P222" s="427" t="e">
        <f t="shared" ca="1" si="231"/>
        <v>#DIV/0!</v>
      </c>
      <c r="Q222" s="427" t="e">
        <f t="shared" ca="1" si="231"/>
        <v>#DIV/0!</v>
      </c>
      <c r="R222" s="298" t="e">
        <f t="shared" ca="1" si="231"/>
        <v>#DIV/0!</v>
      </c>
      <c r="S222" s="427" t="e">
        <f t="shared" ca="1" si="231"/>
        <v>#DIV/0!</v>
      </c>
      <c r="T222" s="427" t="e">
        <f t="shared" ca="1" si="231"/>
        <v>#DIV/0!</v>
      </c>
      <c r="U222" s="427" t="e">
        <f t="shared" ca="1" si="231"/>
        <v>#DIV/0!</v>
      </c>
      <c r="V222" s="427" t="e">
        <f t="shared" ca="1" si="231"/>
        <v>#DIV/0!</v>
      </c>
      <c r="W222" s="427" t="e">
        <f t="shared" ca="1" si="229"/>
        <v>#DIV/0!</v>
      </c>
      <c r="X222" s="427" t="e">
        <f t="shared" ca="1" si="229"/>
        <v>#DIV/0!</v>
      </c>
      <c r="Y222" s="298" t="e">
        <f t="shared" ca="1" si="229"/>
        <v>#DIV/0!</v>
      </c>
      <c r="Z222" s="427" t="e">
        <f t="shared" ca="1" si="229"/>
        <v>#DIV/0!</v>
      </c>
      <c r="AA222" s="427" t="e">
        <f t="shared" ca="1" si="229"/>
        <v>#DIV/0!</v>
      </c>
      <c r="AB222" s="427" t="e">
        <f t="shared" ca="1" si="229"/>
        <v>#DIV/0!</v>
      </c>
      <c r="AC222" s="427" t="e">
        <f t="shared" ca="1" si="229"/>
        <v>#DIV/0!</v>
      </c>
      <c r="AD222" s="427" t="e">
        <f t="shared" ca="1" si="229"/>
        <v>#DIV/0!</v>
      </c>
      <c r="AE222" s="298" t="e">
        <f t="shared" ca="1" si="229"/>
        <v>#DIV/0!</v>
      </c>
      <c r="AF222" s="298" t="e">
        <f t="shared" ca="1" si="229"/>
        <v>#DIV/0!</v>
      </c>
      <c r="AG222" s="427" t="e">
        <f t="shared" ca="1" si="229"/>
        <v>#DIV/0!</v>
      </c>
      <c r="AH222" s="427" t="e">
        <f t="shared" ca="1" si="229"/>
        <v>#DIV/0!</v>
      </c>
      <c r="AI222" s="427" t="e">
        <f t="shared" ref="AI222" ca="1" si="232">AI213*AI$220/(AI$212+AI$213+AI$214+AI$216+AI$217+AI$215)</f>
        <v>#DIV/0!</v>
      </c>
      <c r="AJ222" s="427"/>
      <c r="AK222" s="265"/>
      <c r="AS222" s="75"/>
      <c r="AT222" s="75"/>
    </row>
    <row r="223" spans="2:46" ht="13.2">
      <c r="C223" s="184"/>
      <c r="D223" s="544"/>
      <c r="E223" s="289" t="s">
        <v>52</v>
      </c>
      <c r="F223" s="299" t="s">
        <v>276</v>
      </c>
      <c r="G223" s="427" t="e">
        <f t="shared" ca="1" si="231"/>
        <v>#DIV/0!</v>
      </c>
      <c r="H223" s="427" t="e">
        <f t="shared" ca="1" si="229"/>
        <v>#DIV/0!</v>
      </c>
      <c r="I223" s="427" t="e">
        <f t="shared" ca="1" si="229"/>
        <v>#DIV/0!</v>
      </c>
      <c r="J223" s="298" t="e">
        <f t="shared" ca="1" si="229"/>
        <v>#DIV/0!</v>
      </c>
      <c r="K223" s="298" t="e">
        <f t="shared" ca="1" si="229"/>
        <v>#DIV/0!</v>
      </c>
      <c r="L223" s="427" t="e">
        <f t="shared" ca="1" si="229"/>
        <v>#DIV/0!</v>
      </c>
      <c r="M223" s="427" t="e">
        <f t="shared" ca="1" si="229"/>
        <v>#DIV/0!</v>
      </c>
      <c r="N223" s="427" t="e">
        <f t="shared" ca="1" si="229"/>
        <v>#DIV/0!</v>
      </c>
      <c r="O223" s="427" t="e">
        <f t="shared" ca="1" si="229"/>
        <v>#DIV/0!</v>
      </c>
      <c r="P223" s="427" t="e">
        <f t="shared" ca="1" si="229"/>
        <v>#DIV/0!</v>
      </c>
      <c r="Q223" s="427" t="e">
        <f t="shared" ca="1" si="229"/>
        <v>#DIV/0!</v>
      </c>
      <c r="R223" s="298" t="e">
        <f t="shared" ca="1" si="229"/>
        <v>#DIV/0!</v>
      </c>
      <c r="S223" s="427" t="e">
        <f t="shared" ca="1" si="229"/>
        <v>#DIV/0!</v>
      </c>
      <c r="T223" s="427" t="e">
        <f t="shared" ca="1" si="229"/>
        <v>#DIV/0!</v>
      </c>
      <c r="U223" s="427" t="e">
        <f t="shared" ca="1" si="229"/>
        <v>#DIV/0!</v>
      </c>
      <c r="V223" s="427" t="e">
        <f t="shared" ca="1" si="229"/>
        <v>#DIV/0!</v>
      </c>
      <c r="W223" s="427" t="e">
        <f t="shared" ca="1" si="229"/>
        <v>#DIV/0!</v>
      </c>
      <c r="X223" s="427" t="e">
        <f t="shared" ca="1" si="229"/>
        <v>#DIV/0!</v>
      </c>
      <c r="Y223" s="298" t="e">
        <f t="shared" ca="1" si="229"/>
        <v>#DIV/0!</v>
      </c>
      <c r="Z223" s="427" t="e">
        <f t="shared" ca="1" si="229"/>
        <v>#DIV/0!</v>
      </c>
      <c r="AA223" s="427" t="e">
        <f t="shared" ca="1" si="229"/>
        <v>#DIV/0!</v>
      </c>
      <c r="AB223" s="427" t="e">
        <f t="shared" ca="1" si="229"/>
        <v>#DIV/0!</v>
      </c>
      <c r="AC223" s="427" t="e">
        <f t="shared" ca="1" si="229"/>
        <v>#DIV/0!</v>
      </c>
      <c r="AD223" s="427" t="e">
        <f t="shared" ca="1" si="229"/>
        <v>#DIV/0!</v>
      </c>
      <c r="AE223" s="298" t="e">
        <f t="shared" ca="1" si="229"/>
        <v>#DIV/0!</v>
      </c>
      <c r="AF223" s="298" t="e">
        <f t="shared" ca="1" si="229"/>
        <v>#DIV/0!</v>
      </c>
      <c r="AG223" s="427" t="e">
        <f t="shared" ca="1" si="229"/>
        <v>#DIV/0!</v>
      </c>
      <c r="AH223" s="427" t="e">
        <f t="shared" ca="1" si="229"/>
        <v>#DIV/0!</v>
      </c>
      <c r="AI223" s="427" t="e">
        <f t="shared" ref="AI223" ca="1" si="233">AI214*AI$220/(AI$212+AI$213+AI$214+AI$216+AI$217+AI$215)</f>
        <v>#DIV/0!</v>
      </c>
      <c r="AJ223" s="427"/>
      <c r="AK223" s="265"/>
      <c r="AS223" s="75"/>
      <c r="AT223" s="75"/>
    </row>
    <row r="224" spans="2:46" ht="15" customHeight="1">
      <c r="C224" s="184"/>
      <c r="D224" s="544"/>
      <c r="E224" s="289" t="s">
        <v>52</v>
      </c>
      <c r="F224" s="299" t="s">
        <v>277</v>
      </c>
      <c r="G224" s="427" t="e">
        <f t="shared" ca="1" si="231"/>
        <v>#DIV/0!</v>
      </c>
      <c r="H224" s="427" t="e">
        <f t="shared" ca="1" si="229"/>
        <v>#DIV/0!</v>
      </c>
      <c r="I224" s="427" t="e">
        <f t="shared" ca="1" si="229"/>
        <v>#DIV/0!</v>
      </c>
      <c r="J224" s="298" t="e">
        <f t="shared" ca="1" si="229"/>
        <v>#DIV/0!</v>
      </c>
      <c r="K224" s="298" t="e">
        <f t="shared" ca="1" si="229"/>
        <v>#DIV/0!</v>
      </c>
      <c r="L224" s="427" t="e">
        <f t="shared" ca="1" si="229"/>
        <v>#DIV/0!</v>
      </c>
      <c r="M224" s="427" t="e">
        <f t="shared" ca="1" si="229"/>
        <v>#DIV/0!</v>
      </c>
      <c r="N224" s="427" t="e">
        <f t="shared" ca="1" si="229"/>
        <v>#DIV/0!</v>
      </c>
      <c r="O224" s="427" t="e">
        <f t="shared" ca="1" si="229"/>
        <v>#DIV/0!</v>
      </c>
      <c r="P224" s="427" t="e">
        <f t="shared" ca="1" si="229"/>
        <v>#DIV/0!</v>
      </c>
      <c r="Q224" s="427" t="e">
        <f t="shared" ca="1" si="229"/>
        <v>#DIV/0!</v>
      </c>
      <c r="R224" s="298" t="e">
        <f t="shared" ca="1" si="229"/>
        <v>#DIV/0!</v>
      </c>
      <c r="S224" s="427" t="e">
        <f t="shared" ca="1" si="229"/>
        <v>#DIV/0!</v>
      </c>
      <c r="T224" s="427" t="e">
        <f t="shared" ca="1" si="229"/>
        <v>#DIV/0!</v>
      </c>
      <c r="U224" s="427" t="e">
        <f t="shared" ca="1" si="229"/>
        <v>#DIV/0!</v>
      </c>
      <c r="V224" s="427" t="e">
        <f t="shared" ca="1" si="229"/>
        <v>#DIV/0!</v>
      </c>
      <c r="W224" s="427" t="e">
        <f t="shared" ca="1" si="229"/>
        <v>#DIV/0!</v>
      </c>
      <c r="X224" s="427" t="e">
        <f t="shared" ca="1" si="229"/>
        <v>#DIV/0!</v>
      </c>
      <c r="Y224" s="298" t="e">
        <f t="shared" ca="1" si="229"/>
        <v>#DIV/0!</v>
      </c>
      <c r="Z224" s="427" t="e">
        <f t="shared" ca="1" si="229"/>
        <v>#DIV/0!</v>
      </c>
      <c r="AA224" s="427" t="e">
        <f t="shared" ca="1" si="229"/>
        <v>#DIV/0!</v>
      </c>
      <c r="AB224" s="427" t="e">
        <f t="shared" ca="1" si="229"/>
        <v>#DIV/0!</v>
      </c>
      <c r="AC224" s="427" t="e">
        <f t="shared" ca="1" si="229"/>
        <v>#DIV/0!</v>
      </c>
      <c r="AD224" s="427" t="e">
        <f t="shared" ca="1" si="229"/>
        <v>#DIV/0!</v>
      </c>
      <c r="AE224" s="298" t="e">
        <f t="shared" ca="1" si="229"/>
        <v>#DIV/0!</v>
      </c>
      <c r="AF224" s="298" t="e">
        <f t="shared" ca="1" si="229"/>
        <v>#DIV/0!</v>
      </c>
      <c r="AG224" s="427" t="e">
        <f t="shared" ca="1" si="229"/>
        <v>#DIV/0!</v>
      </c>
      <c r="AH224" s="427" t="e">
        <f t="shared" ca="1" si="229"/>
        <v>#DIV/0!</v>
      </c>
      <c r="AI224" s="427" t="e">
        <f t="shared" ref="AI224" ca="1" si="234">AI215*AI$220/(AI$212+AI$213+AI$214+AI$216+AI$217+AI$215)</f>
        <v>#DIV/0!</v>
      </c>
      <c r="AJ224" s="427"/>
      <c r="AK224" s="265"/>
      <c r="AS224" s="75"/>
      <c r="AT224" s="75"/>
    </row>
    <row r="225" spans="3:46" ht="15" customHeight="1">
      <c r="C225" s="184"/>
      <c r="D225" s="544"/>
      <c r="E225" s="289" t="s">
        <v>189</v>
      </c>
      <c r="F225" s="73" t="s">
        <v>197</v>
      </c>
      <c r="G225" s="427" t="e">
        <f t="shared" ca="1" si="231"/>
        <v>#DIV/0!</v>
      </c>
      <c r="H225" s="427" t="e">
        <f t="shared" ca="1" si="229"/>
        <v>#DIV/0!</v>
      </c>
      <c r="I225" s="427" t="e">
        <f t="shared" ca="1" si="229"/>
        <v>#DIV/0!</v>
      </c>
      <c r="J225" s="298" t="e">
        <f t="shared" ca="1" si="229"/>
        <v>#DIV/0!</v>
      </c>
      <c r="K225" s="298" t="e">
        <f t="shared" ca="1" si="229"/>
        <v>#DIV/0!</v>
      </c>
      <c r="L225" s="427" t="e">
        <f t="shared" ca="1" si="229"/>
        <v>#DIV/0!</v>
      </c>
      <c r="M225" s="427" t="e">
        <f t="shared" ca="1" si="229"/>
        <v>#DIV/0!</v>
      </c>
      <c r="N225" s="427" t="e">
        <f t="shared" ca="1" si="229"/>
        <v>#DIV/0!</v>
      </c>
      <c r="O225" s="427" t="e">
        <f t="shared" ca="1" si="229"/>
        <v>#DIV/0!</v>
      </c>
      <c r="P225" s="427" t="e">
        <f t="shared" ca="1" si="229"/>
        <v>#DIV/0!</v>
      </c>
      <c r="Q225" s="427" t="e">
        <f t="shared" ca="1" si="229"/>
        <v>#DIV/0!</v>
      </c>
      <c r="R225" s="298" t="e">
        <f t="shared" ca="1" si="229"/>
        <v>#DIV/0!</v>
      </c>
      <c r="S225" s="427" t="e">
        <f t="shared" ca="1" si="229"/>
        <v>#DIV/0!</v>
      </c>
      <c r="T225" s="427" t="e">
        <f t="shared" ca="1" si="229"/>
        <v>#DIV/0!</v>
      </c>
      <c r="U225" s="427" t="e">
        <f t="shared" ca="1" si="229"/>
        <v>#DIV/0!</v>
      </c>
      <c r="V225" s="427" t="e">
        <f t="shared" ca="1" si="229"/>
        <v>#DIV/0!</v>
      </c>
      <c r="W225" s="427" t="e">
        <f t="shared" ca="1" si="229"/>
        <v>#DIV/0!</v>
      </c>
      <c r="X225" s="427" t="e">
        <f t="shared" ca="1" si="229"/>
        <v>#DIV/0!</v>
      </c>
      <c r="Y225" s="298" t="e">
        <f t="shared" ca="1" si="229"/>
        <v>#DIV/0!</v>
      </c>
      <c r="Z225" s="427" t="e">
        <f t="shared" ca="1" si="229"/>
        <v>#DIV/0!</v>
      </c>
      <c r="AA225" s="427" t="e">
        <f t="shared" ca="1" si="229"/>
        <v>#DIV/0!</v>
      </c>
      <c r="AB225" s="427" t="e">
        <f t="shared" ca="1" si="229"/>
        <v>#DIV/0!</v>
      </c>
      <c r="AC225" s="427" t="e">
        <f t="shared" ca="1" si="229"/>
        <v>#DIV/0!</v>
      </c>
      <c r="AD225" s="427" t="e">
        <f t="shared" ca="1" si="229"/>
        <v>#DIV/0!</v>
      </c>
      <c r="AE225" s="298" t="e">
        <f t="shared" ca="1" si="229"/>
        <v>#DIV/0!</v>
      </c>
      <c r="AF225" s="298" t="e">
        <f t="shared" ca="1" si="229"/>
        <v>#DIV/0!</v>
      </c>
      <c r="AG225" s="427" t="e">
        <f t="shared" ca="1" si="229"/>
        <v>#DIV/0!</v>
      </c>
      <c r="AH225" s="427" t="e">
        <f t="shared" ca="1" si="229"/>
        <v>#DIV/0!</v>
      </c>
      <c r="AI225" s="427" t="e">
        <f t="shared" ref="AI225" ca="1" si="235">AI216*AI$220/(AI$212+AI$213+AI$214+AI$216+AI$217+AI$215)</f>
        <v>#DIV/0!</v>
      </c>
      <c r="AJ225" s="427"/>
      <c r="AK225" s="265"/>
      <c r="AS225" s="75"/>
      <c r="AT225" s="75"/>
    </row>
    <row r="226" spans="3:46" ht="15" customHeight="1" thickBot="1">
      <c r="C226" s="184"/>
      <c r="D226" s="545"/>
      <c r="E226" s="288" t="s">
        <v>198</v>
      </c>
      <c r="F226" s="73" t="s">
        <v>196</v>
      </c>
      <c r="G226" s="427" t="e">
        <f t="shared" ca="1" si="231"/>
        <v>#DIV/0!</v>
      </c>
      <c r="H226" s="427" t="e">
        <f t="shared" ca="1" si="229"/>
        <v>#DIV/0!</v>
      </c>
      <c r="I226" s="427" t="e">
        <f t="shared" ca="1" si="229"/>
        <v>#DIV/0!</v>
      </c>
      <c r="J226" s="298" t="e">
        <f t="shared" ca="1" si="229"/>
        <v>#DIV/0!</v>
      </c>
      <c r="K226" s="298" t="e">
        <f t="shared" ca="1" si="229"/>
        <v>#DIV/0!</v>
      </c>
      <c r="L226" s="427" t="e">
        <f t="shared" ca="1" si="229"/>
        <v>#DIV/0!</v>
      </c>
      <c r="M226" s="427" t="e">
        <f t="shared" ca="1" si="229"/>
        <v>#DIV/0!</v>
      </c>
      <c r="N226" s="427" t="e">
        <f t="shared" ca="1" si="229"/>
        <v>#DIV/0!</v>
      </c>
      <c r="O226" s="427" t="e">
        <f t="shared" ca="1" si="229"/>
        <v>#DIV/0!</v>
      </c>
      <c r="P226" s="427" t="e">
        <f t="shared" ca="1" si="229"/>
        <v>#DIV/0!</v>
      </c>
      <c r="Q226" s="427" t="e">
        <f t="shared" ca="1" si="229"/>
        <v>#DIV/0!</v>
      </c>
      <c r="R226" s="298" t="e">
        <f t="shared" ca="1" si="229"/>
        <v>#DIV/0!</v>
      </c>
      <c r="S226" s="427" t="e">
        <f t="shared" ca="1" si="229"/>
        <v>#DIV/0!</v>
      </c>
      <c r="T226" s="427" t="e">
        <f t="shared" ca="1" si="229"/>
        <v>#DIV/0!</v>
      </c>
      <c r="U226" s="427" t="e">
        <f t="shared" ca="1" si="229"/>
        <v>#DIV/0!</v>
      </c>
      <c r="V226" s="427" t="e">
        <f t="shared" ca="1" si="229"/>
        <v>#DIV/0!</v>
      </c>
      <c r="W226" s="427" t="e">
        <f t="shared" ca="1" si="229"/>
        <v>#DIV/0!</v>
      </c>
      <c r="X226" s="427" t="e">
        <f t="shared" ca="1" si="229"/>
        <v>#DIV/0!</v>
      </c>
      <c r="Y226" s="298" t="e">
        <f t="shared" ca="1" si="229"/>
        <v>#DIV/0!</v>
      </c>
      <c r="Z226" s="427" t="e">
        <f t="shared" ca="1" si="229"/>
        <v>#DIV/0!</v>
      </c>
      <c r="AA226" s="427" t="e">
        <f t="shared" ca="1" si="229"/>
        <v>#DIV/0!</v>
      </c>
      <c r="AB226" s="427" t="e">
        <f t="shared" ca="1" si="229"/>
        <v>#DIV/0!</v>
      </c>
      <c r="AC226" s="427" t="e">
        <f t="shared" ca="1" si="229"/>
        <v>#DIV/0!</v>
      </c>
      <c r="AD226" s="427" t="e">
        <f t="shared" ca="1" si="229"/>
        <v>#DIV/0!</v>
      </c>
      <c r="AE226" s="298" t="e">
        <f t="shared" ca="1" si="229"/>
        <v>#DIV/0!</v>
      </c>
      <c r="AF226" s="298" t="e">
        <f t="shared" ca="1" si="229"/>
        <v>#DIV/0!</v>
      </c>
      <c r="AG226" s="427" t="e">
        <f t="shared" ca="1" si="229"/>
        <v>#DIV/0!</v>
      </c>
      <c r="AH226" s="427" t="e">
        <f t="shared" ca="1" si="229"/>
        <v>#DIV/0!</v>
      </c>
      <c r="AI226" s="427" t="e">
        <f t="shared" ref="AI226" ca="1" si="236">AI217*AI$220/(AI$212+AI$213+AI$214+AI$216+AI$217+AI$215)</f>
        <v>#DIV/0!</v>
      </c>
      <c r="AJ226" s="427"/>
      <c r="AK226" s="265"/>
      <c r="AS226" s="75"/>
      <c r="AT226" s="75"/>
    </row>
    <row r="227" spans="3:46" ht="15" customHeight="1">
      <c r="C227" s="184"/>
      <c r="E227" s="185"/>
      <c r="F227" s="73" t="s">
        <v>213</v>
      </c>
      <c r="G227" s="427" t="e">
        <f ca="1">SUM(G221:G226)</f>
        <v>#DIV/0!</v>
      </c>
      <c r="H227" s="427" t="e">
        <f t="shared" ref="H227:AH227" ca="1" si="237">SUM(H221:H226)</f>
        <v>#DIV/0!</v>
      </c>
      <c r="I227" s="427" t="e">
        <f t="shared" ca="1" si="237"/>
        <v>#DIV/0!</v>
      </c>
      <c r="J227" s="298" t="e">
        <f t="shared" ca="1" si="237"/>
        <v>#DIV/0!</v>
      </c>
      <c r="K227" s="298" t="e">
        <f t="shared" ca="1" si="237"/>
        <v>#DIV/0!</v>
      </c>
      <c r="L227" s="427" t="e">
        <f t="shared" ca="1" si="237"/>
        <v>#DIV/0!</v>
      </c>
      <c r="M227" s="427" t="e">
        <f t="shared" ca="1" si="237"/>
        <v>#DIV/0!</v>
      </c>
      <c r="N227" s="427" t="e">
        <f t="shared" ca="1" si="237"/>
        <v>#DIV/0!</v>
      </c>
      <c r="O227" s="427" t="e">
        <f t="shared" ca="1" si="237"/>
        <v>#DIV/0!</v>
      </c>
      <c r="P227" s="427" t="e">
        <f t="shared" ca="1" si="237"/>
        <v>#DIV/0!</v>
      </c>
      <c r="Q227" s="427" t="e">
        <f t="shared" ca="1" si="237"/>
        <v>#DIV/0!</v>
      </c>
      <c r="R227" s="298" t="e">
        <f t="shared" ca="1" si="237"/>
        <v>#DIV/0!</v>
      </c>
      <c r="S227" s="427" t="e">
        <f t="shared" ca="1" si="237"/>
        <v>#DIV/0!</v>
      </c>
      <c r="T227" s="427" t="e">
        <f t="shared" ca="1" si="237"/>
        <v>#DIV/0!</v>
      </c>
      <c r="U227" s="427" t="e">
        <f t="shared" ca="1" si="237"/>
        <v>#DIV/0!</v>
      </c>
      <c r="V227" s="427" t="e">
        <f t="shared" ca="1" si="237"/>
        <v>#DIV/0!</v>
      </c>
      <c r="W227" s="427" t="e">
        <f t="shared" ca="1" si="237"/>
        <v>#DIV/0!</v>
      </c>
      <c r="X227" s="427" t="e">
        <f t="shared" ca="1" si="237"/>
        <v>#DIV/0!</v>
      </c>
      <c r="Y227" s="298" t="e">
        <f t="shared" ca="1" si="237"/>
        <v>#DIV/0!</v>
      </c>
      <c r="Z227" s="427" t="e">
        <f t="shared" ca="1" si="237"/>
        <v>#DIV/0!</v>
      </c>
      <c r="AA227" s="427" t="e">
        <f t="shared" ca="1" si="237"/>
        <v>#DIV/0!</v>
      </c>
      <c r="AB227" s="427" t="e">
        <f t="shared" ca="1" si="237"/>
        <v>#DIV/0!</v>
      </c>
      <c r="AC227" s="427" t="e">
        <f t="shared" ca="1" si="237"/>
        <v>#DIV/0!</v>
      </c>
      <c r="AD227" s="427" t="e">
        <f t="shared" ca="1" si="237"/>
        <v>#DIV/0!</v>
      </c>
      <c r="AE227" s="298" t="e">
        <f t="shared" ca="1" si="237"/>
        <v>#DIV/0!</v>
      </c>
      <c r="AF227" s="298" t="e">
        <f t="shared" ca="1" si="237"/>
        <v>#DIV/0!</v>
      </c>
      <c r="AG227" s="427" t="e">
        <f t="shared" ca="1" si="237"/>
        <v>#DIV/0!</v>
      </c>
      <c r="AH227" s="427" t="e">
        <f t="shared" ca="1" si="237"/>
        <v>#DIV/0!</v>
      </c>
      <c r="AI227" s="427" t="e">
        <f t="shared" ref="AI227" ca="1" si="238">SUM(AI221:AI226)</f>
        <v>#DIV/0!</v>
      </c>
      <c r="AJ227" s="427"/>
      <c r="AK227" s="265"/>
      <c r="AS227" s="75"/>
      <c r="AT227" s="75"/>
    </row>
    <row r="228" spans="3:46" ht="15" customHeight="1">
      <c r="C228" s="184"/>
      <c r="E228" s="185"/>
      <c r="F228" s="47"/>
      <c r="G228" s="423"/>
      <c r="H228" s="423"/>
      <c r="I228" s="423"/>
      <c r="J228" s="243"/>
      <c r="K228" s="243"/>
      <c r="L228" s="423"/>
      <c r="M228" s="423"/>
      <c r="N228" s="423"/>
      <c r="O228" s="423"/>
      <c r="P228" s="423"/>
      <c r="Q228" s="423"/>
      <c r="R228" s="243"/>
      <c r="S228" s="423"/>
      <c r="T228" s="423"/>
      <c r="U228" s="423"/>
      <c r="V228" s="423"/>
      <c r="W228" s="423"/>
      <c r="X228" s="423"/>
      <c r="Y228" s="243"/>
      <c r="Z228" s="423"/>
      <c r="AA228" s="423"/>
      <c r="AB228" s="423"/>
      <c r="AC228" s="423"/>
      <c r="AD228" s="423"/>
      <c r="AE228" s="243"/>
      <c r="AF228" s="243"/>
      <c r="AG228" s="423"/>
      <c r="AH228" s="423"/>
      <c r="AI228" s="423"/>
      <c r="AJ228" s="423"/>
      <c r="AK228" s="205"/>
      <c r="AS228" s="75"/>
      <c r="AT228" s="75"/>
    </row>
    <row r="229" spans="3:46" ht="15" customHeight="1" thickBot="1">
      <c r="C229" s="184"/>
      <c r="E229" s="185"/>
      <c r="F229" s="47"/>
      <c r="G229" s="422"/>
      <c r="H229" s="422"/>
      <c r="I229" s="422"/>
      <c r="J229" s="242"/>
      <c r="K229" s="242"/>
      <c r="L229" s="422"/>
      <c r="M229" s="422"/>
      <c r="N229" s="423"/>
      <c r="O229" s="423"/>
      <c r="P229" s="423"/>
      <c r="Q229" s="423"/>
      <c r="R229" s="243"/>
      <c r="S229" s="423"/>
      <c r="T229" s="423"/>
      <c r="U229" s="423"/>
      <c r="V229" s="423"/>
      <c r="W229" s="423"/>
      <c r="X229" s="423"/>
      <c r="Y229" s="243"/>
      <c r="Z229" s="423"/>
      <c r="AA229" s="423"/>
      <c r="AB229" s="423"/>
      <c r="AC229" s="423"/>
      <c r="AD229" s="423"/>
      <c r="AE229" s="243"/>
      <c r="AF229" s="243"/>
      <c r="AG229" s="423"/>
      <c r="AH229" s="423"/>
      <c r="AI229" s="423"/>
      <c r="AJ229" s="423"/>
      <c r="AK229" s="205"/>
      <c r="AS229" s="75"/>
      <c r="AT229" s="75"/>
    </row>
    <row r="230" spans="3:46" ht="15" customHeight="1">
      <c r="C230" s="184"/>
      <c r="D230" s="543" t="s">
        <v>282</v>
      </c>
      <c r="E230" s="288" t="s">
        <v>74</v>
      </c>
      <c r="F230" s="73" t="s">
        <v>185</v>
      </c>
      <c r="G230" s="426">
        <f t="shared" ref="G230:AI230" ca="1" si="239">G10+G11</f>
        <v>0</v>
      </c>
      <c r="H230" s="426">
        <f t="shared" ca="1" si="239"/>
        <v>0</v>
      </c>
      <c r="I230" s="426">
        <f t="shared" ca="1" si="239"/>
        <v>0</v>
      </c>
      <c r="J230" s="285">
        <f t="shared" ca="1" si="239"/>
        <v>0</v>
      </c>
      <c r="K230" s="285">
        <f t="shared" ca="1" si="239"/>
        <v>0</v>
      </c>
      <c r="L230" s="426">
        <f t="shared" ca="1" si="239"/>
        <v>0</v>
      </c>
      <c r="M230" s="426">
        <f t="shared" ca="1" si="239"/>
        <v>0</v>
      </c>
      <c r="N230" s="426">
        <f t="shared" ca="1" si="239"/>
        <v>0</v>
      </c>
      <c r="O230" s="426">
        <f t="shared" ca="1" si="239"/>
        <v>0</v>
      </c>
      <c r="P230" s="426">
        <f t="shared" ca="1" si="239"/>
        <v>0</v>
      </c>
      <c r="Q230" s="426">
        <f t="shared" ca="1" si="239"/>
        <v>0</v>
      </c>
      <c r="R230" s="285">
        <f t="shared" ca="1" si="239"/>
        <v>0</v>
      </c>
      <c r="S230" s="426">
        <f t="shared" ca="1" si="239"/>
        <v>0</v>
      </c>
      <c r="T230" s="426">
        <f t="shared" ca="1" si="239"/>
        <v>0</v>
      </c>
      <c r="U230" s="426">
        <f t="shared" ca="1" si="239"/>
        <v>0</v>
      </c>
      <c r="V230" s="426">
        <f t="shared" ca="1" si="239"/>
        <v>0</v>
      </c>
      <c r="W230" s="426">
        <f t="shared" ca="1" si="239"/>
        <v>0</v>
      </c>
      <c r="X230" s="426">
        <f t="shared" ca="1" si="239"/>
        <v>0</v>
      </c>
      <c r="Y230" s="285">
        <f t="shared" ca="1" si="239"/>
        <v>0</v>
      </c>
      <c r="Z230" s="426">
        <f t="shared" ca="1" si="239"/>
        <v>0</v>
      </c>
      <c r="AA230" s="426">
        <f t="shared" ca="1" si="239"/>
        <v>0</v>
      </c>
      <c r="AB230" s="426">
        <f t="shared" ca="1" si="239"/>
        <v>0</v>
      </c>
      <c r="AC230" s="426">
        <f t="shared" ca="1" si="239"/>
        <v>0</v>
      </c>
      <c r="AD230" s="426">
        <f t="shared" ca="1" si="239"/>
        <v>0</v>
      </c>
      <c r="AE230" s="285">
        <f t="shared" ca="1" si="239"/>
        <v>0</v>
      </c>
      <c r="AF230" s="285">
        <f t="shared" ca="1" si="239"/>
        <v>0</v>
      </c>
      <c r="AG230" s="426">
        <f t="shared" ca="1" si="239"/>
        <v>0</v>
      </c>
      <c r="AH230" s="426">
        <f t="shared" ca="1" si="239"/>
        <v>0</v>
      </c>
      <c r="AI230" s="426">
        <f t="shared" ca="1" si="239"/>
        <v>0</v>
      </c>
      <c r="AJ230" s="426"/>
      <c r="AK230" s="272"/>
      <c r="AS230" s="75"/>
      <c r="AT230" s="75"/>
    </row>
    <row r="231" spans="3:46" ht="15" customHeight="1">
      <c r="C231" s="184"/>
      <c r="D231" s="544"/>
      <c r="E231" s="295" t="s">
        <v>74</v>
      </c>
      <c r="F231" s="73" t="s">
        <v>114</v>
      </c>
      <c r="G231" s="426">
        <f t="shared" ref="G231:AH231" ca="1" si="240">G230-(G233+G234+G232+G236+G239+G240+G235+G237)</f>
        <v>0</v>
      </c>
      <c r="H231" s="426">
        <f t="shared" ca="1" si="240"/>
        <v>0</v>
      </c>
      <c r="I231" s="426">
        <f t="shared" ca="1" si="240"/>
        <v>0</v>
      </c>
      <c r="J231" s="285">
        <f t="shared" ca="1" si="240"/>
        <v>0</v>
      </c>
      <c r="K231" s="285">
        <f t="shared" ca="1" si="240"/>
        <v>0</v>
      </c>
      <c r="L231" s="426">
        <f t="shared" ca="1" si="240"/>
        <v>0</v>
      </c>
      <c r="M231" s="426">
        <f t="shared" ca="1" si="240"/>
        <v>0</v>
      </c>
      <c r="N231" s="426">
        <f t="shared" ca="1" si="240"/>
        <v>0</v>
      </c>
      <c r="O231" s="426">
        <f t="shared" ca="1" si="240"/>
        <v>0</v>
      </c>
      <c r="P231" s="426">
        <f t="shared" ca="1" si="240"/>
        <v>0</v>
      </c>
      <c r="Q231" s="426">
        <f t="shared" ca="1" si="240"/>
        <v>0</v>
      </c>
      <c r="R231" s="285">
        <f t="shared" ca="1" si="240"/>
        <v>0</v>
      </c>
      <c r="S231" s="426">
        <f t="shared" ca="1" si="240"/>
        <v>0</v>
      </c>
      <c r="T231" s="426">
        <f t="shared" ca="1" si="240"/>
        <v>0</v>
      </c>
      <c r="U231" s="426">
        <f t="shared" ca="1" si="240"/>
        <v>0</v>
      </c>
      <c r="V231" s="426">
        <f t="shared" ca="1" si="240"/>
        <v>0</v>
      </c>
      <c r="W231" s="426">
        <f t="shared" ca="1" si="240"/>
        <v>0</v>
      </c>
      <c r="X231" s="426">
        <f t="shared" ca="1" si="240"/>
        <v>0</v>
      </c>
      <c r="Y231" s="285">
        <f t="shared" ca="1" si="240"/>
        <v>0</v>
      </c>
      <c r="Z231" s="426">
        <f t="shared" ca="1" si="240"/>
        <v>0</v>
      </c>
      <c r="AA231" s="426">
        <f t="shared" ca="1" si="240"/>
        <v>0</v>
      </c>
      <c r="AB231" s="426">
        <f t="shared" ca="1" si="240"/>
        <v>0</v>
      </c>
      <c r="AC231" s="426">
        <f t="shared" ca="1" si="240"/>
        <v>0</v>
      </c>
      <c r="AD231" s="426">
        <f t="shared" ca="1" si="240"/>
        <v>0</v>
      </c>
      <c r="AE231" s="285">
        <f t="shared" ca="1" si="240"/>
        <v>0</v>
      </c>
      <c r="AF231" s="285">
        <f t="shared" ca="1" si="240"/>
        <v>0</v>
      </c>
      <c r="AG231" s="426">
        <f t="shared" ca="1" si="240"/>
        <v>0</v>
      </c>
      <c r="AH231" s="426">
        <f t="shared" ca="1" si="240"/>
        <v>0</v>
      </c>
      <c r="AI231" s="426">
        <f t="shared" ref="AI231" ca="1" si="241">AI230-(AI233+AI234+AI232+AI236+AI239+AI240+AI235+AI237)</f>
        <v>0</v>
      </c>
      <c r="AJ231" s="426"/>
      <c r="AK231" s="272"/>
      <c r="AS231" s="75"/>
      <c r="AT231" s="75"/>
    </row>
    <row r="232" spans="3:46" ht="15" customHeight="1">
      <c r="C232" s="184"/>
      <c r="D232" s="544"/>
      <c r="E232" s="288" t="s">
        <v>74</v>
      </c>
      <c r="F232" s="73" t="s">
        <v>92</v>
      </c>
      <c r="G232" s="426">
        <f t="shared" ref="G232:AI232" ca="1" si="242">G77+G78+G81</f>
        <v>0</v>
      </c>
      <c r="H232" s="426">
        <f t="shared" ca="1" si="242"/>
        <v>0</v>
      </c>
      <c r="I232" s="426">
        <f t="shared" ca="1" si="242"/>
        <v>0</v>
      </c>
      <c r="J232" s="285">
        <f t="shared" ca="1" si="242"/>
        <v>0</v>
      </c>
      <c r="K232" s="285">
        <f t="shared" ca="1" si="242"/>
        <v>0</v>
      </c>
      <c r="L232" s="426">
        <f t="shared" ca="1" si="242"/>
        <v>0</v>
      </c>
      <c r="M232" s="426">
        <f t="shared" ca="1" si="242"/>
        <v>0</v>
      </c>
      <c r="N232" s="426">
        <f t="shared" ca="1" si="242"/>
        <v>0</v>
      </c>
      <c r="O232" s="426">
        <f t="shared" ca="1" si="242"/>
        <v>0</v>
      </c>
      <c r="P232" s="426">
        <f t="shared" ca="1" si="242"/>
        <v>0</v>
      </c>
      <c r="Q232" s="426">
        <f t="shared" ca="1" si="242"/>
        <v>0</v>
      </c>
      <c r="R232" s="285">
        <f t="shared" ca="1" si="242"/>
        <v>0</v>
      </c>
      <c r="S232" s="426">
        <f t="shared" ca="1" si="242"/>
        <v>0</v>
      </c>
      <c r="T232" s="426">
        <f t="shared" ca="1" si="242"/>
        <v>0</v>
      </c>
      <c r="U232" s="426">
        <f t="shared" ca="1" si="242"/>
        <v>0</v>
      </c>
      <c r="V232" s="426">
        <f t="shared" ca="1" si="242"/>
        <v>0</v>
      </c>
      <c r="W232" s="426">
        <f t="shared" ca="1" si="242"/>
        <v>0</v>
      </c>
      <c r="X232" s="426">
        <f t="shared" ca="1" si="242"/>
        <v>0</v>
      </c>
      <c r="Y232" s="285">
        <f t="shared" ca="1" si="242"/>
        <v>0</v>
      </c>
      <c r="Z232" s="426">
        <f t="shared" ca="1" si="242"/>
        <v>0</v>
      </c>
      <c r="AA232" s="426">
        <f t="shared" ca="1" si="242"/>
        <v>0</v>
      </c>
      <c r="AB232" s="426">
        <f t="shared" ca="1" si="242"/>
        <v>0</v>
      </c>
      <c r="AC232" s="426">
        <f t="shared" ca="1" si="242"/>
        <v>0</v>
      </c>
      <c r="AD232" s="426">
        <f t="shared" ca="1" si="242"/>
        <v>0</v>
      </c>
      <c r="AE232" s="285">
        <f t="shared" ca="1" si="242"/>
        <v>0</v>
      </c>
      <c r="AF232" s="285">
        <f t="shared" ca="1" si="242"/>
        <v>0</v>
      </c>
      <c r="AG232" s="426">
        <f t="shared" ca="1" si="242"/>
        <v>0</v>
      </c>
      <c r="AH232" s="426">
        <f t="shared" ca="1" si="242"/>
        <v>0</v>
      </c>
      <c r="AI232" s="426">
        <f t="shared" ca="1" si="242"/>
        <v>0</v>
      </c>
      <c r="AJ232" s="426"/>
      <c r="AK232" s="272"/>
      <c r="AS232" s="75"/>
      <c r="AT232" s="75"/>
    </row>
    <row r="233" spans="3:46" ht="15" customHeight="1">
      <c r="C233" s="184"/>
      <c r="D233" s="544"/>
      <c r="E233" s="289" t="s">
        <v>52</v>
      </c>
      <c r="F233" s="73" t="s">
        <v>271</v>
      </c>
      <c r="G233" s="426" t="str">
        <f t="shared" ref="G233:AI233" si="243">G38</f>
        <v>0.00</v>
      </c>
      <c r="H233" s="426" t="str">
        <f t="shared" si="243"/>
        <v>0.00</v>
      </c>
      <c r="I233" s="426" t="str">
        <f t="shared" si="243"/>
        <v>0.00</v>
      </c>
      <c r="J233" s="285" t="str">
        <f t="shared" si="243"/>
        <v>0.00</v>
      </c>
      <c r="K233" s="285" t="str">
        <f t="shared" si="243"/>
        <v>0.00</v>
      </c>
      <c r="L233" s="426" t="str">
        <f t="shared" si="243"/>
        <v>0.00</v>
      </c>
      <c r="M233" s="426" t="str">
        <f t="shared" si="243"/>
        <v>0.00</v>
      </c>
      <c r="N233" s="426" t="str">
        <f t="shared" si="243"/>
        <v>0.00</v>
      </c>
      <c r="O233" s="426" t="str">
        <f t="shared" si="243"/>
        <v>0.00</v>
      </c>
      <c r="P233" s="426" t="str">
        <f t="shared" si="243"/>
        <v>0.00</v>
      </c>
      <c r="Q233" s="426" t="str">
        <f t="shared" si="243"/>
        <v>0.00</v>
      </c>
      <c r="R233" s="285" t="str">
        <f t="shared" si="243"/>
        <v>0.00</v>
      </c>
      <c r="S233" s="426" t="str">
        <f t="shared" si="243"/>
        <v>0.00</v>
      </c>
      <c r="T233" s="426" t="str">
        <f t="shared" si="243"/>
        <v>0.00</v>
      </c>
      <c r="U233" s="426" t="str">
        <f t="shared" si="243"/>
        <v>0.00</v>
      </c>
      <c r="V233" s="426" t="str">
        <f t="shared" si="243"/>
        <v>0.00</v>
      </c>
      <c r="W233" s="426" t="str">
        <f t="shared" si="243"/>
        <v>0.00</v>
      </c>
      <c r="X233" s="426" t="str">
        <f t="shared" si="243"/>
        <v>0.00</v>
      </c>
      <c r="Y233" s="285" t="str">
        <f t="shared" si="243"/>
        <v>0.00</v>
      </c>
      <c r="Z233" s="426" t="str">
        <f t="shared" si="243"/>
        <v>0.00</v>
      </c>
      <c r="AA233" s="426" t="str">
        <f t="shared" si="243"/>
        <v>0.00</v>
      </c>
      <c r="AB233" s="426" t="str">
        <f t="shared" si="243"/>
        <v>0.00</v>
      </c>
      <c r="AC233" s="426" t="str">
        <f t="shared" si="243"/>
        <v>0.00</v>
      </c>
      <c r="AD233" s="426" t="str">
        <f t="shared" si="243"/>
        <v>0.00</v>
      </c>
      <c r="AE233" s="285" t="str">
        <f t="shared" si="243"/>
        <v>0.00</v>
      </c>
      <c r="AF233" s="285" t="str">
        <f t="shared" si="243"/>
        <v>0.00</v>
      </c>
      <c r="AG233" s="426" t="str">
        <f t="shared" si="243"/>
        <v>0.00</v>
      </c>
      <c r="AH233" s="426" t="str">
        <f t="shared" si="243"/>
        <v>0.00</v>
      </c>
      <c r="AI233" s="426" t="str">
        <f t="shared" si="243"/>
        <v>0.00</v>
      </c>
      <c r="AJ233" s="426"/>
      <c r="AK233" s="272"/>
      <c r="AS233" s="75"/>
      <c r="AT233" s="75"/>
    </row>
    <row r="234" spans="3:46" ht="15" customHeight="1">
      <c r="C234" s="184"/>
      <c r="D234" s="544"/>
      <c r="E234" s="289" t="s">
        <v>52</v>
      </c>
      <c r="F234" s="73" t="s">
        <v>272</v>
      </c>
      <c r="G234" s="426" t="str">
        <f t="shared" ref="G234:AI234" si="244">G39</f>
        <v>0.00</v>
      </c>
      <c r="H234" s="426" t="str">
        <f t="shared" si="244"/>
        <v>0.00</v>
      </c>
      <c r="I234" s="426" t="str">
        <f t="shared" si="244"/>
        <v>0.00</v>
      </c>
      <c r="J234" s="285" t="str">
        <f t="shared" si="244"/>
        <v>0.00</v>
      </c>
      <c r="K234" s="285" t="str">
        <f t="shared" si="244"/>
        <v>0.00</v>
      </c>
      <c r="L234" s="426" t="str">
        <f t="shared" si="244"/>
        <v>0.00</v>
      </c>
      <c r="M234" s="426" t="str">
        <f t="shared" si="244"/>
        <v>0.00</v>
      </c>
      <c r="N234" s="426" t="str">
        <f t="shared" si="244"/>
        <v>0.00</v>
      </c>
      <c r="O234" s="426" t="str">
        <f t="shared" si="244"/>
        <v>0.00</v>
      </c>
      <c r="P234" s="426" t="str">
        <f t="shared" si="244"/>
        <v>0.00</v>
      </c>
      <c r="Q234" s="426" t="str">
        <f t="shared" si="244"/>
        <v>0.00</v>
      </c>
      <c r="R234" s="285" t="str">
        <f t="shared" si="244"/>
        <v>0.00</v>
      </c>
      <c r="S234" s="426" t="str">
        <f t="shared" si="244"/>
        <v>0.00</v>
      </c>
      <c r="T234" s="426" t="str">
        <f t="shared" si="244"/>
        <v>0.00</v>
      </c>
      <c r="U234" s="426" t="str">
        <f t="shared" si="244"/>
        <v>0.00</v>
      </c>
      <c r="V234" s="426" t="str">
        <f t="shared" si="244"/>
        <v>0.00</v>
      </c>
      <c r="W234" s="426" t="str">
        <f t="shared" si="244"/>
        <v>0.00</v>
      </c>
      <c r="X234" s="426" t="str">
        <f t="shared" si="244"/>
        <v>0.00</v>
      </c>
      <c r="Y234" s="285" t="str">
        <f t="shared" si="244"/>
        <v>0.00</v>
      </c>
      <c r="Z234" s="426" t="str">
        <f t="shared" si="244"/>
        <v>0.00</v>
      </c>
      <c r="AA234" s="426" t="str">
        <f t="shared" si="244"/>
        <v>0.00</v>
      </c>
      <c r="AB234" s="426" t="str">
        <f t="shared" si="244"/>
        <v>0.00</v>
      </c>
      <c r="AC234" s="426" t="str">
        <f t="shared" si="244"/>
        <v>0.00</v>
      </c>
      <c r="AD234" s="426" t="str">
        <f t="shared" si="244"/>
        <v>0.00</v>
      </c>
      <c r="AE234" s="285" t="str">
        <f t="shared" si="244"/>
        <v>0.00</v>
      </c>
      <c r="AF234" s="285" t="str">
        <f t="shared" si="244"/>
        <v>0.00</v>
      </c>
      <c r="AG234" s="426" t="str">
        <f t="shared" si="244"/>
        <v>0.00</v>
      </c>
      <c r="AH234" s="426" t="str">
        <f t="shared" si="244"/>
        <v>0.00</v>
      </c>
      <c r="AI234" s="426" t="str">
        <f t="shared" si="244"/>
        <v>0.00</v>
      </c>
      <c r="AJ234" s="426"/>
      <c r="AK234" s="272"/>
      <c r="AS234" s="75"/>
      <c r="AT234" s="75"/>
    </row>
    <row r="235" spans="3:46" ht="15" customHeight="1">
      <c r="C235" s="184"/>
      <c r="D235" s="544"/>
      <c r="E235" s="294" t="s">
        <v>18</v>
      </c>
      <c r="F235" s="291" t="s">
        <v>214</v>
      </c>
      <c r="G235" s="426">
        <f t="shared" ref="G235:AI235" ca="1" si="245">(G33+G35+G36)-G84</f>
        <v>0</v>
      </c>
      <c r="H235" s="426">
        <f t="shared" ca="1" si="245"/>
        <v>0</v>
      </c>
      <c r="I235" s="426">
        <f t="shared" ca="1" si="245"/>
        <v>0</v>
      </c>
      <c r="J235" s="285">
        <f t="shared" ca="1" si="245"/>
        <v>0</v>
      </c>
      <c r="K235" s="285">
        <f t="shared" ca="1" si="245"/>
        <v>0</v>
      </c>
      <c r="L235" s="426">
        <f t="shared" ca="1" si="245"/>
        <v>0</v>
      </c>
      <c r="M235" s="426">
        <f t="shared" ca="1" si="245"/>
        <v>0</v>
      </c>
      <c r="N235" s="426">
        <f t="shared" ca="1" si="245"/>
        <v>0</v>
      </c>
      <c r="O235" s="426">
        <f t="shared" ca="1" si="245"/>
        <v>0</v>
      </c>
      <c r="P235" s="426">
        <f t="shared" ca="1" si="245"/>
        <v>0</v>
      </c>
      <c r="Q235" s="426">
        <f t="shared" ca="1" si="245"/>
        <v>0</v>
      </c>
      <c r="R235" s="285">
        <f t="shared" ca="1" si="245"/>
        <v>0</v>
      </c>
      <c r="S235" s="426">
        <f t="shared" ca="1" si="245"/>
        <v>0</v>
      </c>
      <c r="T235" s="426">
        <f t="shared" ca="1" si="245"/>
        <v>0</v>
      </c>
      <c r="U235" s="426">
        <f t="shared" ca="1" si="245"/>
        <v>0</v>
      </c>
      <c r="V235" s="426">
        <f t="shared" ca="1" si="245"/>
        <v>0</v>
      </c>
      <c r="W235" s="426">
        <f t="shared" ca="1" si="245"/>
        <v>0</v>
      </c>
      <c r="X235" s="426">
        <f t="shared" ca="1" si="245"/>
        <v>0</v>
      </c>
      <c r="Y235" s="285">
        <f t="shared" ca="1" si="245"/>
        <v>0</v>
      </c>
      <c r="Z235" s="426">
        <f t="shared" ca="1" si="245"/>
        <v>0</v>
      </c>
      <c r="AA235" s="426">
        <f t="shared" ca="1" si="245"/>
        <v>0</v>
      </c>
      <c r="AB235" s="426">
        <f t="shared" ca="1" si="245"/>
        <v>0</v>
      </c>
      <c r="AC235" s="426">
        <f t="shared" ca="1" si="245"/>
        <v>0</v>
      </c>
      <c r="AD235" s="426">
        <f t="shared" ca="1" si="245"/>
        <v>0</v>
      </c>
      <c r="AE235" s="285">
        <f t="shared" ca="1" si="245"/>
        <v>0</v>
      </c>
      <c r="AF235" s="285">
        <f t="shared" ca="1" si="245"/>
        <v>0</v>
      </c>
      <c r="AG235" s="426">
        <f t="shared" ca="1" si="245"/>
        <v>0</v>
      </c>
      <c r="AH235" s="426">
        <f t="shared" ca="1" si="245"/>
        <v>0</v>
      </c>
      <c r="AI235" s="426">
        <f t="shared" ca="1" si="245"/>
        <v>0</v>
      </c>
      <c r="AJ235" s="426"/>
      <c r="AK235" s="272"/>
      <c r="AS235" s="75"/>
      <c r="AT235" s="75"/>
    </row>
    <row r="236" spans="3:46" ht="15" customHeight="1">
      <c r="C236" s="184"/>
      <c r="D236" s="544"/>
      <c r="E236" s="294" t="s">
        <v>18</v>
      </c>
      <c r="F236" s="291" t="s">
        <v>269</v>
      </c>
      <c r="G236" s="426" t="str">
        <f t="shared" ref="G236:AI236" si="246">G82</f>
        <v>0.00</v>
      </c>
      <c r="H236" s="426" t="str">
        <f t="shared" si="246"/>
        <v>0.00</v>
      </c>
      <c r="I236" s="426" t="str">
        <f t="shared" si="246"/>
        <v>0.00</v>
      </c>
      <c r="J236" s="285" t="str">
        <f t="shared" si="246"/>
        <v>0.00</v>
      </c>
      <c r="K236" s="285" t="str">
        <f t="shared" si="246"/>
        <v>0.00</v>
      </c>
      <c r="L236" s="426" t="str">
        <f t="shared" si="246"/>
        <v>0.00</v>
      </c>
      <c r="M236" s="426" t="str">
        <f t="shared" si="246"/>
        <v>0.00</v>
      </c>
      <c r="N236" s="426" t="str">
        <f t="shared" si="246"/>
        <v>0.00</v>
      </c>
      <c r="O236" s="426" t="str">
        <f t="shared" si="246"/>
        <v>0.00</v>
      </c>
      <c r="P236" s="426" t="str">
        <f t="shared" si="246"/>
        <v>0.00</v>
      </c>
      <c r="Q236" s="426" t="str">
        <f t="shared" si="246"/>
        <v>0.00</v>
      </c>
      <c r="R236" s="285" t="str">
        <f t="shared" si="246"/>
        <v>0.00</v>
      </c>
      <c r="S236" s="426" t="str">
        <f t="shared" si="246"/>
        <v>0.00</v>
      </c>
      <c r="T236" s="426" t="str">
        <f t="shared" si="246"/>
        <v>0.00</v>
      </c>
      <c r="U236" s="426" t="str">
        <f t="shared" si="246"/>
        <v>0.00</v>
      </c>
      <c r="V236" s="426" t="str">
        <f t="shared" si="246"/>
        <v>0.00</v>
      </c>
      <c r="W236" s="426" t="str">
        <f t="shared" si="246"/>
        <v>0.00</v>
      </c>
      <c r="X236" s="426" t="str">
        <f t="shared" si="246"/>
        <v>0.00</v>
      </c>
      <c r="Y236" s="285" t="str">
        <f t="shared" si="246"/>
        <v>0.00</v>
      </c>
      <c r="Z236" s="426" t="str">
        <f t="shared" si="246"/>
        <v>0.00</v>
      </c>
      <c r="AA236" s="426" t="str">
        <f t="shared" si="246"/>
        <v>0.00</v>
      </c>
      <c r="AB236" s="426" t="str">
        <f t="shared" si="246"/>
        <v>0.00</v>
      </c>
      <c r="AC236" s="426" t="str">
        <f t="shared" si="246"/>
        <v>0.00</v>
      </c>
      <c r="AD236" s="426" t="str">
        <f t="shared" si="246"/>
        <v>0.00</v>
      </c>
      <c r="AE236" s="285" t="str">
        <f t="shared" si="246"/>
        <v>0.00</v>
      </c>
      <c r="AF236" s="285" t="str">
        <f t="shared" si="246"/>
        <v>0.00</v>
      </c>
      <c r="AG236" s="426" t="str">
        <f t="shared" si="246"/>
        <v>0.00</v>
      </c>
      <c r="AH236" s="426" t="str">
        <f t="shared" si="246"/>
        <v>0.00</v>
      </c>
      <c r="AI236" s="426" t="str">
        <f t="shared" si="246"/>
        <v>0.00</v>
      </c>
      <c r="AJ236" s="426"/>
      <c r="AK236" s="272"/>
      <c r="AS236" s="75"/>
      <c r="AT236" s="75"/>
    </row>
    <row r="237" spans="3:46" ht="15" customHeight="1">
      <c r="C237" s="184"/>
      <c r="D237" s="544"/>
      <c r="E237" s="294" t="s">
        <v>18</v>
      </c>
      <c r="F237" s="291" t="s">
        <v>215</v>
      </c>
      <c r="G237" s="426" t="str">
        <f t="shared" ref="G237:AI237" si="247">G84</f>
        <v>0.00</v>
      </c>
      <c r="H237" s="426" t="str">
        <f t="shared" si="247"/>
        <v>0.00</v>
      </c>
      <c r="I237" s="426" t="str">
        <f t="shared" si="247"/>
        <v>0.00</v>
      </c>
      <c r="J237" s="285" t="str">
        <f t="shared" si="247"/>
        <v>0.00</v>
      </c>
      <c r="K237" s="285" t="str">
        <f t="shared" si="247"/>
        <v>0.00</v>
      </c>
      <c r="L237" s="426" t="str">
        <f t="shared" si="247"/>
        <v>0.00</v>
      </c>
      <c r="M237" s="426" t="str">
        <f t="shared" si="247"/>
        <v>0.00</v>
      </c>
      <c r="N237" s="426" t="str">
        <f t="shared" si="247"/>
        <v>0.00</v>
      </c>
      <c r="O237" s="426" t="str">
        <f t="shared" si="247"/>
        <v>0.00</v>
      </c>
      <c r="P237" s="426" t="str">
        <f t="shared" si="247"/>
        <v>0.00</v>
      </c>
      <c r="Q237" s="426" t="str">
        <f t="shared" si="247"/>
        <v>0.00</v>
      </c>
      <c r="R237" s="285" t="str">
        <f t="shared" si="247"/>
        <v>0.00</v>
      </c>
      <c r="S237" s="426" t="str">
        <f t="shared" si="247"/>
        <v>0.00</v>
      </c>
      <c r="T237" s="426" t="str">
        <f t="shared" si="247"/>
        <v>0.00</v>
      </c>
      <c r="U237" s="426" t="str">
        <f t="shared" si="247"/>
        <v>0.00</v>
      </c>
      <c r="V237" s="426" t="str">
        <f t="shared" si="247"/>
        <v>0.00</v>
      </c>
      <c r="W237" s="426" t="str">
        <f t="shared" si="247"/>
        <v>0.00</v>
      </c>
      <c r="X237" s="426" t="str">
        <f t="shared" si="247"/>
        <v>0.00</v>
      </c>
      <c r="Y237" s="285" t="str">
        <f t="shared" si="247"/>
        <v>0.00</v>
      </c>
      <c r="Z237" s="426" t="str">
        <f t="shared" si="247"/>
        <v>0.00</v>
      </c>
      <c r="AA237" s="426" t="str">
        <f t="shared" si="247"/>
        <v>0.00</v>
      </c>
      <c r="AB237" s="426" t="str">
        <f t="shared" si="247"/>
        <v>0.00</v>
      </c>
      <c r="AC237" s="426" t="str">
        <f t="shared" si="247"/>
        <v>0.00</v>
      </c>
      <c r="AD237" s="426" t="str">
        <f t="shared" si="247"/>
        <v>0.00</v>
      </c>
      <c r="AE237" s="285" t="str">
        <f t="shared" si="247"/>
        <v>0.00</v>
      </c>
      <c r="AF237" s="285" t="str">
        <f t="shared" si="247"/>
        <v>0.00</v>
      </c>
      <c r="AG237" s="426" t="str">
        <f t="shared" si="247"/>
        <v>0.00</v>
      </c>
      <c r="AH237" s="426" t="str">
        <f t="shared" si="247"/>
        <v>0.00</v>
      </c>
      <c r="AI237" s="426" t="str">
        <f t="shared" si="247"/>
        <v>0.00</v>
      </c>
      <c r="AJ237" s="426"/>
      <c r="AK237" s="272"/>
      <c r="AS237" s="75"/>
      <c r="AT237" s="75"/>
    </row>
    <row r="238" spans="3:46" ht="15" customHeight="1">
      <c r="C238" s="184"/>
      <c r="D238" s="544"/>
      <c r="E238" s="294" t="s">
        <v>18</v>
      </c>
      <c r="F238" s="291" t="s">
        <v>216</v>
      </c>
      <c r="G238" s="426">
        <f t="shared" ref="G238:AI238" si="248">G85+G86</f>
        <v>0</v>
      </c>
      <c r="H238" s="426">
        <f t="shared" si="248"/>
        <v>0</v>
      </c>
      <c r="I238" s="426">
        <f t="shared" si="248"/>
        <v>0</v>
      </c>
      <c r="J238" s="285">
        <f t="shared" si="248"/>
        <v>0</v>
      </c>
      <c r="K238" s="285">
        <f t="shared" si="248"/>
        <v>0</v>
      </c>
      <c r="L238" s="426">
        <f t="shared" si="248"/>
        <v>0</v>
      </c>
      <c r="M238" s="426">
        <f t="shared" si="248"/>
        <v>0</v>
      </c>
      <c r="N238" s="426">
        <f t="shared" si="248"/>
        <v>0</v>
      </c>
      <c r="O238" s="426">
        <f t="shared" si="248"/>
        <v>0</v>
      </c>
      <c r="P238" s="426">
        <f t="shared" si="248"/>
        <v>0</v>
      </c>
      <c r="Q238" s="426">
        <f t="shared" si="248"/>
        <v>0</v>
      </c>
      <c r="R238" s="285">
        <f t="shared" si="248"/>
        <v>0</v>
      </c>
      <c r="S238" s="426">
        <f t="shared" si="248"/>
        <v>0</v>
      </c>
      <c r="T238" s="426">
        <f t="shared" si="248"/>
        <v>0</v>
      </c>
      <c r="U238" s="426">
        <f t="shared" si="248"/>
        <v>0</v>
      </c>
      <c r="V238" s="426">
        <f t="shared" si="248"/>
        <v>0</v>
      </c>
      <c r="W238" s="426">
        <f t="shared" si="248"/>
        <v>0</v>
      </c>
      <c r="X238" s="426">
        <f t="shared" si="248"/>
        <v>0</v>
      </c>
      <c r="Y238" s="285">
        <f t="shared" si="248"/>
        <v>0</v>
      </c>
      <c r="Z238" s="426">
        <f t="shared" si="248"/>
        <v>0</v>
      </c>
      <c r="AA238" s="426">
        <f t="shared" si="248"/>
        <v>0</v>
      </c>
      <c r="AB238" s="426">
        <f t="shared" si="248"/>
        <v>0</v>
      </c>
      <c r="AC238" s="426">
        <f t="shared" si="248"/>
        <v>0</v>
      </c>
      <c r="AD238" s="426">
        <f t="shared" si="248"/>
        <v>0</v>
      </c>
      <c r="AE238" s="285">
        <f t="shared" si="248"/>
        <v>0</v>
      </c>
      <c r="AF238" s="285">
        <f t="shared" si="248"/>
        <v>0</v>
      </c>
      <c r="AG238" s="426">
        <f t="shared" si="248"/>
        <v>0</v>
      </c>
      <c r="AH238" s="426">
        <f t="shared" si="248"/>
        <v>0</v>
      </c>
      <c r="AI238" s="426">
        <f t="shared" si="248"/>
        <v>0</v>
      </c>
      <c r="AJ238" s="426"/>
      <c r="AK238" s="272"/>
      <c r="AS238" s="75"/>
      <c r="AT238" s="75"/>
    </row>
    <row r="239" spans="3:46" ht="15" customHeight="1">
      <c r="C239" s="184"/>
      <c r="D239" s="544"/>
      <c r="E239" s="295" t="s">
        <v>152</v>
      </c>
      <c r="F239" s="292" t="s">
        <v>199</v>
      </c>
      <c r="G239" s="426" t="str">
        <f t="shared" ref="G239:AI239" ca="1" si="249">G37</f>
        <v>0.00</v>
      </c>
      <c r="H239" s="426" t="str">
        <f t="shared" ca="1" si="249"/>
        <v>0.00</v>
      </c>
      <c r="I239" s="426" t="str">
        <f t="shared" ca="1" si="249"/>
        <v>0.00</v>
      </c>
      <c r="J239" s="285" t="str">
        <f t="shared" ca="1" si="249"/>
        <v>0.00</v>
      </c>
      <c r="K239" s="285" t="str">
        <f t="shared" ca="1" si="249"/>
        <v>0.00</v>
      </c>
      <c r="L239" s="426" t="str">
        <f t="shared" ca="1" si="249"/>
        <v>0.00</v>
      </c>
      <c r="M239" s="426" t="str">
        <f t="shared" ca="1" si="249"/>
        <v>0.00</v>
      </c>
      <c r="N239" s="426" t="str">
        <f t="shared" ca="1" si="249"/>
        <v>0.00</v>
      </c>
      <c r="O239" s="426" t="str">
        <f t="shared" ca="1" si="249"/>
        <v>0.00</v>
      </c>
      <c r="P239" s="426" t="str">
        <f t="shared" ca="1" si="249"/>
        <v>0.00</v>
      </c>
      <c r="Q239" s="426" t="str">
        <f t="shared" ca="1" si="249"/>
        <v>0.00</v>
      </c>
      <c r="R239" s="285" t="str">
        <f t="shared" ca="1" si="249"/>
        <v>0.00</v>
      </c>
      <c r="S239" s="426" t="str">
        <f t="shared" ca="1" si="249"/>
        <v>0.00</v>
      </c>
      <c r="T239" s="426" t="str">
        <f t="shared" ca="1" si="249"/>
        <v>0.00</v>
      </c>
      <c r="U239" s="426" t="str">
        <f t="shared" ca="1" si="249"/>
        <v>0.00</v>
      </c>
      <c r="V239" s="426" t="str">
        <f t="shared" ca="1" si="249"/>
        <v>0.00</v>
      </c>
      <c r="W239" s="426" t="str">
        <f t="shared" ca="1" si="249"/>
        <v>0.00</v>
      </c>
      <c r="X239" s="426" t="str">
        <f t="shared" ca="1" si="249"/>
        <v>0.00</v>
      </c>
      <c r="Y239" s="285" t="str">
        <f t="shared" ca="1" si="249"/>
        <v>0.00</v>
      </c>
      <c r="Z239" s="426" t="str">
        <f t="shared" ca="1" si="249"/>
        <v>0.00</v>
      </c>
      <c r="AA239" s="426" t="str">
        <f t="shared" ca="1" si="249"/>
        <v>0.00</v>
      </c>
      <c r="AB239" s="426" t="str">
        <f t="shared" ca="1" si="249"/>
        <v>0.00</v>
      </c>
      <c r="AC239" s="426" t="str">
        <f t="shared" ca="1" si="249"/>
        <v>0.00</v>
      </c>
      <c r="AD239" s="426" t="str">
        <f t="shared" ca="1" si="249"/>
        <v>0.00</v>
      </c>
      <c r="AE239" s="285" t="str">
        <f t="shared" ca="1" si="249"/>
        <v>0.00</v>
      </c>
      <c r="AF239" s="285" t="str">
        <f t="shared" ca="1" si="249"/>
        <v>0.00</v>
      </c>
      <c r="AG239" s="426" t="str">
        <f t="shared" ca="1" si="249"/>
        <v>0.00</v>
      </c>
      <c r="AH239" s="426" t="str">
        <f t="shared" ca="1" si="249"/>
        <v>0.00</v>
      </c>
      <c r="AI239" s="426" t="str">
        <f t="shared" ca="1" si="249"/>
        <v>0.00</v>
      </c>
      <c r="AJ239" s="426"/>
      <c r="AK239" s="272"/>
      <c r="AS239" s="75"/>
      <c r="AT239" s="75"/>
    </row>
    <row r="240" spans="3:46" ht="15" customHeight="1" thickBot="1">
      <c r="C240" s="184"/>
      <c r="D240" s="545"/>
      <c r="E240" s="295" t="s">
        <v>152</v>
      </c>
      <c r="F240" s="73" t="s">
        <v>200</v>
      </c>
      <c r="G240" s="426">
        <f t="shared" ref="G240:AI240" ca="1" si="250">G79+G80</f>
        <v>0</v>
      </c>
      <c r="H240" s="426">
        <f t="shared" ca="1" si="250"/>
        <v>0</v>
      </c>
      <c r="I240" s="426">
        <f t="shared" ca="1" si="250"/>
        <v>0</v>
      </c>
      <c r="J240" s="285">
        <f t="shared" ca="1" si="250"/>
        <v>0</v>
      </c>
      <c r="K240" s="285">
        <f t="shared" ca="1" si="250"/>
        <v>0</v>
      </c>
      <c r="L240" s="426">
        <f t="shared" ca="1" si="250"/>
        <v>0</v>
      </c>
      <c r="M240" s="426">
        <f t="shared" ca="1" si="250"/>
        <v>0</v>
      </c>
      <c r="N240" s="426">
        <f t="shared" ca="1" si="250"/>
        <v>0</v>
      </c>
      <c r="O240" s="426">
        <f t="shared" ca="1" si="250"/>
        <v>0</v>
      </c>
      <c r="P240" s="426">
        <f t="shared" ca="1" si="250"/>
        <v>0</v>
      </c>
      <c r="Q240" s="426">
        <f t="shared" ca="1" si="250"/>
        <v>0</v>
      </c>
      <c r="R240" s="285">
        <f t="shared" ca="1" si="250"/>
        <v>0</v>
      </c>
      <c r="S240" s="426">
        <f t="shared" ca="1" si="250"/>
        <v>0</v>
      </c>
      <c r="T240" s="426">
        <f t="shared" ca="1" si="250"/>
        <v>0</v>
      </c>
      <c r="U240" s="426">
        <f t="shared" ca="1" si="250"/>
        <v>0</v>
      </c>
      <c r="V240" s="426">
        <f t="shared" ca="1" si="250"/>
        <v>0</v>
      </c>
      <c r="W240" s="426">
        <f t="shared" ca="1" si="250"/>
        <v>0</v>
      </c>
      <c r="X240" s="426">
        <f t="shared" ca="1" si="250"/>
        <v>0</v>
      </c>
      <c r="Y240" s="285">
        <f t="shared" ca="1" si="250"/>
        <v>0</v>
      </c>
      <c r="Z240" s="426">
        <f t="shared" ca="1" si="250"/>
        <v>0</v>
      </c>
      <c r="AA240" s="426">
        <f t="shared" ca="1" si="250"/>
        <v>0</v>
      </c>
      <c r="AB240" s="426">
        <f t="shared" ca="1" si="250"/>
        <v>0</v>
      </c>
      <c r="AC240" s="426">
        <f t="shared" ca="1" si="250"/>
        <v>0</v>
      </c>
      <c r="AD240" s="426">
        <f t="shared" ca="1" si="250"/>
        <v>0</v>
      </c>
      <c r="AE240" s="285">
        <f t="shared" ca="1" si="250"/>
        <v>0</v>
      </c>
      <c r="AF240" s="285">
        <f t="shared" ca="1" si="250"/>
        <v>0</v>
      </c>
      <c r="AG240" s="426">
        <f t="shared" ca="1" si="250"/>
        <v>0</v>
      </c>
      <c r="AH240" s="426">
        <f t="shared" ca="1" si="250"/>
        <v>0</v>
      </c>
      <c r="AI240" s="426">
        <f t="shared" ca="1" si="250"/>
        <v>0</v>
      </c>
      <c r="AJ240" s="426"/>
      <c r="AK240" s="272"/>
      <c r="AS240" s="75"/>
      <c r="AT240" s="75"/>
    </row>
    <row r="241" spans="2:46" ht="15" customHeight="1">
      <c r="C241" s="184"/>
      <c r="D241" s="91"/>
      <c r="E241" s="183"/>
      <c r="F241" s="73" t="s">
        <v>213</v>
      </c>
      <c r="G241" s="426">
        <f t="shared" ref="G241:AH241" ca="1" si="251">G233+G234+G232+G236+G239+G240+G235+G237+G231</f>
        <v>0</v>
      </c>
      <c r="H241" s="426">
        <f t="shared" ca="1" si="251"/>
        <v>0</v>
      </c>
      <c r="I241" s="426">
        <f t="shared" ca="1" si="251"/>
        <v>0</v>
      </c>
      <c r="J241" s="285">
        <f t="shared" ca="1" si="251"/>
        <v>0</v>
      </c>
      <c r="K241" s="285">
        <f t="shared" ca="1" si="251"/>
        <v>0</v>
      </c>
      <c r="L241" s="426">
        <f t="shared" ca="1" si="251"/>
        <v>0</v>
      </c>
      <c r="M241" s="426">
        <f t="shared" ca="1" si="251"/>
        <v>0</v>
      </c>
      <c r="N241" s="426">
        <f t="shared" ca="1" si="251"/>
        <v>0</v>
      </c>
      <c r="O241" s="426">
        <f t="shared" ca="1" si="251"/>
        <v>0</v>
      </c>
      <c r="P241" s="426">
        <f t="shared" ca="1" si="251"/>
        <v>0</v>
      </c>
      <c r="Q241" s="426">
        <f t="shared" ca="1" si="251"/>
        <v>0</v>
      </c>
      <c r="R241" s="285">
        <f t="shared" ca="1" si="251"/>
        <v>0</v>
      </c>
      <c r="S241" s="426">
        <f t="shared" ca="1" si="251"/>
        <v>0</v>
      </c>
      <c r="T241" s="426">
        <f t="shared" ca="1" si="251"/>
        <v>0</v>
      </c>
      <c r="U241" s="426">
        <f t="shared" ca="1" si="251"/>
        <v>0</v>
      </c>
      <c r="V241" s="426">
        <f t="shared" ca="1" si="251"/>
        <v>0</v>
      </c>
      <c r="W241" s="426">
        <f t="shared" ca="1" si="251"/>
        <v>0</v>
      </c>
      <c r="X241" s="426">
        <f t="shared" ca="1" si="251"/>
        <v>0</v>
      </c>
      <c r="Y241" s="285">
        <f t="shared" ca="1" si="251"/>
        <v>0</v>
      </c>
      <c r="Z241" s="426">
        <f t="shared" ca="1" si="251"/>
        <v>0</v>
      </c>
      <c r="AA241" s="426">
        <f t="shared" ca="1" si="251"/>
        <v>0</v>
      </c>
      <c r="AB241" s="426">
        <f t="shared" ca="1" si="251"/>
        <v>0</v>
      </c>
      <c r="AC241" s="426">
        <f t="shared" ca="1" si="251"/>
        <v>0</v>
      </c>
      <c r="AD241" s="426">
        <f t="shared" ca="1" si="251"/>
        <v>0</v>
      </c>
      <c r="AE241" s="285">
        <f t="shared" ca="1" si="251"/>
        <v>0</v>
      </c>
      <c r="AF241" s="285">
        <f t="shared" ca="1" si="251"/>
        <v>0</v>
      </c>
      <c r="AG241" s="426">
        <f t="shared" ca="1" si="251"/>
        <v>0</v>
      </c>
      <c r="AH241" s="426">
        <f t="shared" ca="1" si="251"/>
        <v>0</v>
      </c>
      <c r="AI241" s="426">
        <f t="shared" ref="AI241" ca="1" si="252">AI233+AI234+AI232+AI236+AI239+AI240+AI235+AI237+AI231</f>
        <v>0</v>
      </c>
      <c r="AJ241" s="426"/>
      <c r="AK241" s="272"/>
      <c r="AS241" s="75"/>
      <c r="AT241" s="75"/>
    </row>
    <row r="242" spans="2:46" ht="15" customHeight="1" thickBot="1">
      <c r="C242" s="184"/>
      <c r="D242" s="91"/>
      <c r="E242" s="183"/>
      <c r="F242" s="47"/>
      <c r="G242" s="422"/>
      <c r="H242" s="422"/>
      <c r="I242" s="422"/>
      <c r="J242" s="242"/>
      <c r="K242" s="242"/>
      <c r="L242" s="422"/>
      <c r="M242" s="422"/>
      <c r="N242" s="423"/>
      <c r="O242" s="423"/>
      <c r="P242" s="423"/>
      <c r="Q242" s="423"/>
      <c r="R242" s="243"/>
      <c r="S242" s="423"/>
      <c r="T242" s="423"/>
      <c r="U242" s="423"/>
      <c r="V242" s="423"/>
      <c r="W242" s="423"/>
      <c r="X242" s="423"/>
      <c r="Y242" s="243"/>
      <c r="Z242" s="423"/>
      <c r="AA242" s="423"/>
      <c r="AB242" s="423"/>
      <c r="AC242" s="423"/>
      <c r="AD242" s="423"/>
      <c r="AE242" s="243"/>
      <c r="AF242" s="243"/>
      <c r="AG242" s="423"/>
      <c r="AH242" s="423"/>
      <c r="AI242" s="423"/>
      <c r="AJ242" s="423"/>
      <c r="AK242" s="205"/>
      <c r="AS242" s="75"/>
      <c r="AT242" s="75"/>
    </row>
    <row r="243" spans="2:46" ht="15" customHeight="1">
      <c r="C243" s="184"/>
      <c r="D243" s="543" t="s">
        <v>283</v>
      </c>
      <c r="E243" s="288" t="s">
        <v>74</v>
      </c>
      <c r="F243" s="73" t="s">
        <v>185</v>
      </c>
      <c r="G243" s="426" t="e">
        <f t="shared" ref="G243:AH243" ca="1" si="253">G198</f>
        <v>#DIV/0!</v>
      </c>
      <c r="H243" s="426" t="e">
        <f t="shared" ca="1" si="253"/>
        <v>#DIV/0!</v>
      </c>
      <c r="I243" s="426" t="e">
        <f t="shared" ca="1" si="253"/>
        <v>#DIV/0!</v>
      </c>
      <c r="J243" s="285" t="e">
        <f t="shared" ca="1" si="253"/>
        <v>#DIV/0!</v>
      </c>
      <c r="K243" s="285" t="e">
        <f t="shared" ca="1" si="253"/>
        <v>#DIV/0!</v>
      </c>
      <c r="L243" s="426" t="e">
        <f t="shared" ca="1" si="253"/>
        <v>#DIV/0!</v>
      </c>
      <c r="M243" s="426" t="e">
        <f t="shared" ca="1" si="253"/>
        <v>#DIV/0!</v>
      </c>
      <c r="N243" s="426" t="e">
        <f t="shared" ca="1" si="253"/>
        <v>#DIV/0!</v>
      </c>
      <c r="O243" s="426" t="e">
        <f t="shared" ca="1" si="253"/>
        <v>#DIV/0!</v>
      </c>
      <c r="P243" s="426" t="e">
        <f t="shared" ca="1" si="253"/>
        <v>#DIV/0!</v>
      </c>
      <c r="Q243" s="426" t="e">
        <f t="shared" ca="1" si="253"/>
        <v>#DIV/0!</v>
      </c>
      <c r="R243" s="285" t="e">
        <f t="shared" ca="1" si="253"/>
        <v>#DIV/0!</v>
      </c>
      <c r="S243" s="426" t="e">
        <f t="shared" ca="1" si="253"/>
        <v>#DIV/0!</v>
      </c>
      <c r="T243" s="426" t="e">
        <f t="shared" ca="1" si="253"/>
        <v>#DIV/0!</v>
      </c>
      <c r="U243" s="426" t="e">
        <f t="shared" ca="1" si="253"/>
        <v>#DIV/0!</v>
      </c>
      <c r="V243" s="426" t="e">
        <f t="shared" ca="1" si="253"/>
        <v>#DIV/0!</v>
      </c>
      <c r="W243" s="426" t="e">
        <f t="shared" ca="1" si="253"/>
        <v>#DIV/0!</v>
      </c>
      <c r="X243" s="426" t="e">
        <f t="shared" ca="1" si="253"/>
        <v>#DIV/0!</v>
      </c>
      <c r="Y243" s="285" t="e">
        <f t="shared" ca="1" si="253"/>
        <v>#DIV/0!</v>
      </c>
      <c r="Z243" s="426" t="e">
        <f t="shared" ca="1" si="253"/>
        <v>#DIV/0!</v>
      </c>
      <c r="AA243" s="426" t="e">
        <f t="shared" ca="1" si="253"/>
        <v>#DIV/0!</v>
      </c>
      <c r="AB243" s="426" t="e">
        <f t="shared" ca="1" si="253"/>
        <v>#DIV/0!</v>
      </c>
      <c r="AC243" s="426" t="e">
        <f t="shared" ca="1" si="253"/>
        <v>#DIV/0!</v>
      </c>
      <c r="AD243" s="426" t="e">
        <f t="shared" ca="1" si="253"/>
        <v>#DIV/0!</v>
      </c>
      <c r="AE243" s="285" t="e">
        <f t="shared" ca="1" si="253"/>
        <v>#DIV/0!</v>
      </c>
      <c r="AF243" s="285" t="e">
        <f t="shared" ca="1" si="253"/>
        <v>#DIV/0!</v>
      </c>
      <c r="AG243" s="426" t="e">
        <f t="shared" ca="1" si="253"/>
        <v>#DIV/0!</v>
      </c>
      <c r="AH243" s="426" t="e">
        <f t="shared" ca="1" si="253"/>
        <v>#DIV/0!</v>
      </c>
      <c r="AI243" s="426" t="e">
        <f t="shared" ref="AI243" ca="1" si="254">AI198</f>
        <v>#DIV/0!</v>
      </c>
      <c r="AJ243" s="426"/>
      <c r="AK243" s="272"/>
      <c r="AS243" s="75"/>
      <c r="AT243" s="75"/>
    </row>
    <row r="244" spans="2:46" ht="15" customHeight="1">
      <c r="B244" s="307" t="s">
        <v>289</v>
      </c>
      <c r="C244" s="184"/>
      <c r="D244" s="544"/>
      <c r="E244" s="297" t="s">
        <v>74</v>
      </c>
      <c r="F244" s="286" t="s">
        <v>287</v>
      </c>
      <c r="G244" s="426" t="e">
        <f t="shared" ref="G244:AH244" ca="1" si="255">G231*G$243/(G$233+G$234+G$232+G$236+G$239+G$240+G$235+G$237+G$231)</f>
        <v>#DIV/0!</v>
      </c>
      <c r="H244" s="426" t="e">
        <f t="shared" ca="1" si="255"/>
        <v>#DIV/0!</v>
      </c>
      <c r="I244" s="426" t="e">
        <f t="shared" ca="1" si="255"/>
        <v>#DIV/0!</v>
      </c>
      <c r="J244" s="285" t="e">
        <f t="shared" ca="1" si="255"/>
        <v>#DIV/0!</v>
      </c>
      <c r="K244" s="285" t="e">
        <f t="shared" ca="1" si="255"/>
        <v>#DIV/0!</v>
      </c>
      <c r="L244" s="426" t="e">
        <f t="shared" ca="1" si="255"/>
        <v>#DIV/0!</v>
      </c>
      <c r="M244" s="426" t="e">
        <f t="shared" ca="1" si="255"/>
        <v>#DIV/0!</v>
      </c>
      <c r="N244" s="426" t="e">
        <f t="shared" ca="1" si="255"/>
        <v>#DIV/0!</v>
      </c>
      <c r="O244" s="426" t="e">
        <f t="shared" ca="1" si="255"/>
        <v>#DIV/0!</v>
      </c>
      <c r="P244" s="426" t="e">
        <f t="shared" ca="1" si="255"/>
        <v>#DIV/0!</v>
      </c>
      <c r="Q244" s="426" t="e">
        <f t="shared" ca="1" si="255"/>
        <v>#DIV/0!</v>
      </c>
      <c r="R244" s="285" t="e">
        <f t="shared" ca="1" si="255"/>
        <v>#DIV/0!</v>
      </c>
      <c r="S244" s="426" t="e">
        <f t="shared" ca="1" si="255"/>
        <v>#DIV/0!</v>
      </c>
      <c r="T244" s="426" t="e">
        <f t="shared" ca="1" si="255"/>
        <v>#DIV/0!</v>
      </c>
      <c r="U244" s="426" t="e">
        <f t="shared" ca="1" si="255"/>
        <v>#DIV/0!</v>
      </c>
      <c r="V244" s="426" t="e">
        <f t="shared" ca="1" si="255"/>
        <v>#DIV/0!</v>
      </c>
      <c r="W244" s="426" t="e">
        <f t="shared" ca="1" si="255"/>
        <v>#DIV/0!</v>
      </c>
      <c r="X244" s="426" t="e">
        <f t="shared" ca="1" si="255"/>
        <v>#DIV/0!</v>
      </c>
      <c r="Y244" s="285" t="e">
        <f t="shared" ca="1" si="255"/>
        <v>#DIV/0!</v>
      </c>
      <c r="Z244" s="426" t="e">
        <f t="shared" ca="1" si="255"/>
        <v>#DIV/0!</v>
      </c>
      <c r="AA244" s="426" t="e">
        <f t="shared" ca="1" si="255"/>
        <v>#DIV/0!</v>
      </c>
      <c r="AB244" s="426" t="e">
        <f t="shared" ca="1" si="255"/>
        <v>#DIV/0!</v>
      </c>
      <c r="AC244" s="426" t="e">
        <f t="shared" ca="1" si="255"/>
        <v>#DIV/0!</v>
      </c>
      <c r="AD244" s="426" t="e">
        <f t="shared" ca="1" si="255"/>
        <v>#DIV/0!</v>
      </c>
      <c r="AE244" s="285" t="e">
        <f t="shared" ca="1" si="255"/>
        <v>#DIV/0!</v>
      </c>
      <c r="AF244" s="285" t="e">
        <f t="shared" ca="1" si="255"/>
        <v>#DIV/0!</v>
      </c>
      <c r="AG244" s="426" t="e">
        <f t="shared" ca="1" si="255"/>
        <v>#DIV/0!</v>
      </c>
      <c r="AH244" s="426" t="e">
        <f t="shared" ca="1" si="255"/>
        <v>#DIV/0!</v>
      </c>
      <c r="AI244" s="426" t="e">
        <f t="shared" ref="AI244" ca="1" si="256">AI231*AI$243/(AI$233+AI$234+AI$232+AI$236+AI$239+AI$240+AI$235+AI$237+AI$231)</f>
        <v>#DIV/0!</v>
      </c>
      <c r="AJ244" s="426"/>
      <c r="AK244" s="272"/>
      <c r="AS244" s="75"/>
      <c r="AT244" s="75"/>
    </row>
    <row r="245" spans="2:46" ht="15" customHeight="1">
      <c r="C245" s="184"/>
      <c r="D245" s="544"/>
      <c r="E245" s="288" t="s">
        <v>74</v>
      </c>
      <c r="F245" s="73" t="s">
        <v>92</v>
      </c>
      <c r="G245" s="426" t="e">
        <f t="shared" ref="G245:AH245" ca="1" si="257">G232*G$243/(G$233+G$234+G$232+G$236+G$239+G$240+G$235+G$237+G$231)</f>
        <v>#DIV/0!</v>
      </c>
      <c r="H245" s="426" t="e">
        <f t="shared" ca="1" si="257"/>
        <v>#DIV/0!</v>
      </c>
      <c r="I245" s="426" t="e">
        <f t="shared" ca="1" si="257"/>
        <v>#DIV/0!</v>
      </c>
      <c r="J245" s="285" t="e">
        <f t="shared" ca="1" si="257"/>
        <v>#DIV/0!</v>
      </c>
      <c r="K245" s="285" t="e">
        <f t="shared" ca="1" si="257"/>
        <v>#DIV/0!</v>
      </c>
      <c r="L245" s="426" t="e">
        <f t="shared" ca="1" si="257"/>
        <v>#DIV/0!</v>
      </c>
      <c r="M245" s="426" t="e">
        <f t="shared" ca="1" si="257"/>
        <v>#DIV/0!</v>
      </c>
      <c r="N245" s="426" t="e">
        <f t="shared" ca="1" si="257"/>
        <v>#DIV/0!</v>
      </c>
      <c r="O245" s="426" t="e">
        <f t="shared" ca="1" si="257"/>
        <v>#DIV/0!</v>
      </c>
      <c r="P245" s="426" t="e">
        <f t="shared" ca="1" si="257"/>
        <v>#DIV/0!</v>
      </c>
      <c r="Q245" s="426" t="e">
        <f t="shared" ca="1" si="257"/>
        <v>#DIV/0!</v>
      </c>
      <c r="R245" s="285" t="e">
        <f t="shared" ca="1" si="257"/>
        <v>#DIV/0!</v>
      </c>
      <c r="S245" s="426" t="e">
        <f t="shared" ca="1" si="257"/>
        <v>#DIV/0!</v>
      </c>
      <c r="T245" s="426" t="e">
        <f t="shared" ca="1" si="257"/>
        <v>#DIV/0!</v>
      </c>
      <c r="U245" s="426" t="e">
        <f t="shared" ca="1" si="257"/>
        <v>#DIV/0!</v>
      </c>
      <c r="V245" s="426" t="e">
        <f t="shared" ca="1" si="257"/>
        <v>#DIV/0!</v>
      </c>
      <c r="W245" s="426" t="e">
        <f t="shared" ca="1" si="257"/>
        <v>#DIV/0!</v>
      </c>
      <c r="X245" s="426" t="e">
        <f t="shared" ca="1" si="257"/>
        <v>#DIV/0!</v>
      </c>
      <c r="Y245" s="285" t="e">
        <f t="shared" ca="1" si="257"/>
        <v>#DIV/0!</v>
      </c>
      <c r="Z245" s="426" t="e">
        <f t="shared" ca="1" si="257"/>
        <v>#DIV/0!</v>
      </c>
      <c r="AA245" s="426" t="e">
        <f t="shared" ca="1" si="257"/>
        <v>#DIV/0!</v>
      </c>
      <c r="AB245" s="426" t="e">
        <f t="shared" ca="1" si="257"/>
        <v>#DIV/0!</v>
      </c>
      <c r="AC245" s="426" t="e">
        <f t="shared" ca="1" si="257"/>
        <v>#DIV/0!</v>
      </c>
      <c r="AD245" s="426" t="e">
        <f t="shared" ca="1" si="257"/>
        <v>#DIV/0!</v>
      </c>
      <c r="AE245" s="285" t="e">
        <f t="shared" ca="1" si="257"/>
        <v>#DIV/0!</v>
      </c>
      <c r="AF245" s="285" t="e">
        <f t="shared" ca="1" si="257"/>
        <v>#DIV/0!</v>
      </c>
      <c r="AG245" s="426" t="e">
        <f t="shared" ca="1" si="257"/>
        <v>#DIV/0!</v>
      </c>
      <c r="AH245" s="426" t="e">
        <f t="shared" ca="1" si="257"/>
        <v>#DIV/0!</v>
      </c>
      <c r="AI245" s="426" t="e">
        <f t="shared" ref="AI245" ca="1" si="258">AI232*AI$243/(AI$233+AI$234+AI$232+AI$236+AI$239+AI$240+AI$235+AI$237+AI$231)</f>
        <v>#DIV/0!</v>
      </c>
      <c r="AJ245" s="426"/>
      <c r="AK245" s="272"/>
      <c r="AS245" s="75"/>
      <c r="AT245" s="75"/>
    </row>
    <row r="246" spans="2:46" ht="15" customHeight="1">
      <c r="C246" s="184"/>
      <c r="D246" s="544"/>
      <c r="E246" s="289" t="s">
        <v>52</v>
      </c>
      <c r="F246" s="73" t="s">
        <v>52</v>
      </c>
      <c r="G246" s="426" t="e">
        <f t="shared" ref="G246:AH246" ca="1" si="259">G233*G$243/(G$233+G$234+G$232+G$236+G$239+G$240+G$235+G$237+G$231)</f>
        <v>#DIV/0!</v>
      </c>
      <c r="H246" s="426" t="e">
        <f t="shared" ca="1" si="259"/>
        <v>#DIV/0!</v>
      </c>
      <c r="I246" s="426" t="e">
        <f t="shared" ca="1" si="259"/>
        <v>#DIV/0!</v>
      </c>
      <c r="J246" s="285" t="e">
        <f t="shared" ca="1" si="259"/>
        <v>#DIV/0!</v>
      </c>
      <c r="K246" s="285" t="e">
        <f t="shared" ca="1" si="259"/>
        <v>#DIV/0!</v>
      </c>
      <c r="L246" s="426" t="e">
        <f t="shared" ca="1" si="259"/>
        <v>#DIV/0!</v>
      </c>
      <c r="M246" s="426" t="e">
        <f t="shared" ca="1" si="259"/>
        <v>#DIV/0!</v>
      </c>
      <c r="N246" s="426" t="e">
        <f t="shared" ca="1" si="259"/>
        <v>#DIV/0!</v>
      </c>
      <c r="O246" s="426" t="e">
        <f t="shared" ca="1" si="259"/>
        <v>#DIV/0!</v>
      </c>
      <c r="P246" s="426" t="e">
        <f t="shared" ca="1" si="259"/>
        <v>#DIV/0!</v>
      </c>
      <c r="Q246" s="426" t="e">
        <f t="shared" ca="1" si="259"/>
        <v>#DIV/0!</v>
      </c>
      <c r="R246" s="285" t="e">
        <f t="shared" ca="1" si="259"/>
        <v>#DIV/0!</v>
      </c>
      <c r="S246" s="426" t="e">
        <f t="shared" ca="1" si="259"/>
        <v>#DIV/0!</v>
      </c>
      <c r="T246" s="426" t="e">
        <f t="shared" ca="1" si="259"/>
        <v>#DIV/0!</v>
      </c>
      <c r="U246" s="426" t="e">
        <f t="shared" ca="1" si="259"/>
        <v>#DIV/0!</v>
      </c>
      <c r="V246" s="426" t="e">
        <f t="shared" ca="1" si="259"/>
        <v>#DIV/0!</v>
      </c>
      <c r="W246" s="426" t="e">
        <f t="shared" ca="1" si="259"/>
        <v>#DIV/0!</v>
      </c>
      <c r="X246" s="426" t="e">
        <f t="shared" ca="1" si="259"/>
        <v>#DIV/0!</v>
      </c>
      <c r="Y246" s="285" t="e">
        <f t="shared" ca="1" si="259"/>
        <v>#DIV/0!</v>
      </c>
      <c r="Z246" s="426" t="e">
        <f t="shared" ca="1" si="259"/>
        <v>#DIV/0!</v>
      </c>
      <c r="AA246" s="426" t="e">
        <f t="shared" ca="1" si="259"/>
        <v>#DIV/0!</v>
      </c>
      <c r="AB246" s="426" t="e">
        <f t="shared" ca="1" si="259"/>
        <v>#DIV/0!</v>
      </c>
      <c r="AC246" s="426" t="e">
        <f t="shared" ca="1" si="259"/>
        <v>#DIV/0!</v>
      </c>
      <c r="AD246" s="426" t="e">
        <f t="shared" ca="1" si="259"/>
        <v>#DIV/0!</v>
      </c>
      <c r="AE246" s="285" t="e">
        <f t="shared" ca="1" si="259"/>
        <v>#DIV/0!</v>
      </c>
      <c r="AF246" s="285" t="e">
        <f t="shared" ca="1" si="259"/>
        <v>#DIV/0!</v>
      </c>
      <c r="AG246" s="426" t="e">
        <f t="shared" ca="1" si="259"/>
        <v>#DIV/0!</v>
      </c>
      <c r="AH246" s="426" t="e">
        <f t="shared" ca="1" si="259"/>
        <v>#DIV/0!</v>
      </c>
      <c r="AI246" s="426" t="e">
        <f t="shared" ref="AI246" ca="1" si="260">AI233*AI$243/(AI$233+AI$234+AI$232+AI$236+AI$239+AI$240+AI$235+AI$237+AI$231)</f>
        <v>#DIV/0!</v>
      </c>
      <c r="AJ246" s="426"/>
      <c r="AK246" s="272"/>
      <c r="AS246" s="75"/>
      <c r="AT246" s="75"/>
    </row>
    <row r="247" spans="2:46" ht="15" customHeight="1">
      <c r="C247" s="184"/>
      <c r="D247" s="544"/>
      <c r="E247" s="289" t="s">
        <v>52</v>
      </c>
      <c r="F247" s="73" t="s">
        <v>270</v>
      </c>
      <c r="G247" s="426" t="e">
        <f t="shared" ref="G247:AH247" ca="1" si="261">G234*G$243/(G$233+G$234+G$232+G$236+G$239+G$240+G$235+G$237+G$231)</f>
        <v>#DIV/0!</v>
      </c>
      <c r="H247" s="426" t="e">
        <f t="shared" ca="1" si="261"/>
        <v>#DIV/0!</v>
      </c>
      <c r="I247" s="426" t="e">
        <f t="shared" ca="1" si="261"/>
        <v>#DIV/0!</v>
      </c>
      <c r="J247" s="285" t="e">
        <f t="shared" ca="1" si="261"/>
        <v>#DIV/0!</v>
      </c>
      <c r="K247" s="285" t="e">
        <f t="shared" ca="1" si="261"/>
        <v>#DIV/0!</v>
      </c>
      <c r="L247" s="426" t="e">
        <f t="shared" ca="1" si="261"/>
        <v>#DIV/0!</v>
      </c>
      <c r="M247" s="426" t="e">
        <f t="shared" ca="1" si="261"/>
        <v>#DIV/0!</v>
      </c>
      <c r="N247" s="426" t="e">
        <f t="shared" ca="1" si="261"/>
        <v>#DIV/0!</v>
      </c>
      <c r="O247" s="426" t="e">
        <f t="shared" ca="1" si="261"/>
        <v>#DIV/0!</v>
      </c>
      <c r="P247" s="426" t="e">
        <f t="shared" ca="1" si="261"/>
        <v>#DIV/0!</v>
      </c>
      <c r="Q247" s="426" t="e">
        <f t="shared" ca="1" si="261"/>
        <v>#DIV/0!</v>
      </c>
      <c r="R247" s="285" t="e">
        <f t="shared" ca="1" si="261"/>
        <v>#DIV/0!</v>
      </c>
      <c r="S247" s="426" t="e">
        <f t="shared" ca="1" si="261"/>
        <v>#DIV/0!</v>
      </c>
      <c r="T247" s="426" t="e">
        <f t="shared" ca="1" si="261"/>
        <v>#DIV/0!</v>
      </c>
      <c r="U247" s="426" t="e">
        <f t="shared" ca="1" si="261"/>
        <v>#DIV/0!</v>
      </c>
      <c r="V247" s="426" t="e">
        <f t="shared" ca="1" si="261"/>
        <v>#DIV/0!</v>
      </c>
      <c r="W247" s="426" t="e">
        <f t="shared" ca="1" si="261"/>
        <v>#DIV/0!</v>
      </c>
      <c r="X247" s="426" t="e">
        <f t="shared" ca="1" si="261"/>
        <v>#DIV/0!</v>
      </c>
      <c r="Y247" s="285" t="e">
        <f t="shared" ca="1" si="261"/>
        <v>#DIV/0!</v>
      </c>
      <c r="Z247" s="426" t="e">
        <f t="shared" ca="1" si="261"/>
        <v>#DIV/0!</v>
      </c>
      <c r="AA247" s="426" t="e">
        <f t="shared" ca="1" si="261"/>
        <v>#DIV/0!</v>
      </c>
      <c r="AB247" s="426" t="e">
        <f t="shared" ca="1" si="261"/>
        <v>#DIV/0!</v>
      </c>
      <c r="AC247" s="426" t="e">
        <f t="shared" ca="1" si="261"/>
        <v>#DIV/0!</v>
      </c>
      <c r="AD247" s="426" t="e">
        <f t="shared" ca="1" si="261"/>
        <v>#DIV/0!</v>
      </c>
      <c r="AE247" s="285" t="e">
        <f t="shared" ca="1" si="261"/>
        <v>#DIV/0!</v>
      </c>
      <c r="AF247" s="285" t="e">
        <f t="shared" ca="1" si="261"/>
        <v>#DIV/0!</v>
      </c>
      <c r="AG247" s="426" t="e">
        <f t="shared" ca="1" si="261"/>
        <v>#DIV/0!</v>
      </c>
      <c r="AH247" s="426" t="e">
        <f t="shared" ca="1" si="261"/>
        <v>#DIV/0!</v>
      </c>
      <c r="AI247" s="426" t="e">
        <f t="shared" ref="AI247" ca="1" si="262">AI234*AI$243/(AI$233+AI$234+AI$232+AI$236+AI$239+AI$240+AI$235+AI$237+AI$231)</f>
        <v>#DIV/0!</v>
      </c>
      <c r="AJ247" s="426"/>
      <c r="AK247" s="272"/>
      <c r="AS247" s="75"/>
      <c r="AT247" s="75"/>
    </row>
    <row r="248" spans="2:46" ht="15" customHeight="1">
      <c r="C248" s="184"/>
      <c r="D248" s="544"/>
      <c r="E248" s="296" t="s">
        <v>18</v>
      </c>
      <c r="F248" s="293" t="s">
        <v>214</v>
      </c>
      <c r="G248" s="426" t="e">
        <f t="shared" ref="G248:AH248" ca="1" si="263">G235*G$243/(G$233+G$234+G$232+G$236+G$239+G$240+G$235+G$237+G$231)</f>
        <v>#DIV/0!</v>
      </c>
      <c r="H248" s="426" t="e">
        <f t="shared" ca="1" si="263"/>
        <v>#DIV/0!</v>
      </c>
      <c r="I248" s="426" t="e">
        <f t="shared" ca="1" si="263"/>
        <v>#DIV/0!</v>
      </c>
      <c r="J248" s="285" t="e">
        <f t="shared" ca="1" si="263"/>
        <v>#DIV/0!</v>
      </c>
      <c r="K248" s="285" t="e">
        <f t="shared" ca="1" si="263"/>
        <v>#DIV/0!</v>
      </c>
      <c r="L248" s="426" t="e">
        <f t="shared" ca="1" si="263"/>
        <v>#DIV/0!</v>
      </c>
      <c r="M248" s="426" t="e">
        <f t="shared" ca="1" si="263"/>
        <v>#DIV/0!</v>
      </c>
      <c r="N248" s="426" t="e">
        <f t="shared" ca="1" si="263"/>
        <v>#DIV/0!</v>
      </c>
      <c r="O248" s="426" t="e">
        <f t="shared" ca="1" si="263"/>
        <v>#DIV/0!</v>
      </c>
      <c r="P248" s="426" t="e">
        <f t="shared" ca="1" si="263"/>
        <v>#DIV/0!</v>
      </c>
      <c r="Q248" s="426" t="e">
        <f t="shared" ca="1" si="263"/>
        <v>#DIV/0!</v>
      </c>
      <c r="R248" s="285" t="e">
        <f t="shared" ca="1" si="263"/>
        <v>#DIV/0!</v>
      </c>
      <c r="S248" s="426" t="e">
        <f t="shared" ca="1" si="263"/>
        <v>#DIV/0!</v>
      </c>
      <c r="T248" s="426" t="e">
        <f t="shared" ca="1" si="263"/>
        <v>#DIV/0!</v>
      </c>
      <c r="U248" s="426" t="e">
        <f t="shared" ca="1" si="263"/>
        <v>#DIV/0!</v>
      </c>
      <c r="V248" s="426" t="e">
        <f t="shared" ca="1" si="263"/>
        <v>#DIV/0!</v>
      </c>
      <c r="W248" s="426" t="e">
        <f t="shared" ca="1" si="263"/>
        <v>#DIV/0!</v>
      </c>
      <c r="X248" s="426" t="e">
        <f t="shared" ca="1" si="263"/>
        <v>#DIV/0!</v>
      </c>
      <c r="Y248" s="285" t="e">
        <f t="shared" ca="1" si="263"/>
        <v>#DIV/0!</v>
      </c>
      <c r="Z248" s="426" t="e">
        <f t="shared" ca="1" si="263"/>
        <v>#DIV/0!</v>
      </c>
      <c r="AA248" s="426" t="e">
        <f t="shared" ca="1" si="263"/>
        <v>#DIV/0!</v>
      </c>
      <c r="AB248" s="426" t="e">
        <f t="shared" ca="1" si="263"/>
        <v>#DIV/0!</v>
      </c>
      <c r="AC248" s="426" t="e">
        <f t="shared" ca="1" si="263"/>
        <v>#DIV/0!</v>
      </c>
      <c r="AD248" s="426" t="e">
        <f t="shared" ca="1" si="263"/>
        <v>#DIV/0!</v>
      </c>
      <c r="AE248" s="285" t="e">
        <f t="shared" ca="1" si="263"/>
        <v>#DIV/0!</v>
      </c>
      <c r="AF248" s="285" t="e">
        <f t="shared" ca="1" si="263"/>
        <v>#DIV/0!</v>
      </c>
      <c r="AG248" s="426" t="e">
        <f t="shared" ca="1" si="263"/>
        <v>#DIV/0!</v>
      </c>
      <c r="AH248" s="426" t="e">
        <f t="shared" ca="1" si="263"/>
        <v>#DIV/0!</v>
      </c>
      <c r="AI248" s="426" t="e">
        <f t="shared" ref="AI248" ca="1" si="264">AI235*AI$243/(AI$233+AI$234+AI$232+AI$236+AI$239+AI$240+AI$235+AI$237+AI$231)</f>
        <v>#DIV/0!</v>
      </c>
      <c r="AJ248" s="426"/>
      <c r="AK248" s="272"/>
      <c r="AS248" s="75"/>
      <c r="AT248" s="75"/>
    </row>
    <row r="249" spans="2:46" ht="15" customHeight="1">
      <c r="C249" s="184"/>
      <c r="D249" s="544"/>
      <c r="E249" s="294" t="s">
        <v>18</v>
      </c>
      <c r="F249" s="291" t="s">
        <v>269</v>
      </c>
      <c r="G249" s="426" t="e">
        <f t="shared" ref="G249:AH249" ca="1" si="265">G236*G$243/(G$233+G$234+G$232+G$236+G$239+G$240+G$235+G$237+G$231)</f>
        <v>#DIV/0!</v>
      </c>
      <c r="H249" s="426" t="e">
        <f t="shared" ca="1" si="265"/>
        <v>#DIV/0!</v>
      </c>
      <c r="I249" s="426" t="e">
        <f t="shared" ca="1" si="265"/>
        <v>#DIV/0!</v>
      </c>
      <c r="J249" s="285" t="e">
        <f t="shared" ca="1" si="265"/>
        <v>#DIV/0!</v>
      </c>
      <c r="K249" s="285" t="e">
        <f t="shared" ca="1" si="265"/>
        <v>#DIV/0!</v>
      </c>
      <c r="L249" s="426" t="e">
        <f t="shared" ca="1" si="265"/>
        <v>#DIV/0!</v>
      </c>
      <c r="M249" s="426" t="e">
        <f t="shared" ca="1" si="265"/>
        <v>#DIV/0!</v>
      </c>
      <c r="N249" s="426" t="e">
        <f t="shared" ca="1" si="265"/>
        <v>#DIV/0!</v>
      </c>
      <c r="O249" s="426" t="e">
        <f t="shared" ca="1" si="265"/>
        <v>#DIV/0!</v>
      </c>
      <c r="P249" s="426" t="e">
        <f t="shared" ca="1" si="265"/>
        <v>#DIV/0!</v>
      </c>
      <c r="Q249" s="426" t="e">
        <f t="shared" ca="1" si="265"/>
        <v>#DIV/0!</v>
      </c>
      <c r="R249" s="285" t="e">
        <f t="shared" ca="1" si="265"/>
        <v>#DIV/0!</v>
      </c>
      <c r="S249" s="426" t="e">
        <f t="shared" ca="1" si="265"/>
        <v>#DIV/0!</v>
      </c>
      <c r="T249" s="426" t="e">
        <f t="shared" ca="1" si="265"/>
        <v>#DIV/0!</v>
      </c>
      <c r="U249" s="426" t="e">
        <f t="shared" ca="1" si="265"/>
        <v>#DIV/0!</v>
      </c>
      <c r="V249" s="426" t="e">
        <f t="shared" ca="1" si="265"/>
        <v>#DIV/0!</v>
      </c>
      <c r="W249" s="426" t="e">
        <f t="shared" ca="1" si="265"/>
        <v>#DIV/0!</v>
      </c>
      <c r="X249" s="426" t="e">
        <f t="shared" ca="1" si="265"/>
        <v>#DIV/0!</v>
      </c>
      <c r="Y249" s="285" t="e">
        <f t="shared" ca="1" si="265"/>
        <v>#DIV/0!</v>
      </c>
      <c r="Z249" s="426" t="e">
        <f t="shared" ca="1" si="265"/>
        <v>#DIV/0!</v>
      </c>
      <c r="AA249" s="426" t="e">
        <f t="shared" ca="1" si="265"/>
        <v>#DIV/0!</v>
      </c>
      <c r="AB249" s="426" t="e">
        <f t="shared" ca="1" si="265"/>
        <v>#DIV/0!</v>
      </c>
      <c r="AC249" s="426" t="e">
        <f t="shared" ca="1" si="265"/>
        <v>#DIV/0!</v>
      </c>
      <c r="AD249" s="426" t="e">
        <f t="shared" ca="1" si="265"/>
        <v>#DIV/0!</v>
      </c>
      <c r="AE249" s="285" t="e">
        <f t="shared" ca="1" si="265"/>
        <v>#DIV/0!</v>
      </c>
      <c r="AF249" s="285" t="e">
        <f t="shared" ca="1" si="265"/>
        <v>#DIV/0!</v>
      </c>
      <c r="AG249" s="426" t="e">
        <f t="shared" ca="1" si="265"/>
        <v>#DIV/0!</v>
      </c>
      <c r="AH249" s="426" t="e">
        <f t="shared" ca="1" si="265"/>
        <v>#DIV/0!</v>
      </c>
      <c r="AI249" s="426" t="e">
        <f t="shared" ref="AI249" ca="1" si="266">AI236*AI$243/(AI$233+AI$234+AI$232+AI$236+AI$239+AI$240+AI$235+AI$237+AI$231)</f>
        <v>#DIV/0!</v>
      </c>
      <c r="AJ249" s="426"/>
      <c r="AK249" s="272"/>
      <c r="AS249" s="75"/>
      <c r="AT249" s="75"/>
    </row>
    <row r="250" spans="2:46" ht="15" customHeight="1">
      <c r="C250" s="184"/>
      <c r="D250" s="544"/>
      <c r="E250" s="294" t="s">
        <v>18</v>
      </c>
      <c r="F250" s="291" t="s">
        <v>201</v>
      </c>
      <c r="G250" s="426" t="e">
        <f t="shared" ref="G250:AH250" ca="1" si="267">G237*G$243/(G$233+G$234+G$232+G$236+G$239+G$240+G$235+G$237+G$231)</f>
        <v>#DIV/0!</v>
      </c>
      <c r="H250" s="426" t="e">
        <f t="shared" ca="1" si="267"/>
        <v>#DIV/0!</v>
      </c>
      <c r="I250" s="426" t="e">
        <f t="shared" ca="1" si="267"/>
        <v>#DIV/0!</v>
      </c>
      <c r="J250" s="285" t="e">
        <f t="shared" ca="1" si="267"/>
        <v>#DIV/0!</v>
      </c>
      <c r="K250" s="285" t="e">
        <f t="shared" ca="1" si="267"/>
        <v>#DIV/0!</v>
      </c>
      <c r="L250" s="426" t="e">
        <f t="shared" ca="1" si="267"/>
        <v>#DIV/0!</v>
      </c>
      <c r="M250" s="426" t="e">
        <f t="shared" ca="1" si="267"/>
        <v>#DIV/0!</v>
      </c>
      <c r="N250" s="426" t="e">
        <f t="shared" ca="1" si="267"/>
        <v>#DIV/0!</v>
      </c>
      <c r="O250" s="426" t="e">
        <f t="shared" ca="1" si="267"/>
        <v>#DIV/0!</v>
      </c>
      <c r="P250" s="426" t="e">
        <f t="shared" ca="1" si="267"/>
        <v>#DIV/0!</v>
      </c>
      <c r="Q250" s="426" t="e">
        <f t="shared" ca="1" si="267"/>
        <v>#DIV/0!</v>
      </c>
      <c r="R250" s="285" t="e">
        <f t="shared" ca="1" si="267"/>
        <v>#DIV/0!</v>
      </c>
      <c r="S250" s="426" t="e">
        <f t="shared" ca="1" si="267"/>
        <v>#DIV/0!</v>
      </c>
      <c r="T250" s="426" t="e">
        <f t="shared" ca="1" si="267"/>
        <v>#DIV/0!</v>
      </c>
      <c r="U250" s="426" t="e">
        <f t="shared" ca="1" si="267"/>
        <v>#DIV/0!</v>
      </c>
      <c r="V250" s="426" t="e">
        <f t="shared" ca="1" si="267"/>
        <v>#DIV/0!</v>
      </c>
      <c r="W250" s="426" t="e">
        <f t="shared" ca="1" si="267"/>
        <v>#DIV/0!</v>
      </c>
      <c r="X250" s="426" t="e">
        <f t="shared" ca="1" si="267"/>
        <v>#DIV/0!</v>
      </c>
      <c r="Y250" s="285" t="e">
        <f t="shared" ca="1" si="267"/>
        <v>#DIV/0!</v>
      </c>
      <c r="Z250" s="426" t="e">
        <f t="shared" ca="1" si="267"/>
        <v>#DIV/0!</v>
      </c>
      <c r="AA250" s="426" t="e">
        <f t="shared" ca="1" si="267"/>
        <v>#DIV/0!</v>
      </c>
      <c r="AB250" s="426" t="e">
        <f t="shared" ca="1" si="267"/>
        <v>#DIV/0!</v>
      </c>
      <c r="AC250" s="426" t="e">
        <f t="shared" ca="1" si="267"/>
        <v>#DIV/0!</v>
      </c>
      <c r="AD250" s="426" t="e">
        <f t="shared" ca="1" si="267"/>
        <v>#DIV/0!</v>
      </c>
      <c r="AE250" s="285" t="e">
        <f t="shared" ca="1" si="267"/>
        <v>#DIV/0!</v>
      </c>
      <c r="AF250" s="285" t="e">
        <f t="shared" ca="1" si="267"/>
        <v>#DIV/0!</v>
      </c>
      <c r="AG250" s="426" t="e">
        <f t="shared" ca="1" si="267"/>
        <v>#DIV/0!</v>
      </c>
      <c r="AH250" s="426" t="e">
        <f t="shared" ca="1" si="267"/>
        <v>#DIV/0!</v>
      </c>
      <c r="AI250" s="426" t="e">
        <f t="shared" ref="AI250" ca="1" si="268">AI237*AI$243/(AI$233+AI$234+AI$232+AI$236+AI$239+AI$240+AI$235+AI$237+AI$231)</f>
        <v>#DIV/0!</v>
      </c>
      <c r="AJ250" s="426"/>
      <c r="AK250" s="272"/>
      <c r="AS250" s="75"/>
      <c r="AT250" s="75"/>
    </row>
    <row r="251" spans="2:46" ht="15" customHeight="1">
      <c r="C251" s="184"/>
      <c r="D251" s="544"/>
      <c r="E251" s="294" t="s">
        <v>18</v>
      </c>
      <c r="F251" s="291" t="s">
        <v>216</v>
      </c>
      <c r="G251" s="426">
        <f t="shared" ref="G251:AH251" si="269">G238</f>
        <v>0</v>
      </c>
      <c r="H251" s="426">
        <f t="shared" si="269"/>
        <v>0</v>
      </c>
      <c r="I251" s="426">
        <f t="shared" si="269"/>
        <v>0</v>
      </c>
      <c r="J251" s="285">
        <f t="shared" si="269"/>
        <v>0</v>
      </c>
      <c r="K251" s="285">
        <f t="shared" si="269"/>
        <v>0</v>
      </c>
      <c r="L251" s="426">
        <f t="shared" si="269"/>
        <v>0</v>
      </c>
      <c r="M251" s="426">
        <f t="shared" si="269"/>
        <v>0</v>
      </c>
      <c r="N251" s="426">
        <f t="shared" si="269"/>
        <v>0</v>
      </c>
      <c r="O251" s="426">
        <f t="shared" si="269"/>
        <v>0</v>
      </c>
      <c r="P251" s="426">
        <f t="shared" si="269"/>
        <v>0</v>
      </c>
      <c r="Q251" s="426">
        <f t="shared" si="269"/>
        <v>0</v>
      </c>
      <c r="R251" s="285">
        <f t="shared" si="269"/>
        <v>0</v>
      </c>
      <c r="S251" s="426">
        <f t="shared" si="269"/>
        <v>0</v>
      </c>
      <c r="T251" s="426">
        <f t="shared" si="269"/>
        <v>0</v>
      </c>
      <c r="U251" s="426">
        <f t="shared" si="269"/>
        <v>0</v>
      </c>
      <c r="V251" s="426">
        <f t="shared" si="269"/>
        <v>0</v>
      </c>
      <c r="W251" s="426">
        <f t="shared" si="269"/>
        <v>0</v>
      </c>
      <c r="X251" s="426">
        <f t="shared" si="269"/>
        <v>0</v>
      </c>
      <c r="Y251" s="285">
        <f t="shared" si="269"/>
        <v>0</v>
      </c>
      <c r="Z251" s="426">
        <f t="shared" si="269"/>
        <v>0</v>
      </c>
      <c r="AA251" s="426">
        <f t="shared" si="269"/>
        <v>0</v>
      </c>
      <c r="AB251" s="426">
        <f t="shared" si="269"/>
        <v>0</v>
      </c>
      <c r="AC251" s="426">
        <f t="shared" si="269"/>
        <v>0</v>
      </c>
      <c r="AD251" s="426">
        <f t="shared" si="269"/>
        <v>0</v>
      </c>
      <c r="AE251" s="285">
        <f t="shared" si="269"/>
        <v>0</v>
      </c>
      <c r="AF251" s="285">
        <f t="shared" si="269"/>
        <v>0</v>
      </c>
      <c r="AG251" s="426">
        <f t="shared" si="269"/>
        <v>0</v>
      </c>
      <c r="AH251" s="426">
        <f t="shared" si="269"/>
        <v>0</v>
      </c>
      <c r="AI251" s="426">
        <f t="shared" ref="AI251" si="270">AI238</f>
        <v>0</v>
      </c>
      <c r="AJ251" s="426"/>
      <c r="AK251" s="272"/>
      <c r="AS251" s="75"/>
      <c r="AT251" s="75"/>
    </row>
    <row r="252" spans="2:46" ht="15" customHeight="1">
      <c r="C252" s="184"/>
      <c r="D252" s="544"/>
      <c r="E252" s="295" t="s">
        <v>152</v>
      </c>
      <c r="F252" s="292" t="s">
        <v>199</v>
      </c>
      <c r="G252" s="426" t="e">
        <f t="shared" ref="G252:AH252" ca="1" si="271">G239*G$243/(G$233+G$234+G$232+G$236+G$239+G$240+G$235+G$237+G$231)</f>
        <v>#DIV/0!</v>
      </c>
      <c r="H252" s="426" t="e">
        <f t="shared" ca="1" si="271"/>
        <v>#DIV/0!</v>
      </c>
      <c r="I252" s="426" t="e">
        <f t="shared" ca="1" si="271"/>
        <v>#DIV/0!</v>
      </c>
      <c r="J252" s="285" t="e">
        <f t="shared" ca="1" si="271"/>
        <v>#DIV/0!</v>
      </c>
      <c r="K252" s="285" t="e">
        <f t="shared" ca="1" si="271"/>
        <v>#DIV/0!</v>
      </c>
      <c r="L252" s="426" t="e">
        <f t="shared" ca="1" si="271"/>
        <v>#DIV/0!</v>
      </c>
      <c r="M252" s="426" t="e">
        <f t="shared" ca="1" si="271"/>
        <v>#DIV/0!</v>
      </c>
      <c r="N252" s="426" t="e">
        <f t="shared" ca="1" si="271"/>
        <v>#DIV/0!</v>
      </c>
      <c r="O252" s="426" t="e">
        <f t="shared" ca="1" si="271"/>
        <v>#DIV/0!</v>
      </c>
      <c r="P252" s="426" t="e">
        <f t="shared" ca="1" si="271"/>
        <v>#DIV/0!</v>
      </c>
      <c r="Q252" s="426" t="e">
        <f t="shared" ca="1" si="271"/>
        <v>#DIV/0!</v>
      </c>
      <c r="R252" s="285" t="e">
        <f t="shared" ca="1" si="271"/>
        <v>#DIV/0!</v>
      </c>
      <c r="S252" s="426" t="e">
        <f t="shared" ca="1" si="271"/>
        <v>#DIV/0!</v>
      </c>
      <c r="T252" s="426" t="e">
        <f t="shared" ca="1" si="271"/>
        <v>#DIV/0!</v>
      </c>
      <c r="U252" s="426" t="e">
        <f t="shared" ca="1" si="271"/>
        <v>#DIV/0!</v>
      </c>
      <c r="V252" s="426" t="e">
        <f t="shared" ca="1" si="271"/>
        <v>#DIV/0!</v>
      </c>
      <c r="W252" s="426" t="e">
        <f t="shared" ca="1" si="271"/>
        <v>#DIV/0!</v>
      </c>
      <c r="X252" s="426" t="e">
        <f t="shared" ca="1" si="271"/>
        <v>#DIV/0!</v>
      </c>
      <c r="Y252" s="285" t="e">
        <f t="shared" ca="1" si="271"/>
        <v>#DIV/0!</v>
      </c>
      <c r="Z252" s="426" t="e">
        <f t="shared" ca="1" si="271"/>
        <v>#DIV/0!</v>
      </c>
      <c r="AA252" s="426" t="e">
        <f t="shared" ca="1" si="271"/>
        <v>#DIV/0!</v>
      </c>
      <c r="AB252" s="426" t="e">
        <f t="shared" ca="1" si="271"/>
        <v>#DIV/0!</v>
      </c>
      <c r="AC252" s="426" t="e">
        <f t="shared" ca="1" si="271"/>
        <v>#DIV/0!</v>
      </c>
      <c r="AD252" s="426" t="e">
        <f t="shared" ca="1" si="271"/>
        <v>#DIV/0!</v>
      </c>
      <c r="AE252" s="285" t="e">
        <f t="shared" ca="1" si="271"/>
        <v>#DIV/0!</v>
      </c>
      <c r="AF252" s="285" t="e">
        <f t="shared" ca="1" si="271"/>
        <v>#DIV/0!</v>
      </c>
      <c r="AG252" s="426" t="e">
        <f t="shared" ca="1" si="271"/>
        <v>#DIV/0!</v>
      </c>
      <c r="AH252" s="426" t="e">
        <f t="shared" ca="1" si="271"/>
        <v>#DIV/0!</v>
      </c>
      <c r="AI252" s="426" t="e">
        <f t="shared" ref="AI252" ca="1" si="272">AI239*AI$243/(AI$233+AI$234+AI$232+AI$236+AI$239+AI$240+AI$235+AI$237+AI$231)</f>
        <v>#DIV/0!</v>
      </c>
      <c r="AJ252" s="426"/>
      <c r="AK252" s="272"/>
      <c r="AS252" s="75"/>
      <c r="AT252" s="75"/>
    </row>
    <row r="253" spans="2:46" ht="15" customHeight="1" thickBot="1">
      <c r="C253" s="184"/>
      <c r="D253" s="545"/>
      <c r="E253" s="295" t="s">
        <v>152</v>
      </c>
      <c r="F253" s="73" t="s">
        <v>200</v>
      </c>
      <c r="G253" s="426" t="e">
        <f t="shared" ref="G253:AH253" ca="1" si="273">G240*G$243/(G$233+G$234+G$232+G$236+G$239+G$240+G$235+G$237+G$231)</f>
        <v>#DIV/0!</v>
      </c>
      <c r="H253" s="426" t="e">
        <f t="shared" ca="1" si="273"/>
        <v>#DIV/0!</v>
      </c>
      <c r="I253" s="426" t="e">
        <f t="shared" ca="1" si="273"/>
        <v>#DIV/0!</v>
      </c>
      <c r="J253" s="285" t="e">
        <f t="shared" ca="1" si="273"/>
        <v>#DIV/0!</v>
      </c>
      <c r="K253" s="285" t="e">
        <f t="shared" ca="1" si="273"/>
        <v>#DIV/0!</v>
      </c>
      <c r="L253" s="426" t="e">
        <f t="shared" ca="1" si="273"/>
        <v>#DIV/0!</v>
      </c>
      <c r="M253" s="426" t="e">
        <f t="shared" ca="1" si="273"/>
        <v>#DIV/0!</v>
      </c>
      <c r="N253" s="426" t="e">
        <f t="shared" ca="1" si="273"/>
        <v>#DIV/0!</v>
      </c>
      <c r="O253" s="426" t="e">
        <f t="shared" ca="1" si="273"/>
        <v>#DIV/0!</v>
      </c>
      <c r="P253" s="426" t="e">
        <f t="shared" ca="1" si="273"/>
        <v>#DIV/0!</v>
      </c>
      <c r="Q253" s="426" t="e">
        <f t="shared" ca="1" si="273"/>
        <v>#DIV/0!</v>
      </c>
      <c r="R253" s="285" t="e">
        <f t="shared" ca="1" si="273"/>
        <v>#DIV/0!</v>
      </c>
      <c r="S253" s="426" t="e">
        <f t="shared" ca="1" si="273"/>
        <v>#DIV/0!</v>
      </c>
      <c r="T253" s="426" t="e">
        <f t="shared" ca="1" si="273"/>
        <v>#DIV/0!</v>
      </c>
      <c r="U253" s="426" t="e">
        <f t="shared" ca="1" si="273"/>
        <v>#DIV/0!</v>
      </c>
      <c r="V253" s="426" t="e">
        <f t="shared" ca="1" si="273"/>
        <v>#DIV/0!</v>
      </c>
      <c r="W253" s="426" t="e">
        <f t="shared" ca="1" si="273"/>
        <v>#DIV/0!</v>
      </c>
      <c r="X253" s="426" t="e">
        <f t="shared" ca="1" si="273"/>
        <v>#DIV/0!</v>
      </c>
      <c r="Y253" s="285" t="e">
        <f t="shared" ca="1" si="273"/>
        <v>#DIV/0!</v>
      </c>
      <c r="Z253" s="426" t="e">
        <f t="shared" ca="1" si="273"/>
        <v>#DIV/0!</v>
      </c>
      <c r="AA253" s="426" t="e">
        <f t="shared" ca="1" si="273"/>
        <v>#DIV/0!</v>
      </c>
      <c r="AB253" s="426" t="e">
        <f t="shared" ca="1" si="273"/>
        <v>#DIV/0!</v>
      </c>
      <c r="AC253" s="426" t="e">
        <f t="shared" ca="1" si="273"/>
        <v>#DIV/0!</v>
      </c>
      <c r="AD253" s="426" t="e">
        <f t="shared" ca="1" si="273"/>
        <v>#DIV/0!</v>
      </c>
      <c r="AE253" s="285" t="e">
        <f t="shared" ca="1" si="273"/>
        <v>#DIV/0!</v>
      </c>
      <c r="AF253" s="285" t="e">
        <f t="shared" ca="1" si="273"/>
        <v>#DIV/0!</v>
      </c>
      <c r="AG253" s="426" t="e">
        <f t="shared" ca="1" si="273"/>
        <v>#DIV/0!</v>
      </c>
      <c r="AH253" s="426" t="e">
        <f t="shared" ca="1" si="273"/>
        <v>#DIV/0!</v>
      </c>
      <c r="AI253" s="426" t="e">
        <f t="shared" ref="AI253" ca="1" si="274">AI240*AI$243/(AI$233+AI$234+AI$232+AI$236+AI$239+AI$240+AI$235+AI$237+AI$231)</f>
        <v>#DIV/0!</v>
      </c>
      <c r="AJ253" s="426"/>
      <c r="AK253" s="272"/>
      <c r="AS253" s="75"/>
      <c r="AT253" s="75"/>
    </row>
    <row r="254" spans="2:46" ht="15" customHeight="1">
      <c r="C254" s="184"/>
      <c r="D254" s="91"/>
      <c r="E254" s="183"/>
      <c r="F254" s="73" t="s">
        <v>213</v>
      </c>
      <c r="G254" s="426" t="e">
        <f t="shared" ref="G254:AH254" ca="1" si="275">G246+G247+G245+G249+G252+G253+G248+G250+G244</f>
        <v>#DIV/0!</v>
      </c>
      <c r="H254" s="426" t="e">
        <f t="shared" ca="1" si="275"/>
        <v>#DIV/0!</v>
      </c>
      <c r="I254" s="426" t="e">
        <f t="shared" ca="1" si="275"/>
        <v>#DIV/0!</v>
      </c>
      <c r="J254" s="285" t="e">
        <f t="shared" ca="1" si="275"/>
        <v>#DIV/0!</v>
      </c>
      <c r="K254" s="285" t="e">
        <f t="shared" ca="1" si="275"/>
        <v>#DIV/0!</v>
      </c>
      <c r="L254" s="426" t="e">
        <f t="shared" ca="1" si="275"/>
        <v>#DIV/0!</v>
      </c>
      <c r="M254" s="426" t="e">
        <f t="shared" ca="1" si="275"/>
        <v>#DIV/0!</v>
      </c>
      <c r="N254" s="426" t="e">
        <f t="shared" ca="1" si="275"/>
        <v>#DIV/0!</v>
      </c>
      <c r="O254" s="426" t="e">
        <f t="shared" ca="1" si="275"/>
        <v>#DIV/0!</v>
      </c>
      <c r="P254" s="426" t="e">
        <f t="shared" ca="1" si="275"/>
        <v>#DIV/0!</v>
      </c>
      <c r="Q254" s="426" t="e">
        <f t="shared" ca="1" si="275"/>
        <v>#DIV/0!</v>
      </c>
      <c r="R254" s="285" t="e">
        <f t="shared" ca="1" si="275"/>
        <v>#DIV/0!</v>
      </c>
      <c r="S254" s="426" t="e">
        <f t="shared" ca="1" si="275"/>
        <v>#DIV/0!</v>
      </c>
      <c r="T254" s="426" t="e">
        <f t="shared" ca="1" si="275"/>
        <v>#DIV/0!</v>
      </c>
      <c r="U254" s="426" t="e">
        <f t="shared" ca="1" si="275"/>
        <v>#DIV/0!</v>
      </c>
      <c r="V254" s="426" t="e">
        <f t="shared" ca="1" si="275"/>
        <v>#DIV/0!</v>
      </c>
      <c r="W254" s="426" t="e">
        <f t="shared" ca="1" si="275"/>
        <v>#DIV/0!</v>
      </c>
      <c r="X254" s="426" t="e">
        <f t="shared" ca="1" si="275"/>
        <v>#DIV/0!</v>
      </c>
      <c r="Y254" s="285" t="e">
        <f t="shared" ca="1" si="275"/>
        <v>#DIV/0!</v>
      </c>
      <c r="Z254" s="426" t="e">
        <f t="shared" ca="1" si="275"/>
        <v>#DIV/0!</v>
      </c>
      <c r="AA254" s="426" t="e">
        <f t="shared" ca="1" si="275"/>
        <v>#DIV/0!</v>
      </c>
      <c r="AB254" s="426" t="e">
        <f t="shared" ca="1" si="275"/>
        <v>#DIV/0!</v>
      </c>
      <c r="AC254" s="426" t="e">
        <f t="shared" ca="1" si="275"/>
        <v>#DIV/0!</v>
      </c>
      <c r="AD254" s="426" t="e">
        <f t="shared" ca="1" si="275"/>
        <v>#DIV/0!</v>
      </c>
      <c r="AE254" s="285" t="e">
        <f t="shared" ca="1" si="275"/>
        <v>#DIV/0!</v>
      </c>
      <c r="AF254" s="285" t="e">
        <f t="shared" ca="1" si="275"/>
        <v>#DIV/0!</v>
      </c>
      <c r="AG254" s="426" t="e">
        <f t="shared" ca="1" si="275"/>
        <v>#DIV/0!</v>
      </c>
      <c r="AH254" s="426" t="e">
        <f t="shared" ca="1" si="275"/>
        <v>#DIV/0!</v>
      </c>
      <c r="AI254" s="426" t="e">
        <f t="shared" ref="AI254" ca="1" si="276">AI246+AI247+AI245+AI249+AI252+AI253+AI248+AI250+AI244</f>
        <v>#DIV/0!</v>
      </c>
      <c r="AJ254" s="426"/>
      <c r="AK254" s="272"/>
      <c r="AS254" s="75"/>
      <c r="AT254" s="75"/>
    </row>
    <row r="255" spans="2:46" ht="15" customHeight="1">
      <c r="C255" s="184"/>
      <c r="D255" s="91"/>
      <c r="E255" s="183"/>
      <c r="F255" s="47"/>
      <c r="G255" s="422"/>
      <c r="H255" s="403"/>
      <c r="I255" s="422"/>
      <c r="J255" s="242"/>
      <c r="K255" s="229"/>
      <c r="L255" s="422"/>
      <c r="M255" s="422"/>
      <c r="N255" s="423"/>
      <c r="O255" s="423"/>
      <c r="P255" s="423"/>
      <c r="Q255" s="423"/>
      <c r="R255" s="243"/>
      <c r="S255" s="423"/>
      <c r="T255" s="423"/>
      <c r="U255" s="423"/>
      <c r="V255" s="423"/>
      <c r="W255" s="423"/>
      <c r="X255" s="423"/>
      <c r="Y255" s="243"/>
      <c r="Z255" s="423"/>
      <c r="AA255" s="423"/>
      <c r="AB255" s="423"/>
      <c r="AC255" s="423"/>
      <c r="AD255" s="423"/>
      <c r="AE255" s="243"/>
      <c r="AF255" s="243"/>
      <c r="AG255" s="423"/>
      <c r="AH255" s="423"/>
      <c r="AI255" s="423"/>
      <c r="AJ255" s="423"/>
      <c r="AK255" s="205"/>
      <c r="AS255" s="75"/>
      <c r="AT255" s="75"/>
    </row>
    <row r="256" spans="2:46" ht="15" customHeight="1">
      <c r="C256" s="1"/>
      <c r="D256" s="59" t="s">
        <v>273</v>
      </c>
      <c r="E256" s="281" t="s">
        <v>266</v>
      </c>
      <c r="F256" s="283" t="s">
        <v>278</v>
      </c>
      <c r="G256" s="426">
        <f t="shared" ref="G256:AH256" ca="1" si="277">G194+G215</f>
        <v>0</v>
      </c>
      <c r="H256" s="426">
        <f t="shared" ca="1" si="277"/>
        <v>0</v>
      </c>
      <c r="I256" s="426">
        <f t="shared" ca="1" si="277"/>
        <v>0</v>
      </c>
      <c r="J256" s="285">
        <f t="shared" ca="1" si="277"/>
        <v>0</v>
      </c>
      <c r="K256" s="285">
        <f t="shared" ca="1" si="277"/>
        <v>0</v>
      </c>
      <c r="L256" s="426">
        <f t="shared" ca="1" si="277"/>
        <v>0</v>
      </c>
      <c r="M256" s="426">
        <f t="shared" ca="1" si="277"/>
        <v>0</v>
      </c>
      <c r="N256" s="426">
        <f t="shared" ca="1" si="277"/>
        <v>0</v>
      </c>
      <c r="O256" s="426">
        <f t="shared" ca="1" si="277"/>
        <v>0</v>
      </c>
      <c r="P256" s="426">
        <f t="shared" ca="1" si="277"/>
        <v>0</v>
      </c>
      <c r="Q256" s="426">
        <f t="shared" ca="1" si="277"/>
        <v>0</v>
      </c>
      <c r="R256" s="285">
        <f t="shared" ca="1" si="277"/>
        <v>0</v>
      </c>
      <c r="S256" s="426">
        <f t="shared" ca="1" si="277"/>
        <v>0</v>
      </c>
      <c r="T256" s="426">
        <f t="shared" ca="1" si="277"/>
        <v>0</v>
      </c>
      <c r="U256" s="426">
        <f t="shared" ca="1" si="277"/>
        <v>0</v>
      </c>
      <c r="V256" s="426">
        <f t="shared" ca="1" si="277"/>
        <v>0</v>
      </c>
      <c r="W256" s="426">
        <f t="shared" ca="1" si="277"/>
        <v>0</v>
      </c>
      <c r="X256" s="426">
        <f t="shared" ca="1" si="277"/>
        <v>0</v>
      </c>
      <c r="Y256" s="285">
        <f t="shared" ca="1" si="277"/>
        <v>0</v>
      </c>
      <c r="Z256" s="426">
        <f t="shared" ca="1" si="277"/>
        <v>0</v>
      </c>
      <c r="AA256" s="426">
        <f t="shared" ca="1" si="277"/>
        <v>0</v>
      </c>
      <c r="AB256" s="426">
        <f t="shared" ca="1" si="277"/>
        <v>0</v>
      </c>
      <c r="AC256" s="426">
        <f t="shared" ca="1" si="277"/>
        <v>0</v>
      </c>
      <c r="AD256" s="426">
        <f t="shared" ca="1" si="277"/>
        <v>0</v>
      </c>
      <c r="AE256" s="285">
        <f t="shared" ca="1" si="277"/>
        <v>0</v>
      </c>
      <c r="AF256" s="285">
        <f t="shared" ca="1" si="277"/>
        <v>0</v>
      </c>
      <c r="AG256" s="426">
        <f t="shared" ca="1" si="277"/>
        <v>0</v>
      </c>
      <c r="AH256" s="426">
        <f t="shared" ca="1" si="277"/>
        <v>0</v>
      </c>
      <c r="AI256" s="426">
        <f t="shared" ref="AI256" ca="1" si="278">AI194+AI215</f>
        <v>0</v>
      </c>
      <c r="AJ256" s="426"/>
      <c r="AK256" s="272"/>
      <c r="AS256" s="75"/>
      <c r="AT256" s="75"/>
    </row>
    <row r="257" spans="3:46" ht="15" customHeight="1">
      <c r="C257" s="184"/>
      <c r="D257" s="59" t="s">
        <v>274</v>
      </c>
      <c r="E257" s="281" t="s">
        <v>266</v>
      </c>
      <c r="F257" s="283" t="s">
        <v>278</v>
      </c>
      <c r="G257" s="426" t="e">
        <f t="shared" ref="G257:AH257" ca="1" si="279">G208+G224</f>
        <v>#DIV/0!</v>
      </c>
      <c r="H257" s="426" t="e">
        <f t="shared" ca="1" si="279"/>
        <v>#DIV/0!</v>
      </c>
      <c r="I257" s="426" t="e">
        <f t="shared" ca="1" si="279"/>
        <v>#DIV/0!</v>
      </c>
      <c r="J257" s="285" t="e">
        <f t="shared" ca="1" si="279"/>
        <v>#DIV/0!</v>
      </c>
      <c r="K257" s="285" t="e">
        <f t="shared" ca="1" si="279"/>
        <v>#DIV/0!</v>
      </c>
      <c r="L257" s="426" t="e">
        <f t="shared" ca="1" si="279"/>
        <v>#DIV/0!</v>
      </c>
      <c r="M257" s="426" t="e">
        <f t="shared" ca="1" si="279"/>
        <v>#DIV/0!</v>
      </c>
      <c r="N257" s="426" t="e">
        <f t="shared" ca="1" si="279"/>
        <v>#DIV/0!</v>
      </c>
      <c r="O257" s="426" t="e">
        <f t="shared" ca="1" si="279"/>
        <v>#DIV/0!</v>
      </c>
      <c r="P257" s="426" t="e">
        <f t="shared" ca="1" si="279"/>
        <v>#DIV/0!</v>
      </c>
      <c r="Q257" s="426" t="e">
        <f t="shared" ca="1" si="279"/>
        <v>#DIV/0!</v>
      </c>
      <c r="R257" s="285" t="e">
        <f t="shared" ca="1" si="279"/>
        <v>#DIV/0!</v>
      </c>
      <c r="S257" s="426" t="e">
        <f t="shared" ca="1" si="279"/>
        <v>#DIV/0!</v>
      </c>
      <c r="T257" s="426" t="e">
        <f t="shared" ca="1" si="279"/>
        <v>#DIV/0!</v>
      </c>
      <c r="U257" s="426" t="e">
        <f t="shared" ca="1" si="279"/>
        <v>#DIV/0!</v>
      </c>
      <c r="V257" s="426" t="e">
        <f t="shared" ca="1" si="279"/>
        <v>#DIV/0!</v>
      </c>
      <c r="W257" s="426" t="e">
        <f t="shared" ca="1" si="279"/>
        <v>#DIV/0!</v>
      </c>
      <c r="X257" s="426" t="e">
        <f t="shared" ca="1" si="279"/>
        <v>#DIV/0!</v>
      </c>
      <c r="Y257" s="285" t="e">
        <f t="shared" ca="1" si="279"/>
        <v>#DIV/0!</v>
      </c>
      <c r="Z257" s="426" t="e">
        <f t="shared" ca="1" si="279"/>
        <v>#DIV/0!</v>
      </c>
      <c r="AA257" s="426" t="e">
        <f t="shared" ca="1" si="279"/>
        <v>#DIV/0!</v>
      </c>
      <c r="AB257" s="426" t="e">
        <f t="shared" ca="1" si="279"/>
        <v>#DIV/0!</v>
      </c>
      <c r="AC257" s="426" t="e">
        <f t="shared" ca="1" si="279"/>
        <v>#DIV/0!</v>
      </c>
      <c r="AD257" s="426" t="e">
        <f t="shared" ca="1" si="279"/>
        <v>#DIV/0!</v>
      </c>
      <c r="AE257" s="285" t="e">
        <f t="shared" ca="1" si="279"/>
        <v>#DIV/0!</v>
      </c>
      <c r="AF257" s="285" t="e">
        <f t="shared" ca="1" si="279"/>
        <v>#DIV/0!</v>
      </c>
      <c r="AG257" s="426" t="e">
        <f t="shared" ca="1" si="279"/>
        <v>#DIV/0!</v>
      </c>
      <c r="AH257" s="426" t="e">
        <f t="shared" ca="1" si="279"/>
        <v>#DIV/0!</v>
      </c>
      <c r="AI257" s="426" t="e">
        <f t="shared" ref="AI257" ca="1" si="280">AI208+AI224</f>
        <v>#DIV/0!</v>
      </c>
      <c r="AJ257" s="426"/>
      <c r="AK257" s="272"/>
      <c r="AS257" s="75"/>
      <c r="AT257" s="75"/>
    </row>
    <row r="258" spans="3:46" ht="15" customHeight="1">
      <c r="C258" s="184"/>
      <c r="E258" s="301"/>
      <c r="F258" s="300"/>
      <c r="G258" s="403"/>
      <c r="H258" s="403"/>
      <c r="I258" s="403"/>
      <c r="J258" s="229"/>
      <c r="K258" s="229"/>
      <c r="L258" s="403"/>
      <c r="M258" s="403"/>
      <c r="N258" s="403"/>
      <c r="O258" s="403"/>
      <c r="P258" s="403"/>
      <c r="Q258" s="403"/>
      <c r="R258" s="229"/>
      <c r="S258" s="403"/>
      <c r="T258" s="403"/>
      <c r="U258" s="403"/>
      <c r="V258" s="403"/>
      <c r="W258" s="403"/>
      <c r="X258" s="403"/>
      <c r="Y258" s="229"/>
      <c r="Z258" s="403"/>
      <c r="AA258" s="403"/>
      <c r="AB258" s="403"/>
      <c r="AC258" s="403"/>
      <c r="AD258" s="403"/>
      <c r="AE258" s="229"/>
      <c r="AF258" s="229"/>
      <c r="AG258" s="403"/>
      <c r="AH258" s="403"/>
      <c r="AI258" s="403"/>
      <c r="AJ258" s="403"/>
      <c r="AK258" s="211"/>
      <c r="AS258" s="75"/>
      <c r="AT258" s="75"/>
    </row>
    <row r="259" spans="3:46" ht="15" customHeight="1">
      <c r="C259" s="184"/>
      <c r="D259" s="59" t="s">
        <v>273</v>
      </c>
      <c r="E259" s="281" t="s">
        <v>275</v>
      </c>
      <c r="F259" s="73" t="s">
        <v>281</v>
      </c>
      <c r="G259" s="426">
        <f t="shared" ref="G259:AH259" ca="1" si="281">G214+G233+G234+G256</f>
        <v>0</v>
      </c>
      <c r="H259" s="426">
        <f t="shared" ca="1" si="281"/>
        <v>0</v>
      </c>
      <c r="I259" s="426">
        <f t="shared" ca="1" si="281"/>
        <v>0</v>
      </c>
      <c r="J259" s="285">
        <f t="shared" ca="1" si="281"/>
        <v>0</v>
      </c>
      <c r="K259" s="285">
        <f t="shared" ca="1" si="281"/>
        <v>0</v>
      </c>
      <c r="L259" s="426">
        <f t="shared" ca="1" si="281"/>
        <v>0</v>
      </c>
      <c r="M259" s="426">
        <f t="shared" ca="1" si="281"/>
        <v>0</v>
      </c>
      <c r="N259" s="426">
        <f t="shared" ca="1" si="281"/>
        <v>0</v>
      </c>
      <c r="O259" s="426">
        <f t="shared" ca="1" si="281"/>
        <v>0</v>
      </c>
      <c r="P259" s="426">
        <f t="shared" ca="1" si="281"/>
        <v>0</v>
      </c>
      <c r="Q259" s="426">
        <f t="shared" ca="1" si="281"/>
        <v>0</v>
      </c>
      <c r="R259" s="285">
        <f t="shared" ca="1" si="281"/>
        <v>0</v>
      </c>
      <c r="S259" s="426">
        <f t="shared" ca="1" si="281"/>
        <v>0</v>
      </c>
      <c r="T259" s="426">
        <f t="shared" ca="1" si="281"/>
        <v>0</v>
      </c>
      <c r="U259" s="426">
        <f t="shared" ca="1" si="281"/>
        <v>0</v>
      </c>
      <c r="V259" s="426">
        <f t="shared" ca="1" si="281"/>
        <v>0</v>
      </c>
      <c r="W259" s="426">
        <f t="shared" ca="1" si="281"/>
        <v>0</v>
      </c>
      <c r="X259" s="426">
        <f t="shared" ca="1" si="281"/>
        <v>0</v>
      </c>
      <c r="Y259" s="285">
        <f t="shared" ca="1" si="281"/>
        <v>0</v>
      </c>
      <c r="Z259" s="426">
        <f t="shared" ca="1" si="281"/>
        <v>0</v>
      </c>
      <c r="AA259" s="426">
        <f t="shared" ca="1" si="281"/>
        <v>0</v>
      </c>
      <c r="AB259" s="426">
        <f t="shared" ca="1" si="281"/>
        <v>0</v>
      </c>
      <c r="AC259" s="426">
        <f t="shared" ca="1" si="281"/>
        <v>0</v>
      </c>
      <c r="AD259" s="426">
        <f t="shared" ca="1" si="281"/>
        <v>0</v>
      </c>
      <c r="AE259" s="285">
        <f t="shared" ca="1" si="281"/>
        <v>0</v>
      </c>
      <c r="AF259" s="285">
        <f t="shared" ca="1" si="281"/>
        <v>0</v>
      </c>
      <c r="AG259" s="426">
        <f t="shared" ca="1" si="281"/>
        <v>0</v>
      </c>
      <c r="AH259" s="426">
        <f t="shared" ca="1" si="281"/>
        <v>0</v>
      </c>
      <c r="AI259" s="426">
        <f t="shared" ref="AI259" ca="1" si="282">AI214+AI233+AI234+AI256</f>
        <v>0</v>
      </c>
      <c r="AJ259" s="426"/>
      <c r="AK259" s="272"/>
      <c r="AS259" s="75"/>
      <c r="AT259" s="75"/>
    </row>
    <row r="260" spans="3:46" ht="15" customHeight="1">
      <c r="C260" s="184"/>
      <c r="D260" s="59" t="s">
        <v>274</v>
      </c>
      <c r="E260" s="281" t="s">
        <v>275</v>
      </c>
      <c r="F260" s="73" t="s">
        <v>281</v>
      </c>
      <c r="G260" s="426" t="e">
        <f t="shared" ref="G260:AH260" ca="1" si="283">G223+G246+G247+G257</f>
        <v>#DIV/0!</v>
      </c>
      <c r="H260" s="426" t="e">
        <f t="shared" ca="1" si="283"/>
        <v>#DIV/0!</v>
      </c>
      <c r="I260" s="426" t="e">
        <f t="shared" ca="1" si="283"/>
        <v>#DIV/0!</v>
      </c>
      <c r="J260" s="285" t="e">
        <f t="shared" ca="1" si="283"/>
        <v>#DIV/0!</v>
      </c>
      <c r="K260" s="285" t="e">
        <f t="shared" ca="1" si="283"/>
        <v>#DIV/0!</v>
      </c>
      <c r="L260" s="426" t="e">
        <f t="shared" ca="1" si="283"/>
        <v>#DIV/0!</v>
      </c>
      <c r="M260" s="426" t="e">
        <f t="shared" ca="1" si="283"/>
        <v>#DIV/0!</v>
      </c>
      <c r="N260" s="426" t="e">
        <f t="shared" ca="1" si="283"/>
        <v>#DIV/0!</v>
      </c>
      <c r="O260" s="426" t="e">
        <f t="shared" ca="1" si="283"/>
        <v>#DIV/0!</v>
      </c>
      <c r="P260" s="426" t="e">
        <f t="shared" ca="1" si="283"/>
        <v>#DIV/0!</v>
      </c>
      <c r="Q260" s="426" t="e">
        <f t="shared" ca="1" si="283"/>
        <v>#DIV/0!</v>
      </c>
      <c r="R260" s="285" t="e">
        <f t="shared" ca="1" si="283"/>
        <v>#DIV/0!</v>
      </c>
      <c r="S260" s="426" t="e">
        <f t="shared" ca="1" si="283"/>
        <v>#DIV/0!</v>
      </c>
      <c r="T260" s="426" t="e">
        <f t="shared" ca="1" si="283"/>
        <v>#DIV/0!</v>
      </c>
      <c r="U260" s="426" t="e">
        <f t="shared" ca="1" si="283"/>
        <v>#DIV/0!</v>
      </c>
      <c r="V260" s="426" t="e">
        <f t="shared" ca="1" si="283"/>
        <v>#DIV/0!</v>
      </c>
      <c r="W260" s="426" t="e">
        <f t="shared" ca="1" si="283"/>
        <v>#DIV/0!</v>
      </c>
      <c r="X260" s="426" t="e">
        <f t="shared" ca="1" si="283"/>
        <v>#DIV/0!</v>
      </c>
      <c r="Y260" s="285" t="e">
        <f t="shared" ca="1" si="283"/>
        <v>#DIV/0!</v>
      </c>
      <c r="Z260" s="426" t="e">
        <f t="shared" ca="1" si="283"/>
        <v>#DIV/0!</v>
      </c>
      <c r="AA260" s="426" t="e">
        <f t="shared" ca="1" si="283"/>
        <v>#DIV/0!</v>
      </c>
      <c r="AB260" s="426" t="e">
        <f t="shared" ca="1" si="283"/>
        <v>#DIV/0!</v>
      </c>
      <c r="AC260" s="426" t="e">
        <f t="shared" ca="1" si="283"/>
        <v>#DIV/0!</v>
      </c>
      <c r="AD260" s="426" t="e">
        <f t="shared" ca="1" si="283"/>
        <v>#DIV/0!</v>
      </c>
      <c r="AE260" s="285" t="e">
        <f t="shared" ca="1" si="283"/>
        <v>#DIV/0!</v>
      </c>
      <c r="AF260" s="285" t="e">
        <f t="shared" ca="1" si="283"/>
        <v>#DIV/0!</v>
      </c>
      <c r="AG260" s="426" t="e">
        <f t="shared" ca="1" si="283"/>
        <v>#DIV/0!</v>
      </c>
      <c r="AH260" s="426" t="e">
        <f t="shared" ca="1" si="283"/>
        <v>#DIV/0!</v>
      </c>
      <c r="AI260" s="426" t="e">
        <f t="shared" ref="AI260" ca="1" si="284">AI223+AI246+AI247+AI257</f>
        <v>#DIV/0!</v>
      </c>
      <c r="AJ260" s="426"/>
      <c r="AK260" s="272"/>
      <c r="AS260" s="75"/>
      <c r="AT260" s="75"/>
    </row>
    <row r="261" spans="3:46" ht="15" customHeight="1">
      <c r="C261" s="184"/>
      <c r="D261" s="91"/>
      <c r="E261" s="183"/>
      <c r="F261" s="47"/>
      <c r="G261" s="422"/>
      <c r="H261" s="403"/>
      <c r="I261" s="422"/>
      <c r="J261" s="242"/>
      <c r="K261" s="229"/>
      <c r="L261" s="422"/>
      <c r="M261" s="422"/>
      <c r="N261" s="423"/>
      <c r="O261" s="423"/>
      <c r="P261" s="423"/>
      <c r="Q261" s="423"/>
      <c r="R261" s="243"/>
      <c r="S261" s="423"/>
      <c r="T261" s="423"/>
      <c r="U261" s="423"/>
      <c r="V261" s="423"/>
      <c r="W261" s="423"/>
      <c r="X261" s="423"/>
      <c r="Y261" s="243"/>
      <c r="Z261" s="423"/>
      <c r="AA261" s="423"/>
      <c r="AB261" s="423"/>
      <c r="AC261" s="423"/>
      <c r="AD261" s="423"/>
      <c r="AE261" s="243"/>
      <c r="AF261" s="243"/>
      <c r="AG261" s="423"/>
      <c r="AH261" s="423"/>
      <c r="AI261" s="423"/>
      <c r="AJ261" s="423"/>
      <c r="AK261" s="205"/>
      <c r="AS261" s="75"/>
      <c r="AT261" s="75"/>
    </row>
    <row r="262" spans="3:46" ht="15" customHeight="1">
      <c r="C262" s="184"/>
      <c r="D262" s="59" t="s">
        <v>273</v>
      </c>
      <c r="E262" s="281" t="s">
        <v>275</v>
      </c>
      <c r="F262" s="302" t="s">
        <v>154</v>
      </c>
      <c r="G262" s="426">
        <f t="shared" ref="G262:AH262" ca="1" si="285">G214+G256/2</f>
        <v>0</v>
      </c>
      <c r="H262" s="426">
        <f t="shared" ca="1" si="285"/>
        <v>0</v>
      </c>
      <c r="I262" s="426">
        <f t="shared" ca="1" si="285"/>
        <v>0</v>
      </c>
      <c r="J262" s="285">
        <f t="shared" ca="1" si="285"/>
        <v>0</v>
      </c>
      <c r="K262" s="285">
        <f t="shared" ca="1" si="285"/>
        <v>0</v>
      </c>
      <c r="L262" s="426">
        <f t="shared" ca="1" si="285"/>
        <v>0</v>
      </c>
      <c r="M262" s="426">
        <f t="shared" ca="1" si="285"/>
        <v>0</v>
      </c>
      <c r="N262" s="426">
        <f t="shared" ca="1" si="285"/>
        <v>0</v>
      </c>
      <c r="O262" s="426">
        <f t="shared" ca="1" si="285"/>
        <v>0</v>
      </c>
      <c r="P262" s="426">
        <f t="shared" ca="1" si="285"/>
        <v>0</v>
      </c>
      <c r="Q262" s="426">
        <f t="shared" ca="1" si="285"/>
        <v>0</v>
      </c>
      <c r="R262" s="285">
        <f t="shared" ca="1" si="285"/>
        <v>0</v>
      </c>
      <c r="S262" s="426">
        <f t="shared" ca="1" si="285"/>
        <v>0</v>
      </c>
      <c r="T262" s="426">
        <f t="shared" ca="1" si="285"/>
        <v>0</v>
      </c>
      <c r="U262" s="426">
        <f t="shared" ca="1" si="285"/>
        <v>0</v>
      </c>
      <c r="V262" s="426">
        <f t="shared" ca="1" si="285"/>
        <v>0</v>
      </c>
      <c r="W262" s="426">
        <f t="shared" ca="1" si="285"/>
        <v>0</v>
      </c>
      <c r="X262" s="426">
        <f t="shared" ca="1" si="285"/>
        <v>0</v>
      </c>
      <c r="Y262" s="285">
        <f t="shared" ca="1" si="285"/>
        <v>0</v>
      </c>
      <c r="Z262" s="426">
        <f t="shared" ca="1" si="285"/>
        <v>0</v>
      </c>
      <c r="AA262" s="426">
        <f t="shared" ca="1" si="285"/>
        <v>0</v>
      </c>
      <c r="AB262" s="426">
        <f t="shared" ca="1" si="285"/>
        <v>0</v>
      </c>
      <c r="AC262" s="426">
        <f t="shared" ca="1" si="285"/>
        <v>0</v>
      </c>
      <c r="AD262" s="426">
        <f t="shared" ca="1" si="285"/>
        <v>0</v>
      </c>
      <c r="AE262" s="285">
        <f t="shared" ca="1" si="285"/>
        <v>0</v>
      </c>
      <c r="AF262" s="285">
        <f t="shared" ca="1" si="285"/>
        <v>0</v>
      </c>
      <c r="AG262" s="426">
        <f t="shared" ca="1" si="285"/>
        <v>0</v>
      </c>
      <c r="AH262" s="426">
        <f t="shared" ca="1" si="285"/>
        <v>0</v>
      </c>
      <c r="AI262" s="426">
        <f t="shared" ref="AI262" ca="1" si="286">AI214+AI256/2</f>
        <v>0</v>
      </c>
      <c r="AJ262" s="426"/>
      <c r="AK262" s="272"/>
      <c r="AS262" s="75"/>
      <c r="AT262" s="75"/>
    </row>
    <row r="263" spans="3:46" ht="15" customHeight="1">
      <c r="C263" s="184"/>
      <c r="D263" s="59" t="s">
        <v>273</v>
      </c>
      <c r="E263" s="281" t="s">
        <v>275</v>
      </c>
      <c r="F263" s="302" t="s">
        <v>74</v>
      </c>
      <c r="G263" s="426">
        <f t="shared" ref="G263:AH263" ca="1" si="287">G233+G234+G256/2</f>
        <v>0</v>
      </c>
      <c r="H263" s="426">
        <f t="shared" ca="1" si="287"/>
        <v>0</v>
      </c>
      <c r="I263" s="426">
        <f t="shared" ca="1" si="287"/>
        <v>0</v>
      </c>
      <c r="J263" s="285">
        <f t="shared" ca="1" si="287"/>
        <v>0</v>
      </c>
      <c r="K263" s="285">
        <f t="shared" ca="1" si="287"/>
        <v>0</v>
      </c>
      <c r="L263" s="426">
        <f t="shared" ca="1" si="287"/>
        <v>0</v>
      </c>
      <c r="M263" s="426">
        <f t="shared" ca="1" si="287"/>
        <v>0</v>
      </c>
      <c r="N263" s="426">
        <f t="shared" ca="1" si="287"/>
        <v>0</v>
      </c>
      <c r="O263" s="426">
        <f t="shared" ca="1" si="287"/>
        <v>0</v>
      </c>
      <c r="P263" s="426">
        <f t="shared" ca="1" si="287"/>
        <v>0</v>
      </c>
      <c r="Q263" s="426">
        <f t="shared" ca="1" si="287"/>
        <v>0</v>
      </c>
      <c r="R263" s="285">
        <f t="shared" ca="1" si="287"/>
        <v>0</v>
      </c>
      <c r="S263" s="426">
        <f t="shared" ca="1" si="287"/>
        <v>0</v>
      </c>
      <c r="T263" s="426">
        <f t="shared" ca="1" si="287"/>
        <v>0</v>
      </c>
      <c r="U263" s="426">
        <f t="shared" ca="1" si="287"/>
        <v>0</v>
      </c>
      <c r="V263" s="426">
        <f t="shared" ca="1" si="287"/>
        <v>0</v>
      </c>
      <c r="W263" s="426">
        <f t="shared" ca="1" si="287"/>
        <v>0</v>
      </c>
      <c r="X263" s="426">
        <f t="shared" ca="1" si="287"/>
        <v>0</v>
      </c>
      <c r="Y263" s="285">
        <f t="shared" ca="1" si="287"/>
        <v>0</v>
      </c>
      <c r="Z263" s="426">
        <f t="shared" ca="1" si="287"/>
        <v>0</v>
      </c>
      <c r="AA263" s="426">
        <f t="shared" ca="1" si="287"/>
        <v>0</v>
      </c>
      <c r="AB263" s="426">
        <f t="shared" ca="1" si="287"/>
        <v>0</v>
      </c>
      <c r="AC263" s="426">
        <f t="shared" ca="1" si="287"/>
        <v>0</v>
      </c>
      <c r="AD263" s="426">
        <f t="shared" ca="1" si="287"/>
        <v>0</v>
      </c>
      <c r="AE263" s="285">
        <f t="shared" ca="1" si="287"/>
        <v>0</v>
      </c>
      <c r="AF263" s="285">
        <f t="shared" ca="1" si="287"/>
        <v>0</v>
      </c>
      <c r="AG263" s="426">
        <f t="shared" ca="1" si="287"/>
        <v>0</v>
      </c>
      <c r="AH263" s="426">
        <f t="shared" ca="1" si="287"/>
        <v>0</v>
      </c>
      <c r="AI263" s="426">
        <f t="shared" ref="AI263" ca="1" si="288">AI233+AI234+AI256/2</f>
        <v>0</v>
      </c>
      <c r="AJ263" s="426"/>
      <c r="AK263" s="272"/>
      <c r="AS263" s="75"/>
      <c r="AT263" s="75"/>
    </row>
    <row r="264" spans="3:46" ht="15" customHeight="1">
      <c r="C264" s="184"/>
      <c r="D264" s="91"/>
      <c r="E264" s="183"/>
      <c r="F264" s="47"/>
      <c r="G264" s="426">
        <f ca="1">SUM(G262:G263)</f>
        <v>0</v>
      </c>
      <c r="H264" s="426">
        <f t="shared" ref="H264:AH264" ca="1" si="289">SUM(H262:H263)</f>
        <v>0</v>
      </c>
      <c r="I264" s="426">
        <f t="shared" ca="1" si="289"/>
        <v>0</v>
      </c>
      <c r="J264" s="285">
        <f t="shared" ca="1" si="289"/>
        <v>0</v>
      </c>
      <c r="K264" s="285">
        <f t="shared" ca="1" si="289"/>
        <v>0</v>
      </c>
      <c r="L264" s="426">
        <f t="shared" ca="1" si="289"/>
        <v>0</v>
      </c>
      <c r="M264" s="426">
        <f t="shared" ca="1" si="289"/>
        <v>0</v>
      </c>
      <c r="N264" s="426">
        <f t="shared" ca="1" si="289"/>
        <v>0</v>
      </c>
      <c r="O264" s="426">
        <f t="shared" ca="1" si="289"/>
        <v>0</v>
      </c>
      <c r="P264" s="426">
        <f t="shared" ca="1" si="289"/>
        <v>0</v>
      </c>
      <c r="Q264" s="426">
        <f t="shared" ca="1" si="289"/>
        <v>0</v>
      </c>
      <c r="R264" s="285">
        <f t="shared" ca="1" si="289"/>
        <v>0</v>
      </c>
      <c r="S264" s="426">
        <f t="shared" ca="1" si="289"/>
        <v>0</v>
      </c>
      <c r="T264" s="426">
        <f t="shared" ca="1" si="289"/>
        <v>0</v>
      </c>
      <c r="U264" s="426">
        <f t="shared" ca="1" si="289"/>
        <v>0</v>
      </c>
      <c r="V264" s="426">
        <f t="shared" ca="1" si="289"/>
        <v>0</v>
      </c>
      <c r="W264" s="426">
        <f t="shared" ca="1" si="289"/>
        <v>0</v>
      </c>
      <c r="X264" s="426">
        <f t="shared" ca="1" si="289"/>
        <v>0</v>
      </c>
      <c r="Y264" s="285">
        <f t="shared" ca="1" si="289"/>
        <v>0</v>
      </c>
      <c r="Z264" s="426">
        <f t="shared" ca="1" si="289"/>
        <v>0</v>
      </c>
      <c r="AA264" s="426">
        <f t="shared" ca="1" si="289"/>
        <v>0</v>
      </c>
      <c r="AB264" s="426">
        <f t="shared" ca="1" si="289"/>
        <v>0</v>
      </c>
      <c r="AC264" s="426">
        <f t="shared" ca="1" si="289"/>
        <v>0</v>
      </c>
      <c r="AD264" s="426">
        <f t="shared" ca="1" si="289"/>
        <v>0</v>
      </c>
      <c r="AE264" s="285">
        <f t="shared" ca="1" si="289"/>
        <v>0</v>
      </c>
      <c r="AF264" s="285">
        <f t="shared" ca="1" si="289"/>
        <v>0</v>
      </c>
      <c r="AG264" s="426">
        <f t="shared" ca="1" si="289"/>
        <v>0</v>
      </c>
      <c r="AH264" s="426">
        <f t="shared" ca="1" si="289"/>
        <v>0</v>
      </c>
      <c r="AI264" s="426">
        <f t="shared" ref="AI264" ca="1" si="290">SUM(AI262:AI263)</f>
        <v>0</v>
      </c>
      <c r="AJ264" s="426"/>
      <c r="AK264" s="272"/>
      <c r="AS264" s="75"/>
      <c r="AT264" s="75"/>
    </row>
    <row r="265" spans="3:46" ht="15" customHeight="1">
      <c r="C265" s="184"/>
      <c r="D265" s="91"/>
      <c r="E265" s="183"/>
      <c r="F265" s="47"/>
      <c r="G265" s="422"/>
      <c r="H265" s="403"/>
      <c r="I265" s="422"/>
      <c r="J265" s="242"/>
      <c r="K265" s="229"/>
      <c r="L265" s="422"/>
      <c r="M265" s="422"/>
      <c r="N265" s="423"/>
      <c r="O265" s="423"/>
      <c r="P265" s="423"/>
      <c r="Q265" s="423"/>
      <c r="R265" s="243"/>
      <c r="S265" s="423"/>
      <c r="T265" s="423"/>
      <c r="U265" s="423"/>
      <c r="V265" s="423"/>
      <c r="W265" s="423"/>
      <c r="X265" s="423"/>
      <c r="Y265" s="243"/>
      <c r="Z265" s="423"/>
      <c r="AA265" s="423"/>
      <c r="AB265" s="423"/>
      <c r="AC265" s="423"/>
      <c r="AD265" s="423"/>
      <c r="AE265" s="243"/>
      <c r="AF265" s="243"/>
      <c r="AG265" s="423"/>
      <c r="AH265" s="423"/>
      <c r="AI265" s="423"/>
      <c r="AJ265" s="423"/>
      <c r="AK265" s="205"/>
      <c r="AS265" s="75"/>
      <c r="AT265" s="75"/>
    </row>
    <row r="266" spans="3:46" ht="15" customHeight="1">
      <c r="C266" s="184"/>
      <c r="D266" s="59" t="s">
        <v>274</v>
      </c>
      <c r="E266" s="303" t="s">
        <v>275</v>
      </c>
      <c r="F266" s="304" t="s">
        <v>154</v>
      </c>
      <c r="G266" s="426" t="e">
        <f t="shared" ref="G266:AH266" ca="1" si="291">G223+G257/2</f>
        <v>#DIV/0!</v>
      </c>
      <c r="H266" s="426" t="e">
        <f t="shared" ca="1" si="291"/>
        <v>#DIV/0!</v>
      </c>
      <c r="I266" s="426" t="e">
        <f t="shared" ca="1" si="291"/>
        <v>#DIV/0!</v>
      </c>
      <c r="J266" s="285" t="e">
        <f t="shared" ca="1" si="291"/>
        <v>#DIV/0!</v>
      </c>
      <c r="K266" s="285" t="e">
        <f t="shared" ca="1" si="291"/>
        <v>#DIV/0!</v>
      </c>
      <c r="L266" s="426" t="e">
        <f t="shared" ca="1" si="291"/>
        <v>#DIV/0!</v>
      </c>
      <c r="M266" s="426" t="e">
        <f t="shared" ca="1" si="291"/>
        <v>#DIV/0!</v>
      </c>
      <c r="N266" s="426" t="e">
        <f t="shared" ca="1" si="291"/>
        <v>#DIV/0!</v>
      </c>
      <c r="O266" s="426" t="e">
        <f t="shared" ca="1" si="291"/>
        <v>#DIV/0!</v>
      </c>
      <c r="P266" s="426" t="e">
        <f t="shared" ca="1" si="291"/>
        <v>#DIV/0!</v>
      </c>
      <c r="Q266" s="426" t="e">
        <f t="shared" ca="1" si="291"/>
        <v>#DIV/0!</v>
      </c>
      <c r="R266" s="285" t="e">
        <f t="shared" ca="1" si="291"/>
        <v>#DIV/0!</v>
      </c>
      <c r="S266" s="426" t="e">
        <f t="shared" ca="1" si="291"/>
        <v>#DIV/0!</v>
      </c>
      <c r="T266" s="426" t="e">
        <f t="shared" ca="1" si="291"/>
        <v>#DIV/0!</v>
      </c>
      <c r="U266" s="426" t="e">
        <f t="shared" ca="1" si="291"/>
        <v>#DIV/0!</v>
      </c>
      <c r="V266" s="426" t="e">
        <f t="shared" ca="1" si="291"/>
        <v>#DIV/0!</v>
      </c>
      <c r="W266" s="426" t="e">
        <f t="shared" ca="1" si="291"/>
        <v>#DIV/0!</v>
      </c>
      <c r="X266" s="426" t="e">
        <f t="shared" ca="1" si="291"/>
        <v>#DIV/0!</v>
      </c>
      <c r="Y266" s="285" t="e">
        <f t="shared" ca="1" si="291"/>
        <v>#DIV/0!</v>
      </c>
      <c r="Z266" s="426" t="e">
        <f t="shared" ca="1" si="291"/>
        <v>#DIV/0!</v>
      </c>
      <c r="AA266" s="426" t="e">
        <f t="shared" ca="1" si="291"/>
        <v>#DIV/0!</v>
      </c>
      <c r="AB266" s="426" t="e">
        <f t="shared" ca="1" si="291"/>
        <v>#DIV/0!</v>
      </c>
      <c r="AC266" s="426" t="e">
        <f t="shared" ca="1" si="291"/>
        <v>#DIV/0!</v>
      </c>
      <c r="AD266" s="426" t="e">
        <f t="shared" ca="1" si="291"/>
        <v>#DIV/0!</v>
      </c>
      <c r="AE266" s="285" t="e">
        <f t="shared" ca="1" si="291"/>
        <v>#DIV/0!</v>
      </c>
      <c r="AF266" s="285" t="e">
        <f t="shared" ca="1" si="291"/>
        <v>#DIV/0!</v>
      </c>
      <c r="AG266" s="426" t="e">
        <f t="shared" ca="1" si="291"/>
        <v>#DIV/0!</v>
      </c>
      <c r="AH266" s="426" t="e">
        <f t="shared" ca="1" si="291"/>
        <v>#DIV/0!</v>
      </c>
      <c r="AI266" s="426" t="e">
        <f t="shared" ref="AI266" ca="1" si="292">AI223+AI257/2</f>
        <v>#DIV/0!</v>
      </c>
      <c r="AJ266" s="426"/>
      <c r="AK266" s="272"/>
      <c r="AS266" s="75"/>
      <c r="AT266" s="75"/>
    </row>
    <row r="267" spans="3:46" ht="15" customHeight="1">
      <c r="C267" s="184"/>
      <c r="D267" s="59" t="s">
        <v>274</v>
      </c>
      <c r="E267" s="303" t="s">
        <v>275</v>
      </c>
      <c r="F267" s="304" t="s">
        <v>74</v>
      </c>
      <c r="G267" s="426" t="e">
        <f t="shared" ref="G267:AH267" ca="1" si="293">G246+G247+G257/2</f>
        <v>#DIV/0!</v>
      </c>
      <c r="H267" s="426" t="e">
        <f t="shared" ca="1" si="293"/>
        <v>#DIV/0!</v>
      </c>
      <c r="I267" s="426" t="e">
        <f t="shared" ca="1" si="293"/>
        <v>#DIV/0!</v>
      </c>
      <c r="J267" s="285" t="e">
        <f t="shared" ca="1" si="293"/>
        <v>#DIV/0!</v>
      </c>
      <c r="K267" s="285" t="e">
        <f t="shared" ca="1" si="293"/>
        <v>#DIV/0!</v>
      </c>
      <c r="L267" s="426" t="e">
        <f t="shared" ca="1" si="293"/>
        <v>#DIV/0!</v>
      </c>
      <c r="M267" s="426" t="e">
        <f t="shared" ca="1" si="293"/>
        <v>#DIV/0!</v>
      </c>
      <c r="N267" s="426" t="e">
        <f t="shared" ca="1" si="293"/>
        <v>#DIV/0!</v>
      </c>
      <c r="O267" s="426" t="e">
        <f t="shared" ca="1" si="293"/>
        <v>#DIV/0!</v>
      </c>
      <c r="P267" s="426" t="e">
        <f t="shared" ca="1" si="293"/>
        <v>#DIV/0!</v>
      </c>
      <c r="Q267" s="426" t="e">
        <f t="shared" ca="1" si="293"/>
        <v>#DIV/0!</v>
      </c>
      <c r="R267" s="285" t="e">
        <f t="shared" ca="1" si="293"/>
        <v>#DIV/0!</v>
      </c>
      <c r="S267" s="426" t="e">
        <f t="shared" ca="1" si="293"/>
        <v>#DIV/0!</v>
      </c>
      <c r="T267" s="426" t="e">
        <f t="shared" ca="1" si="293"/>
        <v>#DIV/0!</v>
      </c>
      <c r="U267" s="426" t="e">
        <f t="shared" ca="1" si="293"/>
        <v>#DIV/0!</v>
      </c>
      <c r="V267" s="426" t="e">
        <f t="shared" ca="1" si="293"/>
        <v>#DIV/0!</v>
      </c>
      <c r="W267" s="426" t="e">
        <f t="shared" ca="1" si="293"/>
        <v>#DIV/0!</v>
      </c>
      <c r="X267" s="426" t="e">
        <f t="shared" ca="1" si="293"/>
        <v>#DIV/0!</v>
      </c>
      <c r="Y267" s="285" t="e">
        <f t="shared" ca="1" si="293"/>
        <v>#DIV/0!</v>
      </c>
      <c r="Z267" s="426" t="e">
        <f t="shared" ca="1" si="293"/>
        <v>#DIV/0!</v>
      </c>
      <c r="AA267" s="426" t="e">
        <f t="shared" ca="1" si="293"/>
        <v>#DIV/0!</v>
      </c>
      <c r="AB267" s="426" t="e">
        <f t="shared" ca="1" si="293"/>
        <v>#DIV/0!</v>
      </c>
      <c r="AC267" s="426" t="e">
        <f t="shared" ca="1" si="293"/>
        <v>#DIV/0!</v>
      </c>
      <c r="AD267" s="426" t="e">
        <f t="shared" ca="1" si="293"/>
        <v>#DIV/0!</v>
      </c>
      <c r="AE267" s="285" t="e">
        <f t="shared" ca="1" si="293"/>
        <v>#DIV/0!</v>
      </c>
      <c r="AF267" s="285" t="e">
        <f t="shared" ca="1" si="293"/>
        <v>#DIV/0!</v>
      </c>
      <c r="AG267" s="426" t="e">
        <f t="shared" ca="1" si="293"/>
        <v>#DIV/0!</v>
      </c>
      <c r="AH267" s="426" t="e">
        <f t="shared" ca="1" si="293"/>
        <v>#DIV/0!</v>
      </c>
      <c r="AI267" s="426" t="e">
        <f t="shared" ref="AI267" ca="1" si="294">AI246+AI247+AI257/2</f>
        <v>#DIV/0!</v>
      </c>
      <c r="AJ267" s="426"/>
      <c r="AK267" s="272"/>
      <c r="AS267" s="75"/>
      <c r="AT267" s="75"/>
    </row>
    <row r="268" spans="3:46" ht="15" customHeight="1">
      <c r="C268" s="184"/>
      <c r="D268" s="91"/>
      <c r="E268" s="183"/>
      <c r="F268" s="47"/>
      <c r="G268" s="426" t="e">
        <f ca="1">SUM(G266:G267)</f>
        <v>#DIV/0!</v>
      </c>
      <c r="H268" s="426" t="e">
        <f t="shared" ref="H268:AH268" ca="1" si="295">SUM(H266:H267)</f>
        <v>#DIV/0!</v>
      </c>
      <c r="I268" s="426" t="e">
        <f t="shared" ca="1" si="295"/>
        <v>#DIV/0!</v>
      </c>
      <c r="J268" s="285" t="e">
        <f t="shared" ca="1" si="295"/>
        <v>#DIV/0!</v>
      </c>
      <c r="K268" s="285" t="e">
        <f t="shared" ca="1" si="295"/>
        <v>#DIV/0!</v>
      </c>
      <c r="L268" s="426" t="e">
        <f t="shared" ca="1" si="295"/>
        <v>#DIV/0!</v>
      </c>
      <c r="M268" s="426" t="e">
        <f t="shared" ca="1" si="295"/>
        <v>#DIV/0!</v>
      </c>
      <c r="N268" s="426" t="e">
        <f t="shared" ca="1" si="295"/>
        <v>#DIV/0!</v>
      </c>
      <c r="O268" s="426" t="e">
        <f t="shared" ca="1" si="295"/>
        <v>#DIV/0!</v>
      </c>
      <c r="P268" s="426" t="e">
        <f t="shared" ca="1" si="295"/>
        <v>#DIV/0!</v>
      </c>
      <c r="Q268" s="426" t="e">
        <f t="shared" ca="1" si="295"/>
        <v>#DIV/0!</v>
      </c>
      <c r="R268" s="285" t="e">
        <f t="shared" ca="1" si="295"/>
        <v>#DIV/0!</v>
      </c>
      <c r="S268" s="426" t="e">
        <f t="shared" ca="1" si="295"/>
        <v>#DIV/0!</v>
      </c>
      <c r="T268" s="426" t="e">
        <f t="shared" ca="1" si="295"/>
        <v>#DIV/0!</v>
      </c>
      <c r="U268" s="426" t="e">
        <f t="shared" ca="1" si="295"/>
        <v>#DIV/0!</v>
      </c>
      <c r="V268" s="426" t="e">
        <f t="shared" ca="1" si="295"/>
        <v>#DIV/0!</v>
      </c>
      <c r="W268" s="426" t="e">
        <f t="shared" ca="1" si="295"/>
        <v>#DIV/0!</v>
      </c>
      <c r="X268" s="426" t="e">
        <f t="shared" ca="1" si="295"/>
        <v>#DIV/0!</v>
      </c>
      <c r="Y268" s="285" t="e">
        <f t="shared" ca="1" si="295"/>
        <v>#DIV/0!</v>
      </c>
      <c r="Z268" s="426" t="e">
        <f t="shared" ca="1" si="295"/>
        <v>#DIV/0!</v>
      </c>
      <c r="AA268" s="426" t="e">
        <f t="shared" ca="1" si="295"/>
        <v>#DIV/0!</v>
      </c>
      <c r="AB268" s="426" t="e">
        <f t="shared" ca="1" si="295"/>
        <v>#DIV/0!</v>
      </c>
      <c r="AC268" s="426" t="e">
        <f t="shared" ca="1" si="295"/>
        <v>#DIV/0!</v>
      </c>
      <c r="AD268" s="426" t="e">
        <f t="shared" ca="1" si="295"/>
        <v>#DIV/0!</v>
      </c>
      <c r="AE268" s="285" t="e">
        <f t="shared" ca="1" si="295"/>
        <v>#DIV/0!</v>
      </c>
      <c r="AF268" s="285" t="e">
        <f t="shared" ca="1" si="295"/>
        <v>#DIV/0!</v>
      </c>
      <c r="AG268" s="426" t="e">
        <f t="shared" ca="1" si="295"/>
        <v>#DIV/0!</v>
      </c>
      <c r="AH268" s="426" t="e">
        <f t="shared" ca="1" si="295"/>
        <v>#DIV/0!</v>
      </c>
      <c r="AI268" s="426" t="e">
        <f t="shared" ref="AI268" ca="1" si="296">SUM(AI266:AI267)</f>
        <v>#DIV/0!</v>
      </c>
      <c r="AJ268" s="426"/>
      <c r="AK268" s="272"/>
      <c r="AS268" s="75"/>
      <c r="AT268" s="75"/>
    </row>
    <row r="269" spans="3:46" ht="15" customHeight="1" thickBot="1">
      <c r="C269" s="184"/>
      <c r="D269" s="91"/>
      <c r="E269" s="183"/>
      <c r="F269" s="47"/>
      <c r="G269" s="422"/>
      <c r="H269" s="403"/>
      <c r="I269" s="422"/>
      <c r="J269" s="242"/>
      <c r="K269" s="229"/>
      <c r="L269" s="422"/>
      <c r="M269" s="422"/>
      <c r="N269" s="423"/>
      <c r="O269" s="423"/>
      <c r="P269" s="423"/>
      <c r="Q269" s="423"/>
      <c r="R269" s="243"/>
      <c r="S269" s="423"/>
      <c r="T269" s="423"/>
      <c r="U269" s="423"/>
      <c r="V269" s="423"/>
      <c r="W269" s="423"/>
      <c r="X269" s="423"/>
      <c r="Y269" s="243"/>
      <c r="Z269" s="423"/>
      <c r="AA269" s="423"/>
      <c r="AB269" s="423"/>
      <c r="AC269" s="423"/>
      <c r="AD269" s="423"/>
      <c r="AE269" s="243"/>
      <c r="AF269" s="243"/>
      <c r="AG269" s="423"/>
      <c r="AH269" s="423"/>
      <c r="AI269" s="423"/>
      <c r="AJ269" s="423"/>
      <c r="AK269" s="205"/>
      <c r="AS269" s="75"/>
      <c r="AT269" s="75"/>
    </row>
    <row r="270" spans="3:46" ht="15" customHeight="1">
      <c r="C270" s="184"/>
      <c r="D270" s="546" t="s">
        <v>285</v>
      </c>
      <c r="E270" s="289" t="s">
        <v>73</v>
      </c>
      <c r="F270" s="73" t="s">
        <v>185</v>
      </c>
      <c r="G270" s="426">
        <f ca="1">G185</f>
        <v>0</v>
      </c>
      <c r="H270" s="426">
        <f t="shared" ref="H270:AH270" ca="1" si="297">H185</f>
        <v>0</v>
      </c>
      <c r="I270" s="426">
        <f t="shared" ca="1" si="297"/>
        <v>0</v>
      </c>
      <c r="J270" s="285">
        <f t="shared" ca="1" si="297"/>
        <v>0</v>
      </c>
      <c r="K270" s="285">
        <f t="shared" ca="1" si="297"/>
        <v>0</v>
      </c>
      <c r="L270" s="426">
        <f t="shared" ca="1" si="297"/>
        <v>0</v>
      </c>
      <c r="M270" s="426">
        <f t="shared" ca="1" si="297"/>
        <v>0</v>
      </c>
      <c r="N270" s="426">
        <f t="shared" ca="1" si="297"/>
        <v>0</v>
      </c>
      <c r="O270" s="426">
        <f t="shared" ca="1" si="297"/>
        <v>0</v>
      </c>
      <c r="P270" s="426">
        <f t="shared" ca="1" si="297"/>
        <v>0</v>
      </c>
      <c r="Q270" s="426">
        <f t="shared" ca="1" si="297"/>
        <v>0</v>
      </c>
      <c r="R270" s="285">
        <f t="shared" ca="1" si="297"/>
        <v>0</v>
      </c>
      <c r="S270" s="426">
        <f t="shared" ca="1" si="297"/>
        <v>0</v>
      </c>
      <c r="T270" s="426">
        <f t="shared" ca="1" si="297"/>
        <v>0</v>
      </c>
      <c r="U270" s="426">
        <f t="shared" ca="1" si="297"/>
        <v>0</v>
      </c>
      <c r="V270" s="426">
        <f t="shared" ca="1" si="297"/>
        <v>0</v>
      </c>
      <c r="W270" s="426">
        <f t="shared" ca="1" si="297"/>
        <v>0</v>
      </c>
      <c r="X270" s="426">
        <f t="shared" ca="1" si="297"/>
        <v>0</v>
      </c>
      <c r="Y270" s="285">
        <f t="shared" ca="1" si="297"/>
        <v>0</v>
      </c>
      <c r="Z270" s="426">
        <f t="shared" ca="1" si="297"/>
        <v>0</v>
      </c>
      <c r="AA270" s="426">
        <f t="shared" ca="1" si="297"/>
        <v>0</v>
      </c>
      <c r="AB270" s="426">
        <f t="shared" ca="1" si="297"/>
        <v>0</v>
      </c>
      <c r="AC270" s="426">
        <f t="shared" ca="1" si="297"/>
        <v>0</v>
      </c>
      <c r="AD270" s="426">
        <f t="shared" ca="1" si="297"/>
        <v>0</v>
      </c>
      <c r="AE270" s="285">
        <f t="shared" ca="1" si="297"/>
        <v>0</v>
      </c>
      <c r="AF270" s="285">
        <f t="shared" ca="1" si="297"/>
        <v>0</v>
      </c>
      <c r="AG270" s="426">
        <f t="shared" ca="1" si="297"/>
        <v>0</v>
      </c>
      <c r="AH270" s="426">
        <f t="shared" ca="1" si="297"/>
        <v>0</v>
      </c>
      <c r="AI270" s="426">
        <f t="shared" ref="AI270" ca="1" si="298">AI185</f>
        <v>0</v>
      </c>
      <c r="AJ270" s="426"/>
      <c r="AK270" s="272"/>
      <c r="AS270" s="75"/>
      <c r="AT270" s="75"/>
    </row>
    <row r="271" spans="3:46" ht="15" customHeight="1">
      <c r="C271" s="184"/>
      <c r="D271" s="547"/>
      <c r="E271" s="305" t="s">
        <v>73</v>
      </c>
      <c r="F271" s="286" t="s">
        <v>114</v>
      </c>
      <c r="G271" s="426">
        <f ca="1">G270-(G273+G272+G274+G275+G276)</f>
        <v>0</v>
      </c>
      <c r="H271" s="426">
        <f t="shared" ref="H271:AH271" ca="1" si="299">H270-(H273+H272+H274+H275+H276)</f>
        <v>0</v>
      </c>
      <c r="I271" s="426">
        <f t="shared" ca="1" si="299"/>
        <v>0</v>
      </c>
      <c r="J271" s="285">
        <f t="shared" ca="1" si="299"/>
        <v>0</v>
      </c>
      <c r="K271" s="285">
        <f t="shared" ca="1" si="299"/>
        <v>0</v>
      </c>
      <c r="L271" s="426">
        <f t="shared" ca="1" si="299"/>
        <v>0</v>
      </c>
      <c r="M271" s="426">
        <f t="shared" ca="1" si="299"/>
        <v>0</v>
      </c>
      <c r="N271" s="426">
        <f t="shared" ca="1" si="299"/>
        <v>0</v>
      </c>
      <c r="O271" s="426">
        <f t="shared" ca="1" si="299"/>
        <v>0</v>
      </c>
      <c r="P271" s="426">
        <f t="shared" ca="1" si="299"/>
        <v>0</v>
      </c>
      <c r="Q271" s="426">
        <f t="shared" ca="1" si="299"/>
        <v>0</v>
      </c>
      <c r="R271" s="285">
        <f t="shared" ca="1" si="299"/>
        <v>0</v>
      </c>
      <c r="S271" s="426">
        <f t="shared" ca="1" si="299"/>
        <v>0</v>
      </c>
      <c r="T271" s="426">
        <f t="shared" ca="1" si="299"/>
        <v>0</v>
      </c>
      <c r="U271" s="426">
        <f t="shared" ca="1" si="299"/>
        <v>0</v>
      </c>
      <c r="V271" s="426">
        <f t="shared" ca="1" si="299"/>
        <v>0</v>
      </c>
      <c r="W271" s="426">
        <f t="shared" ca="1" si="299"/>
        <v>0</v>
      </c>
      <c r="X271" s="426">
        <f t="shared" ca="1" si="299"/>
        <v>0</v>
      </c>
      <c r="Y271" s="285">
        <f t="shared" ca="1" si="299"/>
        <v>0</v>
      </c>
      <c r="Z271" s="426">
        <f t="shared" ca="1" si="299"/>
        <v>0</v>
      </c>
      <c r="AA271" s="426">
        <f t="shared" ca="1" si="299"/>
        <v>0</v>
      </c>
      <c r="AB271" s="426">
        <f t="shared" ca="1" si="299"/>
        <v>0</v>
      </c>
      <c r="AC271" s="426">
        <f t="shared" ca="1" si="299"/>
        <v>0</v>
      </c>
      <c r="AD271" s="426">
        <f t="shared" ca="1" si="299"/>
        <v>0</v>
      </c>
      <c r="AE271" s="285">
        <f t="shared" ca="1" si="299"/>
        <v>0</v>
      </c>
      <c r="AF271" s="285">
        <f t="shared" ca="1" si="299"/>
        <v>0</v>
      </c>
      <c r="AG271" s="426">
        <f t="shared" ca="1" si="299"/>
        <v>0</v>
      </c>
      <c r="AH271" s="426">
        <f t="shared" ca="1" si="299"/>
        <v>0</v>
      </c>
      <c r="AI271" s="426">
        <f t="shared" ref="AI271" ca="1" si="300">AI270-(AI273+AI272+AI274+AI275+AI276)</f>
        <v>0</v>
      </c>
      <c r="AJ271" s="426"/>
      <c r="AK271" s="272"/>
      <c r="AS271" s="75"/>
      <c r="AT271" s="75"/>
    </row>
    <row r="272" spans="3:46" ht="15" customHeight="1">
      <c r="C272" s="184"/>
      <c r="D272" s="547"/>
      <c r="E272" s="289" t="s">
        <v>73</v>
      </c>
      <c r="F272" s="73" t="s">
        <v>92</v>
      </c>
      <c r="G272" s="426">
        <f t="shared" ref="G272:AI272" ca="1" si="301">G55+G56+G58</f>
        <v>0</v>
      </c>
      <c r="H272" s="426">
        <f t="shared" ca="1" si="301"/>
        <v>0</v>
      </c>
      <c r="I272" s="426">
        <f t="shared" ca="1" si="301"/>
        <v>0</v>
      </c>
      <c r="J272" s="285">
        <f t="shared" ca="1" si="301"/>
        <v>0</v>
      </c>
      <c r="K272" s="285">
        <f t="shared" ca="1" si="301"/>
        <v>0</v>
      </c>
      <c r="L272" s="426">
        <f t="shared" ca="1" si="301"/>
        <v>0</v>
      </c>
      <c r="M272" s="426">
        <f t="shared" ca="1" si="301"/>
        <v>0</v>
      </c>
      <c r="N272" s="426">
        <f t="shared" ca="1" si="301"/>
        <v>0</v>
      </c>
      <c r="O272" s="426">
        <f t="shared" ca="1" si="301"/>
        <v>0</v>
      </c>
      <c r="P272" s="426">
        <f t="shared" ca="1" si="301"/>
        <v>0</v>
      </c>
      <c r="Q272" s="426">
        <f t="shared" ca="1" si="301"/>
        <v>0</v>
      </c>
      <c r="R272" s="285">
        <f t="shared" ca="1" si="301"/>
        <v>0</v>
      </c>
      <c r="S272" s="426">
        <f t="shared" ca="1" si="301"/>
        <v>0</v>
      </c>
      <c r="T272" s="426">
        <f t="shared" ca="1" si="301"/>
        <v>0</v>
      </c>
      <c r="U272" s="426">
        <f t="shared" ca="1" si="301"/>
        <v>0</v>
      </c>
      <c r="V272" s="426">
        <f t="shared" ca="1" si="301"/>
        <v>0</v>
      </c>
      <c r="W272" s="426">
        <f t="shared" ca="1" si="301"/>
        <v>0</v>
      </c>
      <c r="X272" s="426">
        <f t="shared" ca="1" si="301"/>
        <v>0</v>
      </c>
      <c r="Y272" s="285">
        <f t="shared" ca="1" si="301"/>
        <v>0</v>
      </c>
      <c r="Z272" s="426">
        <f t="shared" ca="1" si="301"/>
        <v>0</v>
      </c>
      <c r="AA272" s="426">
        <f t="shared" ca="1" si="301"/>
        <v>0</v>
      </c>
      <c r="AB272" s="426">
        <f t="shared" ca="1" si="301"/>
        <v>0</v>
      </c>
      <c r="AC272" s="426">
        <f t="shared" ca="1" si="301"/>
        <v>0</v>
      </c>
      <c r="AD272" s="426">
        <f t="shared" ca="1" si="301"/>
        <v>0</v>
      </c>
      <c r="AE272" s="285">
        <f t="shared" ca="1" si="301"/>
        <v>0</v>
      </c>
      <c r="AF272" s="285">
        <f t="shared" ca="1" si="301"/>
        <v>0</v>
      </c>
      <c r="AG272" s="426">
        <f t="shared" ca="1" si="301"/>
        <v>0</v>
      </c>
      <c r="AH272" s="426">
        <f t="shared" ca="1" si="301"/>
        <v>0</v>
      </c>
      <c r="AI272" s="426">
        <f t="shared" ca="1" si="301"/>
        <v>0</v>
      </c>
      <c r="AJ272" s="426"/>
      <c r="AK272" s="272"/>
      <c r="AS272" s="75"/>
      <c r="AT272" s="75"/>
    </row>
    <row r="273" spans="3:46" ht="15" customHeight="1">
      <c r="C273" s="184"/>
      <c r="D273" s="547"/>
      <c r="E273" s="289" t="s">
        <v>52</v>
      </c>
      <c r="F273" s="73" t="s">
        <v>52</v>
      </c>
      <c r="G273" s="426">
        <f t="shared" ref="G273:AI273" ca="1" si="302">G40+G41+G43</f>
        <v>0</v>
      </c>
      <c r="H273" s="426">
        <f t="shared" ca="1" si="302"/>
        <v>0</v>
      </c>
      <c r="I273" s="426">
        <f t="shared" ca="1" si="302"/>
        <v>0</v>
      </c>
      <c r="J273" s="285">
        <f t="shared" ca="1" si="302"/>
        <v>0</v>
      </c>
      <c r="K273" s="285">
        <f t="shared" ca="1" si="302"/>
        <v>0</v>
      </c>
      <c r="L273" s="426">
        <f t="shared" ca="1" si="302"/>
        <v>0</v>
      </c>
      <c r="M273" s="426">
        <f t="shared" ca="1" si="302"/>
        <v>0</v>
      </c>
      <c r="N273" s="426">
        <f t="shared" ca="1" si="302"/>
        <v>0</v>
      </c>
      <c r="O273" s="426">
        <f t="shared" ca="1" si="302"/>
        <v>0</v>
      </c>
      <c r="P273" s="426">
        <f t="shared" ca="1" si="302"/>
        <v>0</v>
      </c>
      <c r="Q273" s="426">
        <f t="shared" ca="1" si="302"/>
        <v>0</v>
      </c>
      <c r="R273" s="285">
        <f t="shared" ca="1" si="302"/>
        <v>0</v>
      </c>
      <c r="S273" s="426">
        <f t="shared" ca="1" si="302"/>
        <v>0</v>
      </c>
      <c r="T273" s="426">
        <f t="shared" ca="1" si="302"/>
        <v>0</v>
      </c>
      <c r="U273" s="426">
        <f t="shared" ca="1" si="302"/>
        <v>0</v>
      </c>
      <c r="V273" s="426">
        <f t="shared" ca="1" si="302"/>
        <v>0</v>
      </c>
      <c r="W273" s="426">
        <f t="shared" ca="1" si="302"/>
        <v>0</v>
      </c>
      <c r="X273" s="426">
        <f t="shared" ca="1" si="302"/>
        <v>0</v>
      </c>
      <c r="Y273" s="285">
        <f t="shared" ca="1" si="302"/>
        <v>0</v>
      </c>
      <c r="Z273" s="426">
        <f t="shared" ca="1" si="302"/>
        <v>0</v>
      </c>
      <c r="AA273" s="426">
        <f t="shared" ca="1" si="302"/>
        <v>0</v>
      </c>
      <c r="AB273" s="426">
        <f t="shared" ca="1" si="302"/>
        <v>0</v>
      </c>
      <c r="AC273" s="426">
        <f t="shared" ca="1" si="302"/>
        <v>0</v>
      </c>
      <c r="AD273" s="426">
        <f t="shared" ca="1" si="302"/>
        <v>0</v>
      </c>
      <c r="AE273" s="285">
        <f t="shared" ca="1" si="302"/>
        <v>0</v>
      </c>
      <c r="AF273" s="285">
        <f t="shared" ca="1" si="302"/>
        <v>0</v>
      </c>
      <c r="AG273" s="426">
        <f t="shared" ca="1" si="302"/>
        <v>0</v>
      </c>
      <c r="AH273" s="426">
        <f t="shared" ca="1" si="302"/>
        <v>0</v>
      </c>
      <c r="AI273" s="426">
        <f t="shared" ca="1" si="302"/>
        <v>0</v>
      </c>
      <c r="AJ273" s="426"/>
      <c r="AK273" s="272"/>
      <c r="AS273" s="75"/>
      <c r="AT273" s="75"/>
    </row>
    <row r="274" spans="3:46" ht="15" customHeight="1">
      <c r="C274" s="184"/>
      <c r="D274" s="547"/>
      <c r="E274" s="289" t="s">
        <v>73</v>
      </c>
      <c r="F274" s="73" t="s">
        <v>35</v>
      </c>
      <c r="G274" s="426">
        <f t="shared" ref="G274:AI274" ca="1" si="303">G44+G45</f>
        <v>0</v>
      </c>
      <c r="H274" s="426">
        <f t="shared" ca="1" si="303"/>
        <v>0</v>
      </c>
      <c r="I274" s="426">
        <f t="shared" ca="1" si="303"/>
        <v>0</v>
      </c>
      <c r="J274" s="285">
        <f t="shared" ca="1" si="303"/>
        <v>0</v>
      </c>
      <c r="K274" s="285">
        <f t="shared" ca="1" si="303"/>
        <v>0</v>
      </c>
      <c r="L274" s="426">
        <f t="shared" ca="1" si="303"/>
        <v>0</v>
      </c>
      <c r="M274" s="426">
        <f t="shared" ca="1" si="303"/>
        <v>0</v>
      </c>
      <c r="N274" s="426">
        <f t="shared" ca="1" si="303"/>
        <v>0</v>
      </c>
      <c r="O274" s="426">
        <f t="shared" ca="1" si="303"/>
        <v>0</v>
      </c>
      <c r="P274" s="426">
        <f t="shared" ca="1" si="303"/>
        <v>0</v>
      </c>
      <c r="Q274" s="426">
        <f t="shared" ca="1" si="303"/>
        <v>0</v>
      </c>
      <c r="R274" s="285">
        <f t="shared" ca="1" si="303"/>
        <v>0</v>
      </c>
      <c r="S274" s="426">
        <f t="shared" ca="1" si="303"/>
        <v>0</v>
      </c>
      <c r="T274" s="426">
        <f t="shared" ca="1" si="303"/>
        <v>0</v>
      </c>
      <c r="U274" s="426">
        <f t="shared" ca="1" si="303"/>
        <v>0</v>
      </c>
      <c r="V274" s="426">
        <f t="shared" ca="1" si="303"/>
        <v>0</v>
      </c>
      <c r="W274" s="426">
        <f t="shared" ca="1" si="303"/>
        <v>0</v>
      </c>
      <c r="X274" s="426">
        <f t="shared" ca="1" si="303"/>
        <v>0</v>
      </c>
      <c r="Y274" s="285">
        <f t="shared" ca="1" si="303"/>
        <v>0</v>
      </c>
      <c r="Z274" s="426">
        <f t="shared" ca="1" si="303"/>
        <v>0</v>
      </c>
      <c r="AA274" s="426">
        <f t="shared" ca="1" si="303"/>
        <v>0</v>
      </c>
      <c r="AB274" s="426">
        <f t="shared" ca="1" si="303"/>
        <v>0</v>
      </c>
      <c r="AC274" s="426">
        <f t="shared" ca="1" si="303"/>
        <v>0</v>
      </c>
      <c r="AD274" s="426">
        <f t="shared" ca="1" si="303"/>
        <v>0</v>
      </c>
      <c r="AE274" s="285">
        <f t="shared" ca="1" si="303"/>
        <v>0</v>
      </c>
      <c r="AF274" s="285">
        <f t="shared" ca="1" si="303"/>
        <v>0</v>
      </c>
      <c r="AG274" s="426">
        <f t="shared" ca="1" si="303"/>
        <v>0</v>
      </c>
      <c r="AH274" s="426">
        <f t="shared" ca="1" si="303"/>
        <v>0</v>
      </c>
      <c r="AI274" s="426">
        <f t="shared" ca="1" si="303"/>
        <v>0</v>
      </c>
      <c r="AJ274" s="426"/>
      <c r="AK274" s="272"/>
    </row>
    <row r="275" spans="3:46" ht="15" customHeight="1">
      <c r="C275" s="184"/>
      <c r="D275" s="547"/>
      <c r="E275" s="289" t="s">
        <v>71</v>
      </c>
      <c r="F275" s="73" t="s">
        <v>31</v>
      </c>
      <c r="G275" s="426">
        <f t="shared" ref="G275:AI275" ca="1" si="304">G46+G53</f>
        <v>0</v>
      </c>
      <c r="H275" s="426">
        <f t="shared" ca="1" si="304"/>
        <v>0</v>
      </c>
      <c r="I275" s="426">
        <f t="shared" ca="1" si="304"/>
        <v>0</v>
      </c>
      <c r="J275" s="285">
        <f t="shared" ca="1" si="304"/>
        <v>0</v>
      </c>
      <c r="K275" s="285">
        <f t="shared" ca="1" si="304"/>
        <v>0</v>
      </c>
      <c r="L275" s="426">
        <f t="shared" ca="1" si="304"/>
        <v>0</v>
      </c>
      <c r="M275" s="426">
        <f t="shared" ca="1" si="304"/>
        <v>0</v>
      </c>
      <c r="N275" s="426">
        <f t="shared" ca="1" si="304"/>
        <v>0</v>
      </c>
      <c r="O275" s="426">
        <f t="shared" ca="1" si="304"/>
        <v>0</v>
      </c>
      <c r="P275" s="426">
        <f t="shared" ca="1" si="304"/>
        <v>0</v>
      </c>
      <c r="Q275" s="426">
        <f t="shared" ca="1" si="304"/>
        <v>0</v>
      </c>
      <c r="R275" s="285">
        <f t="shared" ca="1" si="304"/>
        <v>0</v>
      </c>
      <c r="S275" s="426">
        <f t="shared" ca="1" si="304"/>
        <v>0</v>
      </c>
      <c r="T275" s="426">
        <f t="shared" ca="1" si="304"/>
        <v>0</v>
      </c>
      <c r="U275" s="426">
        <f t="shared" ca="1" si="304"/>
        <v>0</v>
      </c>
      <c r="V275" s="426">
        <f t="shared" ca="1" si="304"/>
        <v>0</v>
      </c>
      <c r="W275" s="426">
        <f t="shared" ca="1" si="304"/>
        <v>0</v>
      </c>
      <c r="X275" s="426">
        <f t="shared" ca="1" si="304"/>
        <v>0</v>
      </c>
      <c r="Y275" s="285">
        <f t="shared" ca="1" si="304"/>
        <v>0</v>
      </c>
      <c r="Z275" s="426">
        <f t="shared" ca="1" si="304"/>
        <v>0</v>
      </c>
      <c r="AA275" s="426">
        <f t="shared" ca="1" si="304"/>
        <v>0</v>
      </c>
      <c r="AB275" s="426">
        <f t="shared" ca="1" si="304"/>
        <v>0</v>
      </c>
      <c r="AC275" s="426">
        <f t="shared" ca="1" si="304"/>
        <v>0</v>
      </c>
      <c r="AD275" s="426">
        <f t="shared" ca="1" si="304"/>
        <v>0</v>
      </c>
      <c r="AE275" s="285">
        <f t="shared" ca="1" si="304"/>
        <v>0</v>
      </c>
      <c r="AF275" s="285">
        <f t="shared" ca="1" si="304"/>
        <v>0</v>
      </c>
      <c r="AG275" s="426">
        <f t="shared" ca="1" si="304"/>
        <v>0</v>
      </c>
      <c r="AH275" s="426">
        <f t="shared" ca="1" si="304"/>
        <v>0</v>
      </c>
      <c r="AI275" s="426">
        <f t="shared" ca="1" si="304"/>
        <v>0</v>
      </c>
      <c r="AJ275" s="426"/>
      <c r="AK275" s="272"/>
    </row>
    <row r="276" spans="3:46" ht="15" customHeight="1">
      <c r="C276" s="184"/>
      <c r="D276" s="547"/>
      <c r="E276" s="289" t="s">
        <v>198</v>
      </c>
      <c r="F276" s="73" t="s">
        <v>202</v>
      </c>
      <c r="G276" s="426" t="str">
        <f t="shared" ref="G276:AI276" ca="1" si="305">G57</f>
        <v>0.00</v>
      </c>
      <c r="H276" s="426" t="str">
        <f t="shared" ca="1" si="305"/>
        <v>0.00</v>
      </c>
      <c r="I276" s="426" t="str">
        <f t="shared" ca="1" si="305"/>
        <v>0.00</v>
      </c>
      <c r="J276" s="285" t="str">
        <f t="shared" ca="1" si="305"/>
        <v>0.00</v>
      </c>
      <c r="K276" s="285" t="str">
        <f t="shared" ca="1" si="305"/>
        <v>0.00</v>
      </c>
      <c r="L276" s="426" t="str">
        <f t="shared" ca="1" si="305"/>
        <v>0.00</v>
      </c>
      <c r="M276" s="426" t="str">
        <f t="shared" ca="1" si="305"/>
        <v>0.00</v>
      </c>
      <c r="N276" s="426" t="str">
        <f t="shared" ca="1" si="305"/>
        <v>0.00</v>
      </c>
      <c r="O276" s="426" t="str">
        <f t="shared" ca="1" si="305"/>
        <v>0.00</v>
      </c>
      <c r="P276" s="426" t="str">
        <f t="shared" ca="1" si="305"/>
        <v>0.00</v>
      </c>
      <c r="Q276" s="426" t="str">
        <f t="shared" ca="1" si="305"/>
        <v>0.00</v>
      </c>
      <c r="R276" s="285" t="str">
        <f t="shared" ca="1" si="305"/>
        <v>0.00</v>
      </c>
      <c r="S276" s="426" t="str">
        <f t="shared" ca="1" si="305"/>
        <v>0.00</v>
      </c>
      <c r="T276" s="426" t="str">
        <f t="shared" ca="1" si="305"/>
        <v>0.00</v>
      </c>
      <c r="U276" s="426" t="str">
        <f t="shared" ca="1" si="305"/>
        <v>0.00</v>
      </c>
      <c r="V276" s="426" t="str">
        <f t="shared" ca="1" si="305"/>
        <v>0.00</v>
      </c>
      <c r="W276" s="426" t="str">
        <f t="shared" ca="1" si="305"/>
        <v>0.00</v>
      </c>
      <c r="X276" s="426" t="str">
        <f t="shared" ca="1" si="305"/>
        <v>0.00</v>
      </c>
      <c r="Y276" s="285" t="str">
        <f t="shared" ca="1" si="305"/>
        <v>0.00</v>
      </c>
      <c r="Z276" s="426" t="str">
        <f t="shared" ca="1" si="305"/>
        <v>0.00</v>
      </c>
      <c r="AA276" s="426" t="str">
        <f t="shared" ca="1" si="305"/>
        <v>0.00</v>
      </c>
      <c r="AB276" s="426" t="str">
        <f t="shared" ca="1" si="305"/>
        <v>0.00</v>
      </c>
      <c r="AC276" s="426" t="str">
        <f t="shared" ca="1" si="305"/>
        <v>0.00</v>
      </c>
      <c r="AD276" s="426" t="str">
        <f t="shared" ca="1" si="305"/>
        <v>0.00</v>
      </c>
      <c r="AE276" s="285" t="str">
        <f t="shared" ca="1" si="305"/>
        <v>0.00</v>
      </c>
      <c r="AF276" s="285" t="str">
        <f t="shared" ca="1" si="305"/>
        <v>0.00</v>
      </c>
      <c r="AG276" s="426" t="str">
        <f t="shared" ca="1" si="305"/>
        <v>0.00</v>
      </c>
      <c r="AH276" s="426" t="str">
        <f t="shared" ca="1" si="305"/>
        <v>0.00</v>
      </c>
      <c r="AI276" s="426" t="str">
        <f t="shared" ca="1" si="305"/>
        <v>0.00</v>
      </c>
      <c r="AJ276" s="426"/>
      <c r="AK276" s="272"/>
    </row>
    <row r="277" spans="3:46" ht="15" customHeight="1" thickBot="1">
      <c r="C277" s="184"/>
      <c r="D277" s="548"/>
      <c r="E277" s="289" t="s">
        <v>189</v>
      </c>
      <c r="F277" s="73" t="s">
        <v>284</v>
      </c>
      <c r="G277" s="426"/>
      <c r="H277" s="426"/>
      <c r="I277" s="426"/>
      <c r="J277" s="285"/>
      <c r="K277" s="285"/>
      <c r="L277" s="426"/>
      <c r="M277" s="426"/>
      <c r="N277" s="426"/>
      <c r="O277" s="426"/>
      <c r="P277" s="426"/>
      <c r="Q277" s="426"/>
      <c r="R277" s="285"/>
      <c r="S277" s="426"/>
      <c r="T277" s="426"/>
      <c r="U277" s="426"/>
      <c r="V277" s="426"/>
      <c r="W277" s="426"/>
      <c r="X277" s="426"/>
      <c r="Y277" s="285"/>
      <c r="Z277" s="426"/>
      <c r="AA277" s="426"/>
      <c r="AB277" s="426"/>
      <c r="AC277" s="426"/>
      <c r="AD277" s="426"/>
      <c r="AE277" s="285"/>
      <c r="AF277" s="285"/>
      <c r="AG277" s="426"/>
      <c r="AH277" s="426"/>
      <c r="AI277" s="426"/>
      <c r="AJ277" s="426"/>
      <c r="AK277" s="272"/>
      <c r="AS277" s="75"/>
      <c r="AT277" s="75"/>
    </row>
    <row r="278" spans="3:46" ht="15" customHeight="1">
      <c r="C278" s="184"/>
      <c r="E278" s="185"/>
      <c r="F278" s="73" t="s">
        <v>213</v>
      </c>
      <c r="G278" s="426">
        <f ca="1">SUM(G271:G277)</f>
        <v>0</v>
      </c>
      <c r="H278" s="426">
        <f t="shared" ref="H278:AH278" ca="1" si="306">SUM(H271:H277)</f>
        <v>0</v>
      </c>
      <c r="I278" s="426">
        <f t="shared" ca="1" si="306"/>
        <v>0</v>
      </c>
      <c r="J278" s="285">
        <f t="shared" ca="1" si="306"/>
        <v>0</v>
      </c>
      <c r="K278" s="285">
        <f t="shared" ca="1" si="306"/>
        <v>0</v>
      </c>
      <c r="L278" s="426">
        <f t="shared" ca="1" si="306"/>
        <v>0</v>
      </c>
      <c r="M278" s="426">
        <f t="shared" ca="1" si="306"/>
        <v>0</v>
      </c>
      <c r="N278" s="426">
        <f t="shared" ca="1" si="306"/>
        <v>0</v>
      </c>
      <c r="O278" s="426">
        <f t="shared" ca="1" si="306"/>
        <v>0</v>
      </c>
      <c r="P278" s="426">
        <f t="shared" ca="1" si="306"/>
        <v>0</v>
      </c>
      <c r="Q278" s="426">
        <f t="shared" ca="1" si="306"/>
        <v>0</v>
      </c>
      <c r="R278" s="285">
        <f t="shared" ca="1" si="306"/>
        <v>0</v>
      </c>
      <c r="S278" s="426">
        <f t="shared" ca="1" si="306"/>
        <v>0</v>
      </c>
      <c r="T278" s="426">
        <f t="shared" ca="1" si="306"/>
        <v>0</v>
      </c>
      <c r="U278" s="426">
        <f t="shared" ca="1" si="306"/>
        <v>0</v>
      </c>
      <c r="V278" s="426">
        <f t="shared" ca="1" si="306"/>
        <v>0</v>
      </c>
      <c r="W278" s="426">
        <f t="shared" ca="1" si="306"/>
        <v>0</v>
      </c>
      <c r="X278" s="426">
        <f t="shared" ca="1" si="306"/>
        <v>0</v>
      </c>
      <c r="Y278" s="285">
        <f t="shared" ca="1" si="306"/>
        <v>0</v>
      </c>
      <c r="Z278" s="426">
        <f t="shared" ca="1" si="306"/>
        <v>0</v>
      </c>
      <c r="AA278" s="426">
        <f t="shared" ca="1" si="306"/>
        <v>0</v>
      </c>
      <c r="AB278" s="426">
        <f t="shared" ca="1" si="306"/>
        <v>0</v>
      </c>
      <c r="AC278" s="426">
        <f t="shared" ca="1" si="306"/>
        <v>0</v>
      </c>
      <c r="AD278" s="426">
        <f t="shared" ca="1" si="306"/>
        <v>0</v>
      </c>
      <c r="AE278" s="285">
        <f t="shared" ca="1" si="306"/>
        <v>0</v>
      </c>
      <c r="AF278" s="285">
        <f t="shared" ca="1" si="306"/>
        <v>0</v>
      </c>
      <c r="AG278" s="426">
        <f t="shared" ca="1" si="306"/>
        <v>0</v>
      </c>
      <c r="AH278" s="426">
        <f t="shared" ca="1" si="306"/>
        <v>0</v>
      </c>
      <c r="AI278" s="426">
        <f t="shared" ref="AI278" ca="1" si="307">SUM(AI271:AI277)</f>
        <v>0</v>
      </c>
      <c r="AJ278" s="426"/>
      <c r="AK278" s="272"/>
      <c r="AS278" s="75"/>
      <c r="AT278" s="75"/>
    </row>
    <row r="279" spans="3:46" ht="15" customHeight="1" thickBot="1">
      <c r="C279" s="184"/>
      <c r="E279" s="185"/>
      <c r="F279" s="47"/>
      <c r="N279" s="423"/>
      <c r="O279" s="423"/>
      <c r="P279" s="423"/>
      <c r="Q279" s="423"/>
      <c r="R279" s="243"/>
      <c r="S279" s="423"/>
      <c r="T279" s="423"/>
      <c r="U279" s="423"/>
      <c r="V279" s="423"/>
      <c r="W279" s="423"/>
      <c r="X279" s="423"/>
      <c r="Y279" s="243"/>
      <c r="Z279" s="443"/>
      <c r="AA279" s="443"/>
      <c r="AB279" s="443"/>
      <c r="AC279" s="443"/>
      <c r="AD279" s="443"/>
      <c r="AE279" s="251"/>
      <c r="AF279" s="251"/>
      <c r="AG279" s="423"/>
      <c r="AH279" s="423"/>
      <c r="AI279" s="423"/>
      <c r="AJ279" s="423"/>
      <c r="AK279" s="205"/>
      <c r="AS279" s="75"/>
      <c r="AT279" s="75"/>
    </row>
    <row r="280" spans="3:46" ht="15" customHeight="1">
      <c r="C280" s="184"/>
      <c r="D280" s="546" t="s">
        <v>286</v>
      </c>
      <c r="E280" s="289" t="s">
        <v>73</v>
      </c>
      <c r="F280" s="73" t="s">
        <v>185</v>
      </c>
      <c r="G280" s="426" t="e">
        <f ca="1">G199</f>
        <v>#DIV/0!</v>
      </c>
      <c r="H280" s="426" t="e">
        <f t="shared" ref="H280:AH280" ca="1" si="308">H199</f>
        <v>#DIV/0!</v>
      </c>
      <c r="I280" s="426" t="e">
        <f t="shared" ca="1" si="308"/>
        <v>#DIV/0!</v>
      </c>
      <c r="J280" s="285" t="e">
        <f t="shared" ca="1" si="308"/>
        <v>#DIV/0!</v>
      </c>
      <c r="K280" s="285" t="e">
        <f t="shared" ca="1" si="308"/>
        <v>#DIV/0!</v>
      </c>
      <c r="L280" s="426" t="e">
        <f t="shared" ca="1" si="308"/>
        <v>#DIV/0!</v>
      </c>
      <c r="M280" s="426" t="e">
        <f t="shared" ca="1" si="308"/>
        <v>#DIV/0!</v>
      </c>
      <c r="N280" s="426" t="e">
        <f t="shared" ca="1" si="308"/>
        <v>#DIV/0!</v>
      </c>
      <c r="O280" s="426" t="e">
        <f t="shared" ca="1" si="308"/>
        <v>#DIV/0!</v>
      </c>
      <c r="P280" s="426" t="e">
        <f t="shared" ca="1" si="308"/>
        <v>#DIV/0!</v>
      </c>
      <c r="Q280" s="426" t="e">
        <f t="shared" ca="1" si="308"/>
        <v>#DIV/0!</v>
      </c>
      <c r="R280" s="285" t="e">
        <f t="shared" ca="1" si="308"/>
        <v>#DIV/0!</v>
      </c>
      <c r="S280" s="426" t="e">
        <f t="shared" ca="1" si="308"/>
        <v>#DIV/0!</v>
      </c>
      <c r="T280" s="426" t="e">
        <f t="shared" ca="1" si="308"/>
        <v>#DIV/0!</v>
      </c>
      <c r="U280" s="426" t="e">
        <f t="shared" ca="1" si="308"/>
        <v>#DIV/0!</v>
      </c>
      <c r="V280" s="426" t="e">
        <f t="shared" ca="1" si="308"/>
        <v>#DIV/0!</v>
      </c>
      <c r="W280" s="426" t="e">
        <f t="shared" ca="1" si="308"/>
        <v>#DIV/0!</v>
      </c>
      <c r="X280" s="426" t="e">
        <f t="shared" ca="1" si="308"/>
        <v>#DIV/0!</v>
      </c>
      <c r="Y280" s="285" t="e">
        <f t="shared" ca="1" si="308"/>
        <v>#DIV/0!</v>
      </c>
      <c r="Z280" s="426" t="e">
        <f t="shared" ca="1" si="308"/>
        <v>#DIV/0!</v>
      </c>
      <c r="AA280" s="426" t="e">
        <f t="shared" ca="1" si="308"/>
        <v>#DIV/0!</v>
      </c>
      <c r="AB280" s="426" t="e">
        <f t="shared" ca="1" si="308"/>
        <v>#DIV/0!</v>
      </c>
      <c r="AC280" s="426" t="e">
        <f t="shared" ca="1" si="308"/>
        <v>#DIV/0!</v>
      </c>
      <c r="AD280" s="426" t="e">
        <f t="shared" ca="1" si="308"/>
        <v>#DIV/0!</v>
      </c>
      <c r="AE280" s="285" t="e">
        <f t="shared" ca="1" si="308"/>
        <v>#DIV/0!</v>
      </c>
      <c r="AF280" s="285" t="e">
        <f t="shared" ca="1" si="308"/>
        <v>#DIV/0!</v>
      </c>
      <c r="AG280" s="426" t="e">
        <f t="shared" ca="1" si="308"/>
        <v>#DIV/0!</v>
      </c>
      <c r="AH280" s="426" t="e">
        <f t="shared" ca="1" si="308"/>
        <v>#DIV/0!</v>
      </c>
      <c r="AI280" s="426" t="e">
        <f t="shared" ref="AI280" ca="1" si="309">AI199</f>
        <v>#DIV/0!</v>
      </c>
      <c r="AJ280" s="426"/>
      <c r="AK280" s="272"/>
      <c r="AS280" s="75"/>
      <c r="AT280" s="75"/>
    </row>
    <row r="281" spans="3:46" ht="15" customHeight="1">
      <c r="C281" s="184"/>
      <c r="D281" s="547"/>
      <c r="E281" s="305" t="s">
        <v>73</v>
      </c>
      <c r="F281" s="286" t="s">
        <v>114</v>
      </c>
      <c r="G281" s="426" t="e">
        <f t="shared" ref="G281:G286" ca="1" si="310">G271*G$280/(G$273+G$272+G$274+G$275+G$276+G$271)</f>
        <v>#DIV/0!</v>
      </c>
      <c r="H281" s="426" t="e">
        <f t="shared" ref="H281:AH281" ca="1" si="311">H271*H$280/(H$273+H$272+H$274+H$275+H$276+H$271)</f>
        <v>#DIV/0!</v>
      </c>
      <c r="I281" s="426" t="e">
        <f t="shared" ca="1" si="311"/>
        <v>#DIV/0!</v>
      </c>
      <c r="J281" s="285" t="e">
        <f t="shared" ca="1" si="311"/>
        <v>#DIV/0!</v>
      </c>
      <c r="K281" s="285" t="e">
        <f t="shared" ca="1" si="311"/>
        <v>#DIV/0!</v>
      </c>
      <c r="L281" s="426" t="e">
        <f t="shared" ca="1" si="311"/>
        <v>#DIV/0!</v>
      </c>
      <c r="M281" s="426" t="e">
        <f t="shared" ca="1" si="311"/>
        <v>#DIV/0!</v>
      </c>
      <c r="N281" s="426" t="e">
        <f t="shared" ca="1" si="311"/>
        <v>#DIV/0!</v>
      </c>
      <c r="O281" s="426" t="e">
        <f t="shared" ca="1" si="311"/>
        <v>#DIV/0!</v>
      </c>
      <c r="P281" s="426" t="e">
        <f t="shared" ca="1" si="311"/>
        <v>#DIV/0!</v>
      </c>
      <c r="Q281" s="426" t="e">
        <f t="shared" ca="1" si="311"/>
        <v>#DIV/0!</v>
      </c>
      <c r="R281" s="285" t="e">
        <f t="shared" ca="1" si="311"/>
        <v>#DIV/0!</v>
      </c>
      <c r="S281" s="426" t="e">
        <f t="shared" ca="1" si="311"/>
        <v>#DIV/0!</v>
      </c>
      <c r="T281" s="426" t="e">
        <f t="shared" ca="1" si="311"/>
        <v>#DIV/0!</v>
      </c>
      <c r="U281" s="426" t="e">
        <f t="shared" ca="1" si="311"/>
        <v>#DIV/0!</v>
      </c>
      <c r="V281" s="426" t="e">
        <f t="shared" ca="1" si="311"/>
        <v>#DIV/0!</v>
      </c>
      <c r="W281" s="426" t="e">
        <f t="shared" ca="1" si="311"/>
        <v>#DIV/0!</v>
      </c>
      <c r="X281" s="426" t="e">
        <f t="shared" ca="1" si="311"/>
        <v>#DIV/0!</v>
      </c>
      <c r="Y281" s="285" t="e">
        <f t="shared" ca="1" si="311"/>
        <v>#DIV/0!</v>
      </c>
      <c r="Z281" s="426" t="e">
        <f t="shared" ca="1" si="311"/>
        <v>#DIV/0!</v>
      </c>
      <c r="AA281" s="426" t="e">
        <f t="shared" ca="1" si="311"/>
        <v>#DIV/0!</v>
      </c>
      <c r="AB281" s="426" t="e">
        <f t="shared" ca="1" si="311"/>
        <v>#DIV/0!</v>
      </c>
      <c r="AC281" s="426" t="e">
        <f t="shared" ca="1" si="311"/>
        <v>#DIV/0!</v>
      </c>
      <c r="AD281" s="426" t="e">
        <f t="shared" ca="1" si="311"/>
        <v>#DIV/0!</v>
      </c>
      <c r="AE281" s="285" t="e">
        <f t="shared" ca="1" si="311"/>
        <v>#DIV/0!</v>
      </c>
      <c r="AF281" s="285" t="e">
        <f t="shared" ca="1" si="311"/>
        <v>#DIV/0!</v>
      </c>
      <c r="AG281" s="426" t="e">
        <f t="shared" ca="1" si="311"/>
        <v>#DIV/0!</v>
      </c>
      <c r="AH281" s="426" t="e">
        <f t="shared" ca="1" si="311"/>
        <v>#DIV/0!</v>
      </c>
      <c r="AI281" s="426" t="e">
        <f t="shared" ref="AI281" ca="1" si="312">AI271*AI$280/(AI$273+AI$272+AI$274+AI$275+AI$276+AI$271)</f>
        <v>#DIV/0!</v>
      </c>
      <c r="AJ281" s="426"/>
      <c r="AK281" s="272"/>
      <c r="AS281" s="75"/>
      <c r="AT281" s="75"/>
    </row>
    <row r="282" spans="3:46" ht="15" customHeight="1">
      <c r="C282" s="184"/>
      <c r="D282" s="547"/>
      <c r="E282" s="289" t="s">
        <v>73</v>
      </c>
      <c r="F282" s="73" t="s">
        <v>92</v>
      </c>
      <c r="G282" s="426" t="e">
        <f t="shared" ca="1" si="310"/>
        <v>#DIV/0!</v>
      </c>
      <c r="H282" s="426" t="e">
        <f t="shared" ref="H282:AH282" ca="1" si="313">H272*H$280/(H$273+H$272+H$274+H$275+H$276+H$271)</f>
        <v>#DIV/0!</v>
      </c>
      <c r="I282" s="426" t="e">
        <f t="shared" ca="1" si="313"/>
        <v>#DIV/0!</v>
      </c>
      <c r="J282" s="285" t="e">
        <f t="shared" ca="1" si="313"/>
        <v>#DIV/0!</v>
      </c>
      <c r="K282" s="285" t="e">
        <f t="shared" ca="1" si="313"/>
        <v>#DIV/0!</v>
      </c>
      <c r="L282" s="426" t="e">
        <f t="shared" ca="1" si="313"/>
        <v>#DIV/0!</v>
      </c>
      <c r="M282" s="426" t="e">
        <f t="shared" ca="1" si="313"/>
        <v>#DIV/0!</v>
      </c>
      <c r="N282" s="426" t="e">
        <f t="shared" ca="1" si="313"/>
        <v>#DIV/0!</v>
      </c>
      <c r="O282" s="426" t="e">
        <f t="shared" ca="1" si="313"/>
        <v>#DIV/0!</v>
      </c>
      <c r="P282" s="426" t="e">
        <f t="shared" ca="1" si="313"/>
        <v>#DIV/0!</v>
      </c>
      <c r="Q282" s="426" t="e">
        <f t="shared" ca="1" si="313"/>
        <v>#DIV/0!</v>
      </c>
      <c r="R282" s="285" t="e">
        <f t="shared" ca="1" si="313"/>
        <v>#DIV/0!</v>
      </c>
      <c r="S282" s="426" t="e">
        <f t="shared" ca="1" si="313"/>
        <v>#DIV/0!</v>
      </c>
      <c r="T282" s="426" t="e">
        <f t="shared" ca="1" si="313"/>
        <v>#DIV/0!</v>
      </c>
      <c r="U282" s="426" t="e">
        <f t="shared" ca="1" si="313"/>
        <v>#DIV/0!</v>
      </c>
      <c r="V282" s="426" t="e">
        <f t="shared" ca="1" si="313"/>
        <v>#DIV/0!</v>
      </c>
      <c r="W282" s="426" t="e">
        <f t="shared" ca="1" si="313"/>
        <v>#DIV/0!</v>
      </c>
      <c r="X282" s="426" t="e">
        <f t="shared" ca="1" si="313"/>
        <v>#DIV/0!</v>
      </c>
      <c r="Y282" s="285" t="e">
        <f t="shared" ca="1" si="313"/>
        <v>#DIV/0!</v>
      </c>
      <c r="Z282" s="426" t="e">
        <f t="shared" ca="1" si="313"/>
        <v>#DIV/0!</v>
      </c>
      <c r="AA282" s="426" t="e">
        <f t="shared" ca="1" si="313"/>
        <v>#DIV/0!</v>
      </c>
      <c r="AB282" s="426" t="e">
        <f t="shared" ca="1" si="313"/>
        <v>#DIV/0!</v>
      </c>
      <c r="AC282" s="426" t="e">
        <f t="shared" ca="1" si="313"/>
        <v>#DIV/0!</v>
      </c>
      <c r="AD282" s="426" t="e">
        <f t="shared" ca="1" si="313"/>
        <v>#DIV/0!</v>
      </c>
      <c r="AE282" s="285" t="e">
        <f t="shared" ca="1" si="313"/>
        <v>#DIV/0!</v>
      </c>
      <c r="AF282" s="285" t="e">
        <f t="shared" ca="1" si="313"/>
        <v>#DIV/0!</v>
      </c>
      <c r="AG282" s="426" t="e">
        <f t="shared" ca="1" si="313"/>
        <v>#DIV/0!</v>
      </c>
      <c r="AH282" s="426" t="e">
        <f t="shared" ca="1" si="313"/>
        <v>#DIV/0!</v>
      </c>
      <c r="AI282" s="426" t="e">
        <f t="shared" ref="AI282" ca="1" si="314">AI272*AI$280/(AI$273+AI$272+AI$274+AI$275+AI$276+AI$271)</f>
        <v>#DIV/0!</v>
      </c>
      <c r="AJ282" s="426"/>
      <c r="AK282" s="272"/>
      <c r="AS282" s="75"/>
      <c r="AT282" s="75"/>
    </row>
    <row r="283" spans="3:46" ht="15" customHeight="1">
      <c r="C283" s="184"/>
      <c r="D283" s="547"/>
      <c r="E283" s="289" t="s">
        <v>52</v>
      </c>
      <c r="F283" s="73" t="s">
        <v>52</v>
      </c>
      <c r="G283" s="426" t="e">
        <f t="shared" ca="1" si="310"/>
        <v>#DIV/0!</v>
      </c>
      <c r="H283" s="426" t="e">
        <f t="shared" ref="H283:AH283" ca="1" si="315">H273*H$280/(H$273+H$272+H$274+H$275+H$276+H$271)</f>
        <v>#DIV/0!</v>
      </c>
      <c r="I283" s="426" t="e">
        <f t="shared" ca="1" si="315"/>
        <v>#DIV/0!</v>
      </c>
      <c r="J283" s="285" t="e">
        <f t="shared" ca="1" si="315"/>
        <v>#DIV/0!</v>
      </c>
      <c r="K283" s="285" t="e">
        <f t="shared" ca="1" si="315"/>
        <v>#DIV/0!</v>
      </c>
      <c r="L283" s="426" t="e">
        <f t="shared" ca="1" si="315"/>
        <v>#DIV/0!</v>
      </c>
      <c r="M283" s="426" t="e">
        <f t="shared" ca="1" si="315"/>
        <v>#DIV/0!</v>
      </c>
      <c r="N283" s="426" t="e">
        <f t="shared" ca="1" si="315"/>
        <v>#DIV/0!</v>
      </c>
      <c r="O283" s="426" t="e">
        <f t="shared" ca="1" si="315"/>
        <v>#DIV/0!</v>
      </c>
      <c r="P283" s="426" t="e">
        <f t="shared" ca="1" si="315"/>
        <v>#DIV/0!</v>
      </c>
      <c r="Q283" s="426" t="e">
        <f t="shared" ca="1" si="315"/>
        <v>#DIV/0!</v>
      </c>
      <c r="R283" s="285" t="e">
        <f t="shared" ca="1" si="315"/>
        <v>#DIV/0!</v>
      </c>
      <c r="S283" s="426" t="e">
        <f t="shared" ca="1" si="315"/>
        <v>#DIV/0!</v>
      </c>
      <c r="T283" s="426" t="e">
        <f t="shared" ca="1" si="315"/>
        <v>#DIV/0!</v>
      </c>
      <c r="U283" s="426" t="e">
        <f t="shared" ca="1" si="315"/>
        <v>#DIV/0!</v>
      </c>
      <c r="V283" s="426" t="e">
        <f t="shared" ca="1" si="315"/>
        <v>#DIV/0!</v>
      </c>
      <c r="W283" s="426" t="e">
        <f t="shared" ca="1" si="315"/>
        <v>#DIV/0!</v>
      </c>
      <c r="X283" s="426" t="e">
        <f t="shared" ca="1" si="315"/>
        <v>#DIV/0!</v>
      </c>
      <c r="Y283" s="285" t="e">
        <f t="shared" ca="1" si="315"/>
        <v>#DIV/0!</v>
      </c>
      <c r="Z283" s="426" t="e">
        <f t="shared" ca="1" si="315"/>
        <v>#DIV/0!</v>
      </c>
      <c r="AA283" s="426" t="e">
        <f t="shared" ca="1" si="315"/>
        <v>#DIV/0!</v>
      </c>
      <c r="AB283" s="426" t="e">
        <f t="shared" ca="1" si="315"/>
        <v>#DIV/0!</v>
      </c>
      <c r="AC283" s="426" t="e">
        <f t="shared" ca="1" si="315"/>
        <v>#DIV/0!</v>
      </c>
      <c r="AD283" s="426" t="e">
        <f t="shared" ca="1" si="315"/>
        <v>#DIV/0!</v>
      </c>
      <c r="AE283" s="285" t="e">
        <f t="shared" ca="1" si="315"/>
        <v>#DIV/0!</v>
      </c>
      <c r="AF283" s="285" t="e">
        <f t="shared" ca="1" si="315"/>
        <v>#DIV/0!</v>
      </c>
      <c r="AG283" s="426" t="e">
        <f t="shared" ca="1" si="315"/>
        <v>#DIV/0!</v>
      </c>
      <c r="AH283" s="426" t="e">
        <f t="shared" ca="1" si="315"/>
        <v>#DIV/0!</v>
      </c>
      <c r="AI283" s="426" t="e">
        <f t="shared" ref="AI283" ca="1" si="316">AI273*AI$280/(AI$273+AI$272+AI$274+AI$275+AI$276+AI$271)</f>
        <v>#DIV/0!</v>
      </c>
      <c r="AJ283" s="426"/>
      <c r="AK283" s="272"/>
      <c r="AS283" s="75"/>
      <c r="AT283" s="75"/>
    </row>
    <row r="284" spans="3:46" ht="15" customHeight="1">
      <c r="C284" s="184"/>
      <c r="D284" s="547"/>
      <c r="E284" s="289" t="s">
        <v>73</v>
      </c>
      <c r="F284" s="73" t="s">
        <v>35</v>
      </c>
      <c r="G284" s="426" t="e">
        <f t="shared" ca="1" si="310"/>
        <v>#DIV/0!</v>
      </c>
      <c r="H284" s="426" t="e">
        <f t="shared" ref="H284:AH284" ca="1" si="317">H274*H$280/(H$273+H$272+H$274+H$275+H$276+H$271)</f>
        <v>#DIV/0!</v>
      </c>
      <c r="I284" s="426" t="e">
        <f t="shared" ca="1" si="317"/>
        <v>#DIV/0!</v>
      </c>
      <c r="J284" s="285" t="e">
        <f t="shared" ca="1" si="317"/>
        <v>#DIV/0!</v>
      </c>
      <c r="K284" s="285" t="e">
        <f t="shared" ca="1" si="317"/>
        <v>#DIV/0!</v>
      </c>
      <c r="L284" s="426" t="e">
        <f t="shared" ca="1" si="317"/>
        <v>#DIV/0!</v>
      </c>
      <c r="M284" s="426" t="e">
        <f t="shared" ca="1" si="317"/>
        <v>#DIV/0!</v>
      </c>
      <c r="N284" s="426" t="e">
        <f t="shared" ca="1" si="317"/>
        <v>#DIV/0!</v>
      </c>
      <c r="O284" s="426" t="e">
        <f t="shared" ca="1" si="317"/>
        <v>#DIV/0!</v>
      </c>
      <c r="P284" s="426" t="e">
        <f t="shared" ca="1" si="317"/>
        <v>#DIV/0!</v>
      </c>
      <c r="Q284" s="426" t="e">
        <f t="shared" ca="1" si="317"/>
        <v>#DIV/0!</v>
      </c>
      <c r="R284" s="285" t="e">
        <f t="shared" ca="1" si="317"/>
        <v>#DIV/0!</v>
      </c>
      <c r="S284" s="426" t="e">
        <f t="shared" ca="1" si="317"/>
        <v>#DIV/0!</v>
      </c>
      <c r="T284" s="426" t="e">
        <f t="shared" ca="1" si="317"/>
        <v>#DIV/0!</v>
      </c>
      <c r="U284" s="426" t="e">
        <f t="shared" ca="1" si="317"/>
        <v>#DIV/0!</v>
      </c>
      <c r="V284" s="426" t="e">
        <f t="shared" ca="1" si="317"/>
        <v>#DIV/0!</v>
      </c>
      <c r="W284" s="426" t="e">
        <f t="shared" ca="1" si="317"/>
        <v>#DIV/0!</v>
      </c>
      <c r="X284" s="426" t="e">
        <f t="shared" ca="1" si="317"/>
        <v>#DIV/0!</v>
      </c>
      <c r="Y284" s="285" t="e">
        <f t="shared" ca="1" si="317"/>
        <v>#DIV/0!</v>
      </c>
      <c r="Z284" s="426" t="e">
        <f t="shared" ca="1" si="317"/>
        <v>#DIV/0!</v>
      </c>
      <c r="AA284" s="426" t="e">
        <f t="shared" ca="1" si="317"/>
        <v>#DIV/0!</v>
      </c>
      <c r="AB284" s="426" t="e">
        <f t="shared" ca="1" si="317"/>
        <v>#DIV/0!</v>
      </c>
      <c r="AC284" s="426" t="e">
        <f t="shared" ca="1" si="317"/>
        <v>#DIV/0!</v>
      </c>
      <c r="AD284" s="426" t="e">
        <f t="shared" ca="1" si="317"/>
        <v>#DIV/0!</v>
      </c>
      <c r="AE284" s="285" t="e">
        <f t="shared" ca="1" si="317"/>
        <v>#DIV/0!</v>
      </c>
      <c r="AF284" s="285" t="e">
        <f t="shared" ca="1" si="317"/>
        <v>#DIV/0!</v>
      </c>
      <c r="AG284" s="426" t="e">
        <f t="shared" ca="1" si="317"/>
        <v>#DIV/0!</v>
      </c>
      <c r="AH284" s="426" t="e">
        <f t="shared" ca="1" si="317"/>
        <v>#DIV/0!</v>
      </c>
      <c r="AI284" s="426" t="e">
        <f t="shared" ref="AI284" ca="1" si="318">AI274*AI$280/(AI$273+AI$272+AI$274+AI$275+AI$276+AI$271)</f>
        <v>#DIV/0!</v>
      </c>
      <c r="AJ284" s="426"/>
      <c r="AK284" s="272"/>
    </row>
    <row r="285" spans="3:46" ht="15" customHeight="1">
      <c r="C285" s="184"/>
      <c r="D285" s="547"/>
      <c r="E285" s="289" t="s">
        <v>71</v>
      </c>
      <c r="F285" s="73" t="s">
        <v>31</v>
      </c>
      <c r="G285" s="426" t="e">
        <f t="shared" ca="1" si="310"/>
        <v>#DIV/0!</v>
      </c>
      <c r="H285" s="426" t="e">
        <f t="shared" ref="H285:AH285" ca="1" si="319">H275*H$280/(H$273+H$272+H$274+H$275+H$276+H$271)</f>
        <v>#DIV/0!</v>
      </c>
      <c r="I285" s="426" t="e">
        <f t="shared" ca="1" si="319"/>
        <v>#DIV/0!</v>
      </c>
      <c r="J285" s="285" t="e">
        <f t="shared" ca="1" si="319"/>
        <v>#DIV/0!</v>
      </c>
      <c r="K285" s="285" t="e">
        <f t="shared" ca="1" si="319"/>
        <v>#DIV/0!</v>
      </c>
      <c r="L285" s="426" t="e">
        <f t="shared" ca="1" si="319"/>
        <v>#DIV/0!</v>
      </c>
      <c r="M285" s="426" t="e">
        <f t="shared" ca="1" si="319"/>
        <v>#DIV/0!</v>
      </c>
      <c r="N285" s="426" t="e">
        <f t="shared" ca="1" si="319"/>
        <v>#DIV/0!</v>
      </c>
      <c r="O285" s="426" t="e">
        <f t="shared" ca="1" si="319"/>
        <v>#DIV/0!</v>
      </c>
      <c r="P285" s="426" t="e">
        <f t="shared" ca="1" si="319"/>
        <v>#DIV/0!</v>
      </c>
      <c r="Q285" s="426" t="e">
        <f t="shared" ca="1" si="319"/>
        <v>#DIV/0!</v>
      </c>
      <c r="R285" s="285" t="e">
        <f t="shared" ca="1" si="319"/>
        <v>#DIV/0!</v>
      </c>
      <c r="S285" s="426" t="e">
        <f t="shared" ca="1" si="319"/>
        <v>#DIV/0!</v>
      </c>
      <c r="T285" s="426" t="e">
        <f t="shared" ca="1" si="319"/>
        <v>#DIV/0!</v>
      </c>
      <c r="U285" s="426" t="e">
        <f t="shared" ca="1" si="319"/>
        <v>#DIV/0!</v>
      </c>
      <c r="V285" s="426" t="e">
        <f t="shared" ca="1" si="319"/>
        <v>#DIV/0!</v>
      </c>
      <c r="W285" s="426" t="e">
        <f t="shared" ca="1" si="319"/>
        <v>#DIV/0!</v>
      </c>
      <c r="X285" s="426" t="e">
        <f t="shared" ca="1" si="319"/>
        <v>#DIV/0!</v>
      </c>
      <c r="Y285" s="285" t="e">
        <f t="shared" ca="1" si="319"/>
        <v>#DIV/0!</v>
      </c>
      <c r="Z285" s="426" t="e">
        <f t="shared" ca="1" si="319"/>
        <v>#DIV/0!</v>
      </c>
      <c r="AA285" s="426" t="e">
        <f t="shared" ca="1" si="319"/>
        <v>#DIV/0!</v>
      </c>
      <c r="AB285" s="426" t="e">
        <f t="shared" ca="1" si="319"/>
        <v>#DIV/0!</v>
      </c>
      <c r="AC285" s="426" t="e">
        <f t="shared" ca="1" si="319"/>
        <v>#DIV/0!</v>
      </c>
      <c r="AD285" s="426" t="e">
        <f t="shared" ca="1" si="319"/>
        <v>#DIV/0!</v>
      </c>
      <c r="AE285" s="285" t="e">
        <f t="shared" ca="1" si="319"/>
        <v>#DIV/0!</v>
      </c>
      <c r="AF285" s="285" t="e">
        <f t="shared" ca="1" si="319"/>
        <v>#DIV/0!</v>
      </c>
      <c r="AG285" s="426" t="e">
        <f t="shared" ca="1" si="319"/>
        <v>#DIV/0!</v>
      </c>
      <c r="AH285" s="426" t="e">
        <f t="shared" ca="1" si="319"/>
        <v>#DIV/0!</v>
      </c>
      <c r="AI285" s="426" t="e">
        <f t="shared" ref="AI285" ca="1" si="320">AI275*AI$280/(AI$273+AI$272+AI$274+AI$275+AI$276+AI$271)</f>
        <v>#DIV/0!</v>
      </c>
      <c r="AJ285" s="426"/>
      <c r="AK285" s="272"/>
    </row>
    <row r="286" spans="3:46" ht="15" customHeight="1">
      <c r="C286" s="184"/>
      <c r="D286" s="547"/>
      <c r="E286" s="289" t="s">
        <v>198</v>
      </c>
      <c r="F286" s="73" t="s">
        <v>202</v>
      </c>
      <c r="G286" s="426" t="e">
        <f t="shared" ca="1" si="310"/>
        <v>#DIV/0!</v>
      </c>
      <c r="H286" s="426" t="e">
        <f t="shared" ref="H286:AH286" ca="1" si="321">H276*H$280/(H$273+H$272+H$274+H$275+H$276+H$271)</f>
        <v>#DIV/0!</v>
      </c>
      <c r="I286" s="426" t="e">
        <f t="shared" ca="1" si="321"/>
        <v>#DIV/0!</v>
      </c>
      <c r="J286" s="285" t="e">
        <f t="shared" ca="1" si="321"/>
        <v>#DIV/0!</v>
      </c>
      <c r="K286" s="285" t="e">
        <f t="shared" ca="1" si="321"/>
        <v>#DIV/0!</v>
      </c>
      <c r="L286" s="426" t="e">
        <f t="shared" ca="1" si="321"/>
        <v>#DIV/0!</v>
      </c>
      <c r="M286" s="426" t="e">
        <f t="shared" ca="1" si="321"/>
        <v>#DIV/0!</v>
      </c>
      <c r="N286" s="426" t="e">
        <f t="shared" ca="1" si="321"/>
        <v>#DIV/0!</v>
      </c>
      <c r="O286" s="426" t="e">
        <f t="shared" ca="1" si="321"/>
        <v>#DIV/0!</v>
      </c>
      <c r="P286" s="426" t="e">
        <f t="shared" ca="1" si="321"/>
        <v>#DIV/0!</v>
      </c>
      <c r="Q286" s="426" t="e">
        <f t="shared" ca="1" si="321"/>
        <v>#DIV/0!</v>
      </c>
      <c r="R286" s="285" t="e">
        <f t="shared" ca="1" si="321"/>
        <v>#DIV/0!</v>
      </c>
      <c r="S286" s="426" t="e">
        <f t="shared" ca="1" si="321"/>
        <v>#DIV/0!</v>
      </c>
      <c r="T286" s="426" t="e">
        <f t="shared" ca="1" si="321"/>
        <v>#DIV/0!</v>
      </c>
      <c r="U286" s="426" t="e">
        <f t="shared" ca="1" si="321"/>
        <v>#DIV/0!</v>
      </c>
      <c r="V286" s="426" t="e">
        <f t="shared" ca="1" si="321"/>
        <v>#DIV/0!</v>
      </c>
      <c r="W286" s="426" t="e">
        <f t="shared" ca="1" si="321"/>
        <v>#DIV/0!</v>
      </c>
      <c r="X286" s="426" t="e">
        <f t="shared" ca="1" si="321"/>
        <v>#DIV/0!</v>
      </c>
      <c r="Y286" s="285" t="e">
        <f t="shared" ca="1" si="321"/>
        <v>#DIV/0!</v>
      </c>
      <c r="Z286" s="426" t="e">
        <f t="shared" ca="1" si="321"/>
        <v>#DIV/0!</v>
      </c>
      <c r="AA286" s="426" t="e">
        <f t="shared" ca="1" si="321"/>
        <v>#DIV/0!</v>
      </c>
      <c r="AB286" s="426" t="e">
        <f t="shared" ca="1" si="321"/>
        <v>#DIV/0!</v>
      </c>
      <c r="AC286" s="426" t="e">
        <f t="shared" ca="1" si="321"/>
        <v>#DIV/0!</v>
      </c>
      <c r="AD286" s="426" t="e">
        <f t="shared" ca="1" si="321"/>
        <v>#DIV/0!</v>
      </c>
      <c r="AE286" s="285" t="e">
        <f t="shared" ca="1" si="321"/>
        <v>#DIV/0!</v>
      </c>
      <c r="AF286" s="285" t="e">
        <f t="shared" ca="1" si="321"/>
        <v>#DIV/0!</v>
      </c>
      <c r="AG286" s="426" t="e">
        <f t="shared" ca="1" si="321"/>
        <v>#DIV/0!</v>
      </c>
      <c r="AH286" s="426" t="e">
        <f t="shared" ca="1" si="321"/>
        <v>#DIV/0!</v>
      </c>
      <c r="AI286" s="426" t="e">
        <f t="shared" ref="AI286" ca="1" si="322">AI276*AI$280/(AI$273+AI$272+AI$274+AI$275+AI$276+AI$271)</f>
        <v>#DIV/0!</v>
      </c>
      <c r="AJ286" s="426"/>
      <c r="AK286" s="272"/>
    </row>
    <row r="287" spans="3:46" ht="15" customHeight="1" thickBot="1">
      <c r="C287" s="184"/>
      <c r="D287" s="548"/>
      <c r="E287" s="289" t="s">
        <v>189</v>
      </c>
      <c r="F287" s="73" t="s">
        <v>284</v>
      </c>
      <c r="G287" s="426"/>
      <c r="H287" s="426"/>
      <c r="I287" s="426"/>
      <c r="J287" s="285"/>
      <c r="K287" s="285"/>
      <c r="L287" s="426"/>
      <c r="M287" s="426"/>
      <c r="N287" s="426"/>
      <c r="O287" s="426"/>
      <c r="P287" s="426"/>
      <c r="Q287" s="426"/>
      <c r="R287" s="285"/>
      <c r="S287" s="426"/>
      <c r="T287" s="426"/>
      <c r="U287" s="426"/>
      <c r="V287" s="426"/>
      <c r="W287" s="426"/>
      <c r="X287" s="426"/>
      <c r="Y287" s="285"/>
      <c r="Z287" s="426"/>
      <c r="AA287" s="426"/>
      <c r="AB287" s="426"/>
      <c r="AC287" s="426"/>
      <c r="AD287" s="426"/>
      <c r="AE287" s="285"/>
      <c r="AF287" s="285"/>
      <c r="AG287" s="426"/>
      <c r="AH287" s="426"/>
      <c r="AI287" s="426"/>
      <c r="AJ287" s="426"/>
      <c r="AK287" s="272"/>
      <c r="AS287" s="75"/>
      <c r="AT287" s="75"/>
    </row>
    <row r="288" spans="3:46" ht="15" customHeight="1">
      <c r="C288" s="184"/>
      <c r="E288" s="306"/>
      <c r="F288" s="73" t="s">
        <v>213</v>
      </c>
      <c r="G288" s="426" t="e">
        <f ca="1">SUM(G281:G287)</f>
        <v>#DIV/0!</v>
      </c>
      <c r="H288" s="426" t="e">
        <f t="shared" ref="H288:AH288" ca="1" si="323">SUM(H281:H287)</f>
        <v>#DIV/0!</v>
      </c>
      <c r="I288" s="426" t="e">
        <f t="shared" ca="1" si="323"/>
        <v>#DIV/0!</v>
      </c>
      <c r="J288" s="285" t="e">
        <f t="shared" ca="1" si="323"/>
        <v>#DIV/0!</v>
      </c>
      <c r="K288" s="285" t="e">
        <f t="shared" ca="1" si="323"/>
        <v>#DIV/0!</v>
      </c>
      <c r="L288" s="426" t="e">
        <f t="shared" ca="1" si="323"/>
        <v>#DIV/0!</v>
      </c>
      <c r="M288" s="426" t="e">
        <f t="shared" ca="1" si="323"/>
        <v>#DIV/0!</v>
      </c>
      <c r="N288" s="426" t="e">
        <f t="shared" ca="1" si="323"/>
        <v>#DIV/0!</v>
      </c>
      <c r="O288" s="426" t="e">
        <f t="shared" ca="1" si="323"/>
        <v>#DIV/0!</v>
      </c>
      <c r="P288" s="426" t="e">
        <f t="shared" ca="1" si="323"/>
        <v>#DIV/0!</v>
      </c>
      <c r="Q288" s="426" t="e">
        <f t="shared" ca="1" si="323"/>
        <v>#DIV/0!</v>
      </c>
      <c r="R288" s="285" t="e">
        <f t="shared" ca="1" si="323"/>
        <v>#DIV/0!</v>
      </c>
      <c r="S288" s="426" t="e">
        <f t="shared" ca="1" si="323"/>
        <v>#DIV/0!</v>
      </c>
      <c r="T288" s="426" t="e">
        <f t="shared" ca="1" si="323"/>
        <v>#DIV/0!</v>
      </c>
      <c r="U288" s="426" t="e">
        <f t="shared" ca="1" si="323"/>
        <v>#DIV/0!</v>
      </c>
      <c r="V288" s="426" t="e">
        <f t="shared" ca="1" si="323"/>
        <v>#DIV/0!</v>
      </c>
      <c r="W288" s="426" t="e">
        <f t="shared" ca="1" si="323"/>
        <v>#DIV/0!</v>
      </c>
      <c r="X288" s="426" t="e">
        <f t="shared" ca="1" si="323"/>
        <v>#DIV/0!</v>
      </c>
      <c r="Y288" s="285" t="e">
        <f t="shared" ca="1" si="323"/>
        <v>#DIV/0!</v>
      </c>
      <c r="Z288" s="426" t="e">
        <f t="shared" ca="1" si="323"/>
        <v>#DIV/0!</v>
      </c>
      <c r="AA288" s="426" t="e">
        <f t="shared" ca="1" si="323"/>
        <v>#DIV/0!</v>
      </c>
      <c r="AB288" s="426" t="e">
        <f t="shared" ca="1" si="323"/>
        <v>#DIV/0!</v>
      </c>
      <c r="AC288" s="426" t="e">
        <f t="shared" ca="1" si="323"/>
        <v>#DIV/0!</v>
      </c>
      <c r="AD288" s="426" t="e">
        <f t="shared" ca="1" si="323"/>
        <v>#DIV/0!</v>
      </c>
      <c r="AE288" s="285" t="e">
        <f t="shared" ca="1" si="323"/>
        <v>#DIV/0!</v>
      </c>
      <c r="AF288" s="285" t="e">
        <f t="shared" ca="1" si="323"/>
        <v>#DIV/0!</v>
      </c>
      <c r="AG288" s="426" t="e">
        <f t="shared" ca="1" si="323"/>
        <v>#DIV/0!</v>
      </c>
      <c r="AH288" s="426" t="e">
        <f t="shared" ca="1" si="323"/>
        <v>#DIV/0!</v>
      </c>
      <c r="AI288" s="426" t="e">
        <f t="shared" ref="AI288" ca="1" si="324">SUM(AI281:AI287)</f>
        <v>#DIV/0!</v>
      </c>
      <c r="AJ288" s="426"/>
      <c r="AK288" s="272"/>
      <c r="AS288" s="75"/>
      <c r="AT288" s="75"/>
    </row>
    <row r="289" spans="3:46" ht="15" customHeight="1">
      <c r="C289" s="184"/>
      <c r="E289" s="185"/>
      <c r="F289" s="47"/>
      <c r="G289" s="403"/>
      <c r="H289" s="422"/>
      <c r="I289" s="403"/>
      <c r="J289" s="229"/>
      <c r="K289" s="242"/>
      <c r="L289" s="422"/>
      <c r="M289" s="422"/>
      <c r="N289" s="423"/>
      <c r="O289" s="423"/>
      <c r="P289" s="423"/>
      <c r="Q289" s="423"/>
      <c r="R289" s="243"/>
      <c r="S289" s="423"/>
      <c r="T289" s="423"/>
      <c r="U289" s="423"/>
      <c r="V289" s="423"/>
      <c r="W289" s="423"/>
      <c r="X289" s="423"/>
      <c r="Y289" s="243"/>
      <c r="Z289" s="423"/>
      <c r="AA289" s="423"/>
      <c r="AB289" s="423"/>
      <c r="AC289" s="423"/>
      <c r="AD289" s="423"/>
      <c r="AE289" s="243"/>
      <c r="AF289" s="243"/>
      <c r="AG289" s="423"/>
      <c r="AH289" s="423"/>
      <c r="AI289" s="423"/>
      <c r="AJ289" s="423"/>
      <c r="AK289" s="205"/>
      <c r="AS289" s="75"/>
      <c r="AT289" s="75"/>
    </row>
    <row r="290" spans="3:46" ht="15" customHeight="1">
      <c r="C290" s="184"/>
      <c r="E290" s="47" t="s">
        <v>112</v>
      </c>
      <c r="F290" s="47" t="s">
        <v>185</v>
      </c>
      <c r="G290" s="403">
        <f t="shared" ref="G290:AI290" ca="1" si="325">G20+G21</f>
        <v>0</v>
      </c>
      <c r="H290" s="403">
        <f t="shared" ca="1" si="325"/>
        <v>0</v>
      </c>
      <c r="I290" s="422">
        <f t="shared" ca="1" si="325"/>
        <v>0</v>
      </c>
      <c r="J290" s="242">
        <f t="shared" ca="1" si="325"/>
        <v>0</v>
      </c>
      <c r="K290" s="242">
        <f t="shared" ca="1" si="325"/>
        <v>0</v>
      </c>
      <c r="L290" s="422">
        <f t="shared" ca="1" si="325"/>
        <v>0</v>
      </c>
      <c r="M290" s="422">
        <f t="shared" ca="1" si="325"/>
        <v>0</v>
      </c>
      <c r="N290" s="423">
        <f t="shared" ca="1" si="325"/>
        <v>0</v>
      </c>
      <c r="O290" s="423">
        <f t="shared" ca="1" si="325"/>
        <v>0</v>
      </c>
      <c r="P290" s="423">
        <f t="shared" ca="1" si="325"/>
        <v>0</v>
      </c>
      <c r="Q290" s="423">
        <f t="shared" ca="1" si="325"/>
        <v>0</v>
      </c>
      <c r="R290" s="243">
        <f t="shared" ca="1" si="325"/>
        <v>0</v>
      </c>
      <c r="S290" s="423">
        <f t="shared" ca="1" si="325"/>
        <v>0</v>
      </c>
      <c r="T290" s="423">
        <f t="shared" ca="1" si="325"/>
        <v>0</v>
      </c>
      <c r="U290" s="423">
        <f t="shared" ca="1" si="325"/>
        <v>0</v>
      </c>
      <c r="V290" s="423">
        <f t="shared" ca="1" si="325"/>
        <v>0</v>
      </c>
      <c r="W290" s="423">
        <f t="shared" ca="1" si="325"/>
        <v>0</v>
      </c>
      <c r="X290" s="423">
        <f t="shared" ca="1" si="325"/>
        <v>0</v>
      </c>
      <c r="Y290" s="243">
        <f t="shared" ca="1" si="325"/>
        <v>0</v>
      </c>
      <c r="Z290" s="423">
        <f t="shared" ca="1" si="325"/>
        <v>0</v>
      </c>
      <c r="AA290" s="423">
        <f t="shared" ca="1" si="325"/>
        <v>0</v>
      </c>
      <c r="AB290" s="423">
        <f t="shared" ca="1" si="325"/>
        <v>0</v>
      </c>
      <c r="AC290" s="423">
        <f t="shared" ca="1" si="325"/>
        <v>0</v>
      </c>
      <c r="AD290" s="423">
        <f t="shared" ca="1" si="325"/>
        <v>0</v>
      </c>
      <c r="AE290" s="243">
        <f t="shared" ca="1" si="325"/>
        <v>0</v>
      </c>
      <c r="AF290" s="243">
        <f t="shared" ca="1" si="325"/>
        <v>0</v>
      </c>
      <c r="AG290" s="423">
        <f t="shared" ca="1" si="325"/>
        <v>0</v>
      </c>
      <c r="AH290" s="423">
        <f t="shared" ca="1" si="325"/>
        <v>0</v>
      </c>
      <c r="AI290" s="423">
        <f t="shared" ca="1" si="325"/>
        <v>0</v>
      </c>
      <c r="AJ290" s="423"/>
      <c r="AK290" s="205"/>
      <c r="AS290" s="75"/>
      <c r="AT290" s="75"/>
    </row>
    <row r="291" spans="3:46" ht="15" customHeight="1">
      <c r="C291" s="184"/>
      <c r="E291" s="47" t="s">
        <v>52</v>
      </c>
      <c r="F291" s="47" t="s">
        <v>52</v>
      </c>
      <c r="G291" s="403" t="str">
        <f t="shared" ref="G291:AI291" si="326">G49</f>
        <v>0.00</v>
      </c>
      <c r="H291" s="403" t="str">
        <f t="shared" si="326"/>
        <v>0.00</v>
      </c>
      <c r="I291" s="422" t="str">
        <f t="shared" si="326"/>
        <v>0.00</v>
      </c>
      <c r="J291" s="242" t="str">
        <f t="shared" si="326"/>
        <v>0.00</v>
      </c>
      <c r="K291" s="242" t="str">
        <f t="shared" si="326"/>
        <v>0.00</v>
      </c>
      <c r="L291" s="422" t="str">
        <f t="shared" si="326"/>
        <v>0.00</v>
      </c>
      <c r="M291" s="422" t="str">
        <f t="shared" si="326"/>
        <v>0.00</v>
      </c>
      <c r="N291" s="423" t="str">
        <f t="shared" si="326"/>
        <v>0.00</v>
      </c>
      <c r="O291" s="423" t="str">
        <f t="shared" si="326"/>
        <v>0.00</v>
      </c>
      <c r="P291" s="423" t="str">
        <f t="shared" si="326"/>
        <v>0.00</v>
      </c>
      <c r="Q291" s="423" t="str">
        <f t="shared" si="326"/>
        <v>0.00</v>
      </c>
      <c r="R291" s="243" t="str">
        <f t="shared" si="326"/>
        <v>0.00</v>
      </c>
      <c r="S291" s="423" t="str">
        <f t="shared" si="326"/>
        <v>0.00</v>
      </c>
      <c r="T291" s="423" t="str">
        <f t="shared" si="326"/>
        <v>0.00</v>
      </c>
      <c r="U291" s="423" t="str">
        <f t="shared" si="326"/>
        <v>0.00</v>
      </c>
      <c r="V291" s="423" t="str">
        <f t="shared" si="326"/>
        <v>0.00</v>
      </c>
      <c r="W291" s="423" t="str">
        <f t="shared" si="326"/>
        <v>0.00</v>
      </c>
      <c r="X291" s="423" t="str">
        <f t="shared" si="326"/>
        <v>0.00</v>
      </c>
      <c r="Y291" s="243" t="str">
        <f t="shared" si="326"/>
        <v>0.00</v>
      </c>
      <c r="Z291" s="423" t="str">
        <f t="shared" si="326"/>
        <v>0.00</v>
      </c>
      <c r="AA291" s="423" t="str">
        <f t="shared" si="326"/>
        <v>0.00</v>
      </c>
      <c r="AB291" s="423" t="str">
        <f t="shared" si="326"/>
        <v>0.00</v>
      </c>
      <c r="AC291" s="423" t="str">
        <f t="shared" si="326"/>
        <v>0.00</v>
      </c>
      <c r="AD291" s="423" t="str">
        <f t="shared" si="326"/>
        <v>0.00</v>
      </c>
      <c r="AE291" s="243" t="str">
        <f t="shared" si="326"/>
        <v>0.00</v>
      </c>
      <c r="AF291" s="243" t="str">
        <f t="shared" si="326"/>
        <v>0.00</v>
      </c>
      <c r="AG291" s="423" t="str">
        <f t="shared" si="326"/>
        <v>0.00</v>
      </c>
      <c r="AH291" s="423" t="str">
        <f t="shared" si="326"/>
        <v>0.00</v>
      </c>
      <c r="AI291" s="423" t="str">
        <f t="shared" si="326"/>
        <v>0.00</v>
      </c>
      <c r="AJ291" s="423"/>
      <c r="AK291" s="205"/>
      <c r="AS291" s="75"/>
      <c r="AT291" s="75"/>
    </row>
    <row r="292" spans="3:46" ht="15" customHeight="1">
      <c r="C292" s="184"/>
      <c r="E292" s="47" t="s">
        <v>112</v>
      </c>
      <c r="F292" s="47" t="s">
        <v>92</v>
      </c>
      <c r="G292" s="403">
        <f t="shared" ref="G292:AI292" ca="1" si="327">G59+G60+G61+G62+G63</f>
        <v>0</v>
      </c>
      <c r="H292" s="403">
        <f t="shared" ca="1" si="327"/>
        <v>0</v>
      </c>
      <c r="I292" s="422">
        <f t="shared" ca="1" si="327"/>
        <v>0</v>
      </c>
      <c r="J292" s="242">
        <f t="shared" ca="1" si="327"/>
        <v>0</v>
      </c>
      <c r="K292" s="242">
        <f t="shared" ca="1" si="327"/>
        <v>0</v>
      </c>
      <c r="L292" s="422">
        <f t="shared" ca="1" si="327"/>
        <v>0</v>
      </c>
      <c r="M292" s="422">
        <f t="shared" ca="1" si="327"/>
        <v>0</v>
      </c>
      <c r="N292" s="423">
        <f t="shared" ca="1" si="327"/>
        <v>0</v>
      </c>
      <c r="O292" s="423">
        <f t="shared" ca="1" si="327"/>
        <v>0</v>
      </c>
      <c r="P292" s="423">
        <f t="shared" ca="1" si="327"/>
        <v>0</v>
      </c>
      <c r="Q292" s="423">
        <f t="shared" ca="1" si="327"/>
        <v>0</v>
      </c>
      <c r="R292" s="243">
        <f t="shared" ca="1" si="327"/>
        <v>0</v>
      </c>
      <c r="S292" s="423">
        <f t="shared" ca="1" si="327"/>
        <v>0</v>
      </c>
      <c r="T292" s="423">
        <f t="shared" ca="1" si="327"/>
        <v>0</v>
      </c>
      <c r="U292" s="423">
        <f t="shared" ca="1" si="327"/>
        <v>0</v>
      </c>
      <c r="V292" s="423">
        <f t="shared" ca="1" si="327"/>
        <v>0</v>
      </c>
      <c r="W292" s="423">
        <f t="shared" ca="1" si="327"/>
        <v>0</v>
      </c>
      <c r="X292" s="423">
        <f t="shared" ca="1" si="327"/>
        <v>0</v>
      </c>
      <c r="Y292" s="243">
        <f t="shared" ca="1" si="327"/>
        <v>0</v>
      </c>
      <c r="Z292" s="423">
        <f t="shared" ca="1" si="327"/>
        <v>0</v>
      </c>
      <c r="AA292" s="423">
        <f t="shared" ca="1" si="327"/>
        <v>0</v>
      </c>
      <c r="AB292" s="423">
        <f t="shared" ca="1" si="327"/>
        <v>0</v>
      </c>
      <c r="AC292" s="423">
        <f t="shared" ca="1" si="327"/>
        <v>0</v>
      </c>
      <c r="AD292" s="423">
        <f t="shared" ca="1" si="327"/>
        <v>0</v>
      </c>
      <c r="AE292" s="243">
        <f t="shared" ca="1" si="327"/>
        <v>0</v>
      </c>
      <c r="AF292" s="243">
        <f t="shared" ca="1" si="327"/>
        <v>0</v>
      </c>
      <c r="AG292" s="423">
        <f t="shared" ca="1" si="327"/>
        <v>0</v>
      </c>
      <c r="AH292" s="423">
        <f t="shared" ca="1" si="327"/>
        <v>0</v>
      </c>
      <c r="AI292" s="423">
        <f t="shared" ca="1" si="327"/>
        <v>0</v>
      </c>
      <c r="AJ292" s="423"/>
      <c r="AK292" s="205"/>
      <c r="AS292" s="75"/>
      <c r="AT292" s="75"/>
    </row>
    <row r="293" spans="3:46" ht="15" customHeight="1">
      <c r="C293" s="184"/>
      <c r="E293" s="47" t="s">
        <v>112</v>
      </c>
      <c r="F293" s="47" t="s">
        <v>204</v>
      </c>
      <c r="G293" s="428"/>
      <c r="H293" s="428"/>
      <c r="I293" s="429"/>
      <c r="J293" s="246"/>
      <c r="K293" s="246"/>
      <c r="L293" s="429"/>
      <c r="M293" s="429"/>
      <c r="N293" s="441"/>
      <c r="O293" s="441"/>
      <c r="P293" s="441"/>
      <c r="Q293" s="441"/>
      <c r="R293" s="250"/>
      <c r="S293" s="441"/>
      <c r="T293" s="441"/>
      <c r="U293" s="441"/>
      <c r="V293" s="441"/>
      <c r="W293" s="441"/>
      <c r="X293" s="441"/>
      <c r="Y293" s="250"/>
      <c r="Z293" s="441"/>
      <c r="AA293" s="441"/>
      <c r="AB293" s="441"/>
      <c r="AC293" s="441"/>
      <c r="AD293" s="441"/>
      <c r="AE293" s="250"/>
      <c r="AF293" s="250"/>
      <c r="AG293" s="441"/>
      <c r="AH293" s="441"/>
      <c r="AI293" s="441"/>
      <c r="AJ293" s="441"/>
      <c r="AK293" s="209"/>
      <c r="AS293" s="75"/>
      <c r="AT293" s="75"/>
    </row>
    <row r="294" spans="3:46" ht="15" customHeight="1">
      <c r="C294" s="184"/>
      <c r="E294" s="47" t="s">
        <v>112</v>
      </c>
      <c r="F294" s="47" t="s">
        <v>188</v>
      </c>
      <c r="G294" s="403">
        <f t="shared" ref="G294:AI294" si="328">G50+G51</f>
        <v>0</v>
      </c>
      <c r="H294" s="403">
        <f t="shared" si="328"/>
        <v>0</v>
      </c>
      <c r="I294" s="422">
        <f t="shared" si="328"/>
        <v>0</v>
      </c>
      <c r="J294" s="242">
        <f t="shared" si="328"/>
        <v>0</v>
      </c>
      <c r="K294" s="242">
        <f t="shared" si="328"/>
        <v>0</v>
      </c>
      <c r="L294" s="422">
        <f t="shared" si="328"/>
        <v>0</v>
      </c>
      <c r="M294" s="422">
        <f t="shared" si="328"/>
        <v>0</v>
      </c>
      <c r="N294" s="423">
        <f t="shared" si="328"/>
        <v>0</v>
      </c>
      <c r="O294" s="423">
        <f t="shared" si="328"/>
        <v>0</v>
      </c>
      <c r="P294" s="423">
        <f t="shared" si="328"/>
        <v>0</v>
      </c>
      <c r="Q294" s="423">
        <f t="shared" si="328"/>
        <v>0</v>
      </c>
      <c r="R294" s="243">
        <f t="shared" si="328"/>
        <v>0</v>
      </c>
      <c r="S294" s="423">
        <f t="shared" si="328"/>
        <v>0</v>
      </c>
      <c r="T294" s="423">
        <f t="shared" si="328"/>
        <v>0</v>
      </c>
      <c r="U294" s="423">
        <f t="shared" si="328"/>
        <v>0</v>
      </c>
      <c r="V294" s="423">
        <f t="shared" si="328"/>
        <v>0</v>
      </c>
      <c r="W294" s="423">
        <f t="shared" si="328"/>
        <v>0</v>
      </c>
      <c r="X294" s="423">
        <f t="shared" si="328"/>
        <v>0</v>
      </c>
      <c r="Y294" s="243">
        <f t="shared" si="328"/>
        <v>0</v>
      </c>
      <c r="Z294" s="423">
        <f t="shared" si="328"/>
        <v>0</v>
      </c>
      <c r="AA294" s="423">
        <f t="shared" si="328"/>
        <v>0</v>
      </c>
      <c r="AB294" s="423">
        <f t="shared" si="328"/>
        <v>0</v>
      </c>
      <c r="AC294" s="423">
        <f t="shared" si="328"/>
        <v>0</v>
      </c>
      <c r="AD294" s="423">
        <f t="shared" si="328"/>
        <v>0</v>
      </c>
      <c r="AE294" s="243">
        <f t="shared" si="328"/>
        <v>0</v>
      </c>
      <c r="AF294" s="243">
        <f t="shared" si="328"/>
        <v>0</v>
      </c>
      <c r="AG294" s="423">
        <f t="shared" si="328"/>
        <v>0</v>
      </c>
      <c r="AH294" s="423">
        <f t="shared" si="328"/>
        <v>0</v>
      </c>
      <c r="AI294" s="423">
        <f t="shared" si="328"/>
        <v>0</v>
      </c>
      <c r="AJ294" s="423"/>
      <c r="AK294" s="205"/>
      <c r="AS294" s="75"/>
      <c r="AT294" s="75"/>
    </row>
    <row r="295" spans="3:46" ht="13.2">
      <c r="C295" s="184"/>
      <c r="E295" s="47" t="s">
        <v>109</v>
      </c>
      <c r="F295" s="47" t="s">
        <v>109</v>
      </c>
      <c r="G295" s="403" t="str">
        <f t="shared" ref="G295:AI295" si="329">G52</f>
        <v>0.00</v>
      </c>
      <c r="H295" s="403" t="str">
        <f t="shared" si="329"/>
        <v>0.00</v>
      </c>
      <c r="I295" s="422" t="str">
        <f t="shared" si="329"/>
        <v>0.00</v>
      </c>
      <c r="J295" s="242" t="str">
        <f t="shared" si="329"/>
        <v>0.00</v>
      </c>
      <c r="K295" s="242" t="str">
        <f t="shared" si="329"/>
        <v>0.00</v>
      </c>
      <c r="L295" s="422" t="str">
        <f t="shared" si="329"/>
        <v>0.00</v>
      </c>
      <c r="M295" s="422" t="str">
        <f t="shared" si="329"/>
        <v>0.00</v>
      </c>
      <c r="N295" s="423" t="str">
        <f t="shared" si="329"/>
        <v>0.00</v>
      </c>
      <c r="O295" s="423" t="str">
        <f t="shared" si="329"/>
        <v>0.00</v>
      </c>
      <c r="P295" s="423" t="str">
        <f t="shared" si="329"/>
        <v>0.00</v>
      </c>
      <c r="Q295" s="423" t="str">
        <f t="shared" si="329"/>
        <v>0.00</v>
      </c>
      <c r="R295" s="243" t="str">
        <f t="shared" si="329"/>
        <v>0.00</v>
      </c>
      <c r="S295" s="423" t="str">
        <f t="shared" si="329"/>
        <v>0.00</v>
      </c>
      <c r="T295" s="423" t="str">
        <f t="shared" si="329"/>
        <v>0.00</v>
      </c>
      <c r="U295" s="423" t="str">
        <f t="shared" si="329"/>
        <v>0.00</v>
      </c>
      <c r="V295" s="423" t="str">
        <f t="shared" si="329"/>
        <v>0.00</v>
      </c>
      <c r="W295" s="423" t="str">
        <f t="shared" si="329"/>
        <v>0.00</v>
      </c>
      <c r="X295" s="423" t="str">
        <f t="shared" si="329"/>
        <v>0.00</v>
      </c>
      <c r="Y295" s="243" t="str">
        <f t="shared" si="329"/>
        <v>0.00</v>
      </c>
      <c r="Z295" s="423" t="str">
        <f t="shared" si="329"/>
        <v>0.00</v>
      </c>
      <c r="AA295" s="423" t="str">
        <f t="shared" si="329"/>
        <v>0.00</v>
      </c>
      <c r="AB295" s="423" t="str">
        <f t="shared" si="329"/>
        <v>0.00</v>
      </c>
      <c r="AC295" s="423" t="str">
        <f t="shared" si="329"/>
        <v>0.00</v>
      </c>
      <c r="AD295" s="423" t="str">
        <f t="shared" si="329"/>
        <v>0.00</v>
      </c>
      <c r="AE295" s="243" t="str">
        <f t="shared" si="329"/>
        <v>0.00</v>
      </c>
      <c r="AF295" s="243" t="str">
        <f t="shared" si="329"/>
        <v>0.00</v>
      </c>
      <c r="AG295" s="423" t="str">
        <f t="shared" si="329"/>
        <v>0.00</v>
      </c>
      <c r="AH295" s="423" t="str">
        <f t="shared" si="329"/>
        <v>0.00</v>
      </c>
      <c r="AI295" s="423" t="str">
        <f t="shared" si="329"/>
        <v>0.00</v>
      </c>
      <c r="AJ295" s="423"/>
      <c r="AK295" s="205"/>
      <c r="AS295" s="75"/>
      <c r="AT295" s="75"/>
    </row>
    <row r="296" spans="3:46" ht="26.4">
      <c r="C296" s="184"/>
      <c r="E296" s="47" t="s">
        <v>189</v>
      </c>
      <c r="F296" s="186" t="s">
        <v>203</v>
      </c>
      <c r="G296" s="430"/>
      <c r="H296" s="430"/>
      <c r="I296" s="431"/>
      <c r="J296" s="247"/>
      <c r="K296" s="247"/>
      <c r="L296" s="431"/>
      <c r="M296" s="431"/>
      <c r="N296" s="442"/>
      <c r="O296" s="442"/>
      <c r="P296" s="442"/>
      <c r="Q296" s="442"/>
      <c r="R296" s="249"/>
      <c r="S296" s="442"/>
      <c r="T296" s="442"/>
      <c r="U296" s="442"/>
      <c r="V296" s="442"/>
      <c r="W296" s="442"/>
      <c r="X296" s="442"/>
      <c r="Y296" s="249"/>
      <c r="Z296" s="442"/>
      <c r="AA296" s="442"/>
      <c r="AB296" s="442"/>
      <c r="AC296" s="442"/>
      <c r="AD296" s="442"/>
      <c r="AE296" s="249"/>
      <c r="AF296" s="249"/>
      <c r="AG296" s="442"/>
      <c r="AH296" s="442"/>
      <c r="AI296" s="442"/>
      <c r="AJ296" s="442"/>
      <c r="AK296" s="207"/>
      <c r="AS296" s="75"/>
      <c r="AT296" s="75"/>
    </row>
    <row r="297" spans="3:46" ht="15" customHeight="1">
      <c r="C297" s="184"/>
      <c r="E297" s="47" t="s">
        <v>205</v>
      </c>
      <c r="F297" s="186" t="s">
        <v>206</v>
      </c>
      <c r="G297" s="430"/>
      <c r="H297" s="430"/>
      <c r="I297" s="431"/>
      <c r="J297" s="247"/>
      <c r="K297" s="247"/>
      <c r="L297" s="431"/>
      <c r="M297" s="431"/>
      <c r="N297" s="442"/>
      <c r="O297" s="442"/>
      <c r="P297" s="442"/>
      <c r="Q297" s="442"/>
      <c r="R297" s="249"/>
      <c r="S297" s="442"/>
      <c r="T297" s="442"/>
      <c r="U297" s="442"/>
      <c r="V297" s="442"/>
      <c r="W297" s="442"/>
      <c r="X297" s="442"/>
      <c r="Y297" s="249"/>
      <c r="Z297" s="442"/>
      <c r="AA297" s="442"/>
      <c r="AB297" s="442"/>
      <c r="AC297" s="442"/>
      <c r="AD297" s="442"/>
      <c r="AE297" s="249"/>
      <c r="AF297" s="249"/>
      <c r="AG297" s="442"/>
      <c r="AH297" s="442"/>
      <c r="AI297" s="442"/>
      <c r="AJ297" s="442"/>
      <c r="AK297" s="207"/>
    </row>
    <row r="298" spans="3:46" ht="15" customHeight="1">
      <c r="C298" s="184"/>
      <c r="E298" s="188" t="s">
        <v>112</v>
      </c>
      <c r="F298" s="188" t="s">
        <v>114</v>
      </c>
      <c r="G298" s="432">
        <f ca="1">G290-(G291+G292+G293+G294+G295+G296+G297)</f>
        <v>0</v>
      </c>
      <c r="H298" s="432">
        <f t="shared" ref="H298:AH298" ca="1" si="330">H290-(H291+H292+H293+H294+H295+H296+H297)</f>
        <v>0</v>
      </c>
      <c r="I298" s="433">
        <f ca="1">I290-(I291+I292+I293+I294+I295+I296+I297)</f>
        <v>0</v>
      </c>
      <c r="J298" s="248">
        <f t="shared" ca="1" si="330"/>
        <v>0</v>
      </c>
      <c r="K298" s="248">
        <f t="shared" ca="1" si="330"/>
        <v>0</v>
      </c>
      <c r="L298" s="433">
        <f t="shared" ca="1" si="330"/>
        <v>0</v>
      </c>
      <c r="M298" s="433">
        <f t="shared" ca="1" si="330"/>
        <v>0</v>
      </c>
      <c r="N298" s="443">
        <f t="shared" ca="1" si="330"/>
        <v>0</v>
      </c>
      <c r="O298" s="443">
        <f t="shared" ca="1" si="330"/>
        <v>0</v>
      </c>
      <c r="P298" s="443">
        <f t="shared" ca="1" si="330"/>
        <v>0</v>
      </c>
      <c r="Q298" s="443">
        <f t="shared" ca="1" si="330"/>
        <v>0</v>
      </c>
      <c r="R298" s="251">
        <f t="shared" ca="1" si="330"/>
        <v>0</v>
      </c>
      <c r="S298" s="443">
        <f t="shared" ca="1" si="330"/>
        <v>0</v>
      </c>
      <c r="T298" s="443">
        <f t="shared" ca="1" si="330"/>
        <v>0</v>
      </c>
      <c r="U298" s="443">
        <f t="shared" ca="1" si="330"/>
        <v>0</v>
      </c>
      <c r="V298" s="443">
        <f t="shared" ca="1" si="330"/>
        <v>0</v>
      </c>
      <c r="W298" s="443">
        <f t="shared" ca="1" si="330"/>
        <v>0</v>
      </c>
      <c r="X298" s="443">
        <f t="shared" ca="1" si="330"/>
        <v>0</v>
      </c>
      <c r="Y298" s="251">
        <f t="shared" ca="1" si="330"/>
        <v>0</v>
      </c>
      <c r="Z298" s="443">
        <f t="shared" ca="1" si="330"/>
        <v>0</v>
      </c>
      <c r="AA298" s="443">
        <f t="shared" ca="1" si="330"/>
        <v>0</v>
      </c>
      <c r="AB298" s="443">
        <f t="shared" ca="1" si="330"/>
        <v>0</v>
      </c>
      <c r="AC298" s="443">
        <f t="shared" ca="1" si="330"/>
        <v>0</v>
      </c>
      <c r="AD298" s="443">
        <f t="shared" ca="1" si="330"/>
        <v>0</v>
      </c>
      <c r="AE298" s="251">
        <f t="shared" ca="1" si="330"/>
        <v>0</v>
      </c>
      <c r="AF298" s="251">
        <f t="shared" ca="1" si="330"/>
        <v>0</v>
      </c>
      <c r="AG298" s="443">
        <f t="shared" ca="1" si="330"/>
        <v>0</v>
      </c>
      <c r="AH298" s="443">
        <f t="shared" ca="1" si="330"/>
        <v>0</v>
      </c>
      <c r="AI298" s="443">
        <f t="shared" ref="AI298" ca="1" si="331">AI290-(AI291+AI292+AI293+AI294+AI295+AI296+AI297)</f>
        <v>0</v>
      </c>
      <c r="AJ298" s="443"/>
      <c r="AK298" s="208"/>
    </row>
    <row r="299" spans="3:46" ht="15" customHeight="1">
      <c r="C299" s="184"/>
      <c r="E299" s="47"/>
      <c r="F299" s="47" t="s">
        <v>213</v>
      </c>
      <c r="G299" s="432">
        <f ca="1">SUM(G291:G298)</f>
        <v>0</v>
      </c>
      <c r="H299" s="432">
        <f t="shared" ref="H299:AH299" ca="1" si="332">SUM(H291:H298)</f>
        <v>0</v>
      </c>
      <c r="I299" s="433">
        <f t="shared" ca="1" si="332"/>
        <v>0</v>
      </c>
      <c r="J299" s="248">
        <f t="shared" ca="1" si="332"/>
        <v>0</v>
      </c>
      <c r="K299" s="248">
        <f t="shared" ca="1" si="332"/>
        <v>0</v>
      </c>
      <c r="L299" s="433">
        <f t="shared" ca="1" si="332"/>
        <v>0</v>
      </c>
      <c r="M299" s="433">
        <f t="shared" ca="1" si="332"/>
        <v>0</v>
      </c>
      <c r="N299" s="443">
        <f t="shared" ca="1" si="332"/>
        <v>0</v>
      </c>
      <c r="O299" s="443">
        <f t="shared" ca="1" si="332"/>
        <v>0</v>
      </c>
      <c r="P299" s="443">
        <f t="shared" ca="1" si="332"/>
        <v>0</v>
      </c>
      <c r="Q299" s="443">
        <f t="shared" ca="1" si="332"/>
        <v>0</v>
      </c>
      <c r="R299" s="251">
        <f t="shared" ca="1" si="332"/>
        <v>0</v>
      </c>
      <c r="S299" s="443">
        <f t="shared" ca="1" si="332"/>
        <v>0</v>
      </c>
      <c r="T299" s="443">
        <f t="shared" ca="1" si="332"/>
        <v>0</v>
      </c>
      <c r="U299" s="443">
        <f t="shared" ca="1" si="332"/>
        <v>0</v>
      </c>
      <c r="V299" s="443">
        <f t="shared" ca="1" si="332"/>
        <v>0</v>
      </c>
      <c r="W299" s="443">
        <f t="shared" ca="1" si="332"/>
        <v>0</v>
      </c>
      <c r="X299" s="443">
        <f t="shared" ca="1" si="332"/>
        <v>0</v>
      </c>
      <c r="Y299" s="251">
        <f t="shared" ca="1" si="332"/>
        <v>0</v>
      </c>
      <c r="Z299" s="443">
        <f t="shared" ca="1" si="332"/>
        <v>0</v>
      </c>
      <c r="AA299" s="443">
        <f t="shared" ca="1" si="332"/>
        <v>0</v>
      </c>
      <c r="AB299" s="443">
        <f t="shared" ca="1" si="332"/>
        <v>0</v>
      </c>
      <c r="AC299" s="443">
        <f t="shared" ca="1" si="332"/>
        <v>0</v>
      </c>
      <c r="AD299" s="443">
        <f t="shared" ca="1" si="332"/>
        <v>0</v>
      </c>
      <c r="AE299" s="251">
        <f t="shared" ca="1" si="332"/>
        <v>0</v>
      </c>
      <c r="AF299" s="251">
        <f t="shared" ca="1" si="332"/>
        <v>0</v>
      </c>
      <c r="AG299" s="443">
        <f t="shared" ca="1" si="332"/>
        <v>0</v>
      </c>
      <c r="AH299" s="443">
        <f t="shared" ca="1" si="332"/>
        <v>0</v>
      </c>
      <c r="AI299" s="443">
        <f t="shared" ref="AI299" ca="1" si="333">SUM(AI291:AI298)</f>
        <v>0</v>
      </c>
      <c r="AJ299" s="443"/>
      <c r="AK299" s="208"/>
    </row>
    <row r="300" spans="3:46" ht="15" customHeight="1">
      <c r="C300" s="184"/>
      <c r="E300" s="121"/>
      <c r="F300" s="47"/>
      <c r="G300" s="422"/>
      <c r="H300" s="422"/>
      <c r="I300" s="422"/>
      <c r="J300" s="242"/>
      <c r="K300" s="242"/>
      <c r="L300" s="422"/>
      <c r="M300" s="422"/>
      <c r="N300" s="423"/>
      <c r="O300" s="423"/>
      <c r="P300" s="423"/>
      <c r="Q300" s="423"/>
      <c r="R300" s="243"/>
      <c r="S300" s="423"/>
      <c r="T300" s="423"/>
      <c r="U300" s="423"/>
      <c r="V300" s="423"/>
      <c r="W300" s="423"/>
      <c r="X300" s="423"/>
      <c r="Y300" s="243"/>
      <c r="Z300" s="423"/>
      <c r="AA300" s="423"/>
      <c r="AB300" s="423"/>
      <c r="AC300" s="423"/>
      <c r="AD300" s="423"/>
      <c r="AE300" s="243"/>
      <c r="AF300" s="243"/>
      <c r="AG300" s="423"/>
      <c r="AH300" s="423"/>
      <c r="AI300" s="423"/>
      <c r="AJ300" s="423"/>
      <c r="AK300" s="205"/>
    </row>
    <row r="301" spans="3:46" ht="15" customHeight="1">
      <c r="C301" s="184"/>
      <c r="E301" s="47" t="s">
        <v>71</v>
      </c>
      <c r="F301" s="47" t="s">
        <v>185</v>
      </c>
      <c r="G301" s="422">
        <f t="shared" ref="G301:AI301" ca="1" si="334">G16+G17</f>
        <v>0</v>
      </c>
      <c r="H301" s="422">
        <f t="shared" ca="1" si="334"/>
        <v>0</v>
      </c>
      <c r="I301" s="422">
        <f t="shared" ca="1" si="334"/>
        <v>0</v>
      </c>
      <c r="J301" s="242">
        <f t="shared" ca="1" si="334"/>
        <v>0</v>
      </c>
      <c r="K301" s="242">
        <f t="shared" ca="1" si="334"/>
        <v>0</v>
      </c>
      <c r="L301" s="422">
        <f t="shared" ca="1" si="334"/>
        <v>0</v>
      </c>
      <c r="M301" s="422">
        <f t="shared" ca="1" si="334"/>
        <v>0</v>
      </c>
      <c r="N301" s="423">
        <f t="shared" ca="1" si="334"/>
        <v>0</v>
      </c>
      <c r="O301" s="423">
        <f t="shared" ca="1" si="334"/>
        <v>0</v>
      </c>
      <c r="P301" s="423">
        <f t="shared" ca="1" si="334"/>
        <v>0</v>
      </c>
      <c r="Q301" s="423">
        <f t="shared" ca="1" si="334"/>
        <v>0</v>
      </c>
      <c r="R301" s="243">
        <f t="shared" ca="1" si="334"/>
        <v>0</v>
      </c>
      <c r="S301" s="423">
        <f t="shared" ca="1" si="334"/>
        <v>0</v>
      </c>
      <c r="T301" s="423">
        <f t="shared" ca="1" si="334"/>
        <v>0</v>
      </c>
      <c r="U301" s="423">
        <f t="shared" ca="1" si="334"/>
        <v>0</v>
      </c>
      <c r="V301" s="423">
        <f t="shared" ca="1" si="334"/>
        <v>0</v>
      </c>
      <c r="W301" s="423">
        <f t="shared" ca="1" si="334"/>
        <v>0</v>
      </c>
      <c r="X301" s="423">
        <f t="shared" ca="1" si="334"/>
        <v>0</v>
      </c>
      <c r="Y301" s="243">
        <f t="shared" ca="1" si="334"/>
        <v>0</v>
      </c>
      <c r="Z301" s="423">
        <f t="shared" ca="1" si="334"/>
        <v>0</v>
      </c>
      <c r="AA301" s="423">
        <f t="shared" ca="1" si="334"/>
        <v>0</v>
      </c>
      <c r="AB301" s="423">
        <f t="shared" ca="1" si="334"/>
        <v>0</v>
      </c>
      <c r="AC301" s="423">
        <f t="shared" ca="1" si="334"/>
        <v>0</v>
      </c>
      <c r="AD301" s="423">
        <f t="shared" ca="1" si="334"/>
        <v>0</v>
      </c>
      <c r="AE301" s="243">
        <f t="shared" ca="1" si="334"/>
        <v>0</v>
      </c>
      <c r="AF301" s="243">
        <f t="shared" ca="1" si="334"/>
        <v>0</v>
      </c>
      <c r="AG301" s="423">
        <f t="shared" ca="1" si="334"/>
        <v>0</v>
      </c>
      <c r="AH301" s="423">
        <f t="shared" ca="1" si="334"/>
        <v>0</v>
      </c>
      <c r="AI301" s="423">
        <f t="shared" ca="1" si="334"/>
        <v>0</v>
      </c>
      <c r="AJ301" s="423"/>
      <c r="AK301" s="205"/>
    </row>
    <row r="302" spans="3:46" ht="15" customHeight="1">
      <c r="C302" s="1"/>
      <c r="E302" s="47" t="s">
        <v>71</v>
      </c>
      <c r="F302" s="47" t="s">
        <v>92</v>
      </c>
      <c r="G302" s="422">
        <f t="shared" ref="G302:AI302" ca="1" si="335">G64+G65+G66</f>
        <v>0</v>
      </c>
      <c r="H302" s="422">
        <f t="shared" ca="1" si="335"/>
        <v>0</v>
      </c>
      <c r="I302" s="422">
        <f t="shared" ca="1" si="335"/>
        <v>0</v>
      </c>
      <c r="J302" s="242">
        <f t="shared" ca="1" si="335"/>
        <v>0</v>
      </c>
      <c r="K302" s="242">
        <f t="shared" ca="1" si="335"/>
        <v>0</v>
      </c>
      <c r="L302" s="422">
        <f t="shared" ca="1" si="335"/>
        <v>0</v>
      </c>
      <c r="M302" s="422">
        <f t="shared" ca="1" si="335"/>
        <v>0</v>
      </c>
      <c r="N302" s="423">
        <f t="shared" ca="1" si="335"/>
        <v>0</v>
      </c>
      <c r="O302" s="423">
        <f t="shared" ca="1" si="335"/>
        <v>0</v>
      </c>
      <c r="P302" s="423">
        <f t="shared" ca="1" si="335"/>
        <v>0</v>
      </c>
      <c r="Q302" s="423">
        <f t="shared" ca="1" si="335"/>
        <v>0</v>
      </c>
      <c r="R302" s="243">
        <f t="shared" ca="1" si="335"/>
        <v>0</v>
      </c>
      <c r="S302" s="423">
        <f t="shared" ca="1" si="335"/>
        <v>0</v>
      </c>
      <c r="T302" s="423">
        <f t="shared" ca="1" si="335"/>
        <v>0</v>
      </c>
      <c r="U302" s="423">
        <f t="shared" ca="1" si="335"/>
        <v>0</v>
      </c>
      <c r="V302" s="423">
        <f t="shared" ca="1" si="335"/>
        <v>0</v>
      </c>
      <c r="W302" s="423">
        <f t="shared" ca="1" si="335"/>
        <v>0</v>
      </c>
      <c r="X302" s="423">
        <f t="shared" ca="1" si="335"/>
        <v>0</v>
      </c>
      <c r="Y302" s="243">
        <f t="shared" ca="1" si="335"/>
        <v>0</v>
      </c>
      <c r="Z302" s="423">
        <f t="shared" ca="1" si="335"/>
        <v>0</v>
      </c>
      <c r="AA302" s="423">
        <f t="shared" ca="1" si="335"/>
        <v>0</v>
      </c>
      <c r="AB302" s="423">
        <f t="shared" ca="1" si="335"/>
        <v>0</v>
      </c>
      <c r="AC302" s="423">
        <f t="shared" ca="1" si="335"/>
        <v>0</v>
      </c>
      <c r="AD302" s="423">
        <f t="shared" ca="1" si="335"/>
        <v>0</v>
      </c>
      <c r="AE302" s="243">
        <f t="shared" ca="1" si="335"/>
        <v>0</v>
      </c>
      <c r="AF302" s="243">
        <f t="shared" ca="1" si="335"/>
        <v>0</v>
      </c>
      <c r="AG302" s="423">
        <f t="shared" ca="1" si="335"/>
        <v>0</v>
      </c>
      <c r="AH302" s="423">
        <f t="shared" ca="1" si="335"/>
        <v>0</v>
      </c>
      <c r="AI302" s="423">
        <f t="shared" ca="1" si="335"/>
        <v>0</v>
      </c>
      <c r="AJ302" s="423"/>
      <c r="AK302" s="205"/>
    </row>
    <row r="303" spans="3:46" ht="15" customHeight="1">
      <c r="C303" s="1"/>
      <c r="E303" s="95" t="s">
        <v>27</v>
      </c>
      <c r="F303" s="47" t="s">
        <v>207</v>
      </c>
      <c r="G303" s="422" t="str">
        <f t="shared" ref="G303:AI303" ca="1" si="336">G54</f>
        <v>0.00</v>
      </c>
      <c r="H303" s="422" t="str">
        <f t="shared" ca="1" si="336"/>
        <v>0.00</v>
      </c>
      <c r="I303" s="422" t="str">
        <f t="shared" ca="1" si="336"/>
        <v>0.00</v>
      </c>
      <c r="J303" s="242" t="str">
        <f t="shared" ca="1" si="336"/>
        <v>0.00</v>
      </c>
      <c r="K303" s="242" t="str">
        <f t="shared" ca="1" si="336"/>
        <v>0.00</v>
      </c>
      <c r="L303" s="422" t="str">
        <f t="shared" ca="1" si="336"/>
        <v>0.00</v>
      </c>
      <c r="M303" s="422" t="str">
        <f t="shared" ca="1" si="336"/>
        <v>0.00</v>
      </c>
      <c r="N303" s="423" t="str">
        <f t="shared" ca="1" si="336"/>
        <v>0.00</v>
      </c>
      <c r="O303" s="423" t="str">
        <f t="shared" ca="1" si="336"/>
        <v>0.00</v>
      </c>
      <c r="P303" s="423" t="str">
        <f t="shared" ca="1" si="336"/>
        <v>0.00</v>
      </c>
      <c r="Q303" s="423" t="str">
        <f t="shared" ca="1" si="336"/>
        <v>0.00</v>
      </c>
      <c r="R303" s="243" t="str">
        <f t="shared" ca="1" si="336"/>
        <v>0.00</v>
      </c>
      <c r="S303" s="423" t="str">
        <f t="shared" ca="1" si="336"/>
        <v>0.00</v>
      </c>
      <c r="T303" s="423" t="str">
        <f t="shared" ca="1" si="336"/>
        <v>0.00</v>
      </c>
      <c r="U303" s="423" t="str">
        <f t="shared" ca="1" si="336"/>
        <v>0.00</v>
      </c>
      <c r="V303" s="423" t="str">
        <f t="shared" ca="1" si="336"/>
        <v>0.00</v>
      </c>
      <c r="W303" s="423" t="str">
        <f t="shared" ca="1" si="336"/>
        <v>0.00</v>
      </c>
      <c r="X303" s="423" t="str">
        <f t="shared" ca="1" si="336"/>
        <v>0.00</v>
      </c>
      <c r="Y303" s="243" t="str">
        <f t="shared" ca="1" si="336"/>
        <v>0.00</v>
      </c>
      <c r="Z303" s="423" t="str">
        <f t="shared" ca="1" si="336"/>
        <v>0.00</v>
      </c>
      <c r="AA303" s="423" t="str">
        <f t="shared" ca="1" si="336"/>
        <v>0.00</v>
      </c>
      <c r="AB303" s="423" t="str">
        <f t="shared" ca="1" si="336"/>
        <v>0.00</v>
      </c>
      <c r="AC303" s="423" t="str">
        <f t="shared" ca="1" si="336"/>
        <v>0.00</v>
      </c>
      <c r="AD303" s="423" t="str">
        <f t="shared" ca="1" si="336"/>
        <v>0.00</v>
      </c>
      <c r="AE303" s="243" t="str">
        <f t="shared" ca="1" si="336"/>
        <v>0.00</v>
      </c>
      <c r="AF303" s="243" t="str">
        <f t="shared" ca="1" si="336"/>
        <v>0.00</v>
      </c>
      <c r="AG303" s="423" t="str">
        <f t="shared" ca="1" si="336"/>
        <v>0.00</v>
      </c>
      <c r="AH303" s="423" t="str">
        <f t="shared" ca="1" si="336"/>
        <v>0.00</v>
      </c>
      <c r="AI303" s="423" t="str">
        <f t="shared" ca="1" si="336"/>
        <v>0.00</v>
      </c>
      <c r="AJ303" s="423"/>
      <c r="AK303" s="205"/>
    </row>
    <row r="304" spans="3:46" ht="15" customHeight="1">
      <c r="C304" s="1"/>
      <c r="E304" s="95" t="s">
        <v>27</v>
      </c>
      <c r="F304" s="47" t="s">
        <v>201</v>
      </c>
      <c r="G304" s="422" t="str">
        <f t="shared" ref="G304:AI304" ca="1" si="337">G47</f>
        <v>0.00</v>
      </c>
      <c r="H304" s="422" t="str">
        <f t="shared" ca="1" si="337"/>
        <v>0.00</v>
      </c>
      <c r="I304" s="422" t="str">
        <f t="shared" ca="1" si="337"/>
        <v>0.00</v>
      </c>
      <c r="J304" s="242" t="str">
        <f t="shared" ca="1" si="337"/>
        <v>0.00</v>
      </c>
      <c r="K304" s="242" t="str">
        <f t="shared" ca="1" si="337"/>
        <v>0.00</v>
      </c>
      <c r="L304" s="422" t="str">
        <f t="shared" ca="1" si="337"/>
        <v>0.00</v>
      </c>
      <c r="M304" s="422" t="str">
        <f t="shared" ca="1" si="337"/>
        <v>0.00</v>
      </c>
      <c r="N304" s="423" t="str">
        <f t="shared" ca="1" si="337"/>
        <v>0.00</v>
      </c>
      <c r="O304" s="423" t="str">
        <f t="shared" ca="1" si="337"/>
        <v>0.00</v>
      </c>
      <c r="P304" s="423" t="str">
        <f t="shared" ca="1" si="337"/>
        <v>0.00</v>
      </c>
      <c r="Q304" s="423" t="str">
        <f t="shared" ca="1" si="337"/>
        <v>0.00</v>
      </c>
      <c r="R304" s="243" t="str">
        <f t="shared" ca="1" si="337"/>
        <v>0.00</v>
      </c>
      <c r="S304" s="423" t="str">
        <f t="shared" ca="1" si="337"/>
        <v>0.00</v>
      </c>
      <c r="T304" s="423" t="str">
        <f t="shared" ca="1" si="337"/>
        <v>0.00</v>
      </c>
      <c r="U304" s="423" t="str">
        <f t="shared" ca="1" si="337"/>
        <v>0.00</v>
      </c>
      <c r="V304" s="423" t="str">
        <f t="shared" ca="1" si="337"/>
        <v>0.00</v>
      </c>
      <c r="W304" s="423" t="str">
        <f t="shared" ca="1" si="337"/>
        <v>0.00</v>
      </c>
      <c r="X304" s="423" t="str">
        <f t="shared" ca="1" si="337"/>
        <v>0.00</v>
      </c>
      <c r="Y304" s="243" t="str">
        <f t="shared" ca="1" si="337"/>
        <v>0.00</v>
      </c>
      <c r="Z304" s="423" t="str">
        <f t="shared" ca="1" si="337"/>
        <v>0.00</v>
      </c>
      <c r="AA304" s="423" t="str">
        <f t="shared" ca="1" si="337"/>
        <v>0.00</v>
      </c>
      <c r="AB304" s="423" t="str">
        <f t="shared" ca="1" si="337"/>
        <v>0.00</v>
      </c>
      <c r="AC304" s="423" t="str">
        <f t="shared" ca="1" si="337"/>
        <v>0.00</v>
      </c>
      <c r="AD304" s="423" t="str">
        <f t="shared" ca="1" si="337"/>
        <v>0.00</v>
      </c>
      <c r="AE304" s="243" t="str">
        <f t="shared" ca="1" si="337"/>
        <v>0.00</v>
      </c>
      <c r="AF304" s="243" t="str">
        <f t="shared" ca="1" si="337"/>
        <v>0.00</v>
      </c>
      <c r="AG304" s="423" t="str">
        <f t="shared" ca="1" si="337"/>
        <v>0.00</v>
      </c>
      <c r="AH304" s="423" t="str">
        <f t="shared" ca="1" si="337"/>
        <v>0.00</v>
      </c>
      <c r="AI304" s="423" t="str">
        <f t="shared" ca="1" si="337"/>
        <v>0.00</v>
      </c>
      <c r="AJ304" s="423"/>
      <c r="AK304" s="205"/>
    </row>
    <row r="305" spans="3:37" ht="15" customHeight="1">
      <c r="C305" s="1"/>
      <c r="E305" s="188" t="s">
        <v>71</v>
      </c>
      <c r="F305" s="188" t="s">
        <v>114</v>
      </c>
      <c r="G305" s="422">
        <f ca="1">G301-(G302+G303+G304)</f>
        <v>0</v>
      </c>
      <c r="H305" s="422">
        <f t="shared" ref="H305:AH305" ca="1" si="338">H301-(H302+H303+H304)</f>
        <v>0</v>
      </c>
      <c r="I305" s="422">
        <f t="shared" ca="1" si="338"/>
        <v>0</v>
      </c>
      <c r="J305" s="242">
        <f t="shared" ca="1" si="338"/>
        <v>0</v>
      </c>
      <c r="K305" s="242">
        <f t="shared" ca="1" si="338"/>
        <v>0</v>
      </c>
      <c r="L305" s="422">
        <f t="shared" ca="1" si="338"/>
        <v>0</v>
      </c>
      <c r="M305" s="422">
        <f t="shared" ca="1" si="338"/>
        <v>0</v>
      </c>
      <c r="N305" s="423">
        <f t="shared" ca="1" si="338"/>
        <v>0</v>
      </c>
      <c r="O305" s="423">
        <f t="shared" ca="1" si="338"/>
        <v>0</v>
      </c>
      <c r="P305" s="423">
        <f t="shared" ca="1" si="338"/>
        <v>0</v>
      </c>
      <c r="Q305" s="423">
        <f t="shared" ca="1" si="338"/>
        <v>0</v>
      </c>
      <c r="R305" s="243">
        <f t="shared" ca="1" si="338"/>
        <v>0</v>
      </c>
      <c r="S305" s="423">
        <f t="shared" ca="1" si="338"/>
        <v>0</v>
      </c>
      <c r="T305" s="423">
        <f t="shared" ca="1" si="338"/>
        <v>0</v>
      </c>
      <c r="U305" s="423">
        <f t="shared" ca="1" si="338"/>
        <v>0</v>
      </c>
      <c r="V305" s="423">
        <f t="shared" ca="1" si="338"/>
        <v>0</v>
      </c>
      <c r="W305" s="423">
        <f t="shared" ca="1" si="338"/>
        <v>0</v>
      </c>
      <c r="X305" s="423">
        <f t="shared" ca="1" si="338"/>
        <v>0</v>
      </c>
      <c r="Y305" s="243">
        <f t="shared" ca="1" si="338"/>
        <v>0</v>
      </c>
      <c r="Z305" s="423">
        <f t="shared" ca="1" si="338"/>
        <v>0</v>
      </c>
      <c r="AA305" s="423">
        <f t="shared" ca="1" si="338"/>
        <v>0</v>
      </c>
      <c r="AB305" s="423">
        <f t="shared" ca="1" si="338"/>
        <v>0</v>
      </c>
      <c r="AC305" s="423">
        <f t="shared" ca="1" si="338"/>
        <v>0</v>
      </c>
      <c r="AD305" s="423">
        <f t="shared" ca="1" si="338"/>
        <v>0</v>
      </c>
      <c r="AE305" s="243">
        <f t="shared" ca="1" si="338"/>
        <v>0</v>
      </c>
      <c r="AF305" s="243">
        <f t="shared" ca="1" si="338"/>
        <v>0</v>
      </c>
      <c r="AG305" s="423">
        <f t="shared" ca="1" si="338"/>
        <v>0</v>
      </c>
      <c r="AH305" s="423">
        <f t="shared" ca="1" si="338"/>
        <v>0</v>
      </c>
      <c r="AI305" s="423">
        <f t="shared" ref="AI305" ca="1" si="339">AI301-(AI302+AI303+AI304)</f>
        <v>0</v>
      </c>
      <c r="AJ305" s="423"/>
      <c r="AK305" s="205"/>
    </row>
    <row r="306" spans="3:37" ht="15" customHeight="1">
      <c r="C306" s="1"/>
      <c r="E306" s="47"/>
      <c r="F306" s="47" t="s">
        <v>213</v>
      </c>
      <c r="G306" s="422">
        <f ca="1">SUM(G302:G305)</f>
        <v>0</v>
      </c>
      <c r="H306" s="422"/>
      <c r="I306" s="422"/>
      <c r="J306" s="242"/>
      <c r="K306" s="242"/>
      <c r="L306" s="422"/>
      <c r="M306" s="422"/>
      <c r="N306" s="423">
        <f ca="1">SUM(N302:N305)</f>
        <v>0</v>
      </c>
      <c r="O306" s="423"/>
      <c r="P306" s="423"/>
      <c r="Q306" s="423"/>
      <c r="R306" s="243"/>
      <c r="S306" s="423"/>
      <c r="T306" s="423"/>
      <c r="U306" s="423"/>
      <c r="V306" s="423"/>
      <c r="W306" s="423"/>
      <c r="X306" s="423"/>
      <c r="Y306" s="243"/>
      <c r="Z306" s="423"/>
      <c r="AA306" s="423"/>
      <c r="AB306" s="423"/>
      <c r="AC306" s="423"/>
      <c r="AD306" s="423"/>
      <c r="AE306" s="243"/>
      <c r="AF306" s="243"/>
      <c r="AG306" s="423"/>
      <c r="AH306" s="423"/>
      <c r="AI306" s="423"/>
      <c r="AJ306" s="423"/>
      <c r="AK306" s="205"/>
    </row>
    <row r="307" spans="3:37" ht="15" customHeight="1">
      <c r="C307" s="1"/>
      <c r="E307" s="121"/>
      <c r="F307" s="47"/>
      <c r="N307" s="423"/>
      <c r="O307" s="423"/>
      <c r="P307" s="423"/>
      <c r="Q307" s="423"/>
      <c r="R307" s="243"/>
      <c r="S307" s="423"/>
      <c r="T307" s="423"/>
      <c r="U307" s="423"/>
      <c r="V307" s="423"/>
      <c r="W307" s="423"/>
      <c r="X307" s="423"/>
      <c r="Y307" s="243"/>
      <c r="Z307" s="423"/>
      <c r="AA307" s="423"/>
      <c r="AB307" s="423"/>
      <c r="AC307" s="423"/>
      <c r="AD307" s="423"/>
      <c r="AE307" s="243"/>
      <c r="AF307" s="243"/>
      <c r="AG307" s="423"/>
      <c r="AH307" s="423"/>
      <c r="AI307" s="423"/>
      <c r="AJ307" s="423"/>
      <c r="AK307" s="205"/>
    </row>
    <row r="308" spans="3:37" ht="15" customHeight="1">
      <c r="C308" s="1"/>
      <c r="E308" s="95" t="s">
        <v>27</v>
      </c>
      <c r="F308" s="47" t="s">
        <v>185</v>
      </c>
      <c r="G308" s="422" t="str">
        <f t="shared" ref="G308:AI308" si="340">G25</f>
        <v>0.00</v>
      </c>
      <c r="H308" s="422" t="str">
        <f t="shared" si="340"/>
        <v>0.00</v>
      </c>
      <c r="I308" s="422" t="str">
        <f t="shared" si="340"/>
        <v>0.00</v>
      </c>
      <c r="J308" s="242" t="str">
        <f t="shared" si="340"/>
        <v>0.00</v>
      </c>
      <c r="K308" s="229" t="str">
        <f t="shared" si="340"/>
        <v>0.00</v>
      </c>
      <c r="L308" s="403" t="str">
        <f t="shared" si="340"/>
        <v>0.00</v>
      </c>
      <c r="M308" s="403" t="str">
        <f t="shared" si="340"/>
        <v>0.00</v>
      </c>
      <c r="N308" s="423" t="str">
        <f t="shared" si="340"/>
        <v>0.00</v>
      </c>
      <c r="O308" s="423" t="str">
        <f t="shared" si="340"/>
        <v>0.00</v>
      </c>
      <c r="P308" s="423" t="str">
        <f t="shared" si="340"/>
        <v>0.00</v>
      </c>
      <c r="Q308" s="423" t="str">
        <f t="shared" si="340"/>
        <v>0.00</v>
      </c>
      <c r="R308" s="243" t="str">
        <f t="shared" si="340"/>
        <v>0.00</v>
      </c>
      <c r="S308" s="423" t="str">
        <f t="shared" si="340"/>
        <v>0.00</v>
      </c>
      <c r="T308" s="423" t="str">
        <f t="shared" si="340"/>
        <v>0.00</v>
      </c>
      <c r="U308" s="423" t="str">
        <f t="shared" si="340"/>
        <v>0.00</v>
      </c>
      <c r="V308" s="423" t="str">
        <f t="shared" si="340"/>
        <v>0.00</v>
      </c>
      <c r="W308" s="423" t="str">
        <f t="shared" si="340"/>
        <v>0.00</v>
      </c>
      <c r="X308" s="423" t="str">
        <f t="shared" si="340"/>
        <v>0.00</v>
      </c>
      <c r="Y308" s="243" t="str">
        <f t="shared" si="340"/>
        <v>0.00</v>
      </c>
      <c r="Z308" s="423" t="str">
        <f t="shared" si="340"/>
        <v>0.00</v>
      </c>
      <c r="AA308" s="423" t="str">
        <f t="shared" si="340"/>
        <v>0.00</v>
      </c>
      <c r="AB308" s="423" t="str">
        <f t="shared" si="340"/>
        <v>0.00</v>
      </c>
      <c r="AC308" s="423" t="str">
        <f t="shared" si="340"/>
        <v>0.00</v>
      </c>
      <c r="AD308" s="423" t="str">
        <f t="shared" si="340"/>
        <v>0.00</v>
      </c>
      <c r="AE308" s="243" t="str">
        <f t="shared" si="340"/>
        <v>0.00</v>
      </c>
      <c r="AF308" s="243" t="str">
        <f t="shared" si="340"/>
        <v>0.00</v>
      </c>
      <c r="AG308" s="423" t="str">
        <f t="shared" si="340"/>
        <v>0.00</v>
      </c>
      <c r="AH308" s="423" t="str">
        <f t="shared" si="340"/>
        <v>0.00</v>
      </c>
      <c r="AI308" s="423" t="str">
        <f t="shared" si="340"/>
        <v>0.00</v>
      </c>
      <c r="AJ308" s="423"/>
      <c r="AK308" s="205"/>
    </row>
    <row r="309" spans="3:37" ht="15" customHeight="1">
      <c r="C309" s="1"/>
      <c r="E309" s="95" t="s">
        <v>27</v>
      </c>
      <c r="F309" s="47" t="s">
        <v>92</v>
      </c>
      <c r="G309" s="422">
        <f t="shared" ref="G309:AI309" ca="1" si="341">G67+G68</f>
        <v>0</v>
      </c>
      <c r="H309" s="422">
        <f t="shared" ca="1" si="341"/>
        <v>0</v>
      </c>
      <c r="I309" s="422">
        <f t="shared" ca="1" si="341"/>
        <v>0</v>
      </c>
      <c r="J309" s="242">
        <f t="shared" ca="1" si="341"/>
        <v>0</v>
      </c>
      <c r="K309" s="229">
        <f t="shared" ca="1" si="341"/>
        <v>0</v>
      </c>
      <c r="L309" s="403">
        <f t="shared" ca="1" si="341"/>
        <v>0</v>
      </c>
      <c r="M309" s="403">
        <f t="shared" ca="1" si="341"/>
        <v>0</v>
      </c>
      <c r="N309" s="423">
        <f t="shared" ca="1" si="341"/>
        <v>0</v>
      </c>
      <c r="O309" s="423">
        <f t="shared" ca="1" si="341"/>
        <v>0</v>
      </c>
      <c r="P309" s="423">
        <f t="shared" ca="1" si="341"/>
        <v>0</v>
      </c>
      <c r="Q309" s="423">
        <f t="shared" ca="1" si="341"/>
        <v>0</v>
      </c>
      <c r="R309" s="243">
        <f t="shared" ca="1" si="341"/>
        <v>0</v>
      </c>
      <c r="S309" s="423">
        <f t="shared" ca="1" si="341"/>
        <v>0</v>
      </c>
      <c r="T309" s="423">
        <f t="shared" ca="1" si="341"/>
        <v>0</v>
      </c>
      <c r="U309" s="423">
        <f t="shared" ca="1" si="341"/>
        <v>0</v>
      </c>
      <c r="V309" s="423">
        <f t="shared" ca="1" si="341"/>
        <v>0</v>
      </c>
      <c r="W309" s="423">
        <f t="shared" ca="1" si="341"/>
        <v>0</v>
      </c>
      <c r="X309" s="423">
        <f t="shared" ca="1" si="341"/>
        <v>0</v>
      </c>
      <c r="Y309" s="243">
        <f t="shared" ca="1" si="341"/>
        <v>0</v>
      </c>
      <c r="Z309" s="423">
        <f t="shared" ca="1" si="341"/>
        <v>0</v>
      </c>
      <c r="AA309" s="423">
        <f t="shared" ca="1" si="341"/>
        <v>0</v>
      </c>
      <c r="AB309" s="423">
        <f t="shared" ca="1" si="341"/>
        <v>0</v>
      </c>
      <c r="AC309" s="423">
        <f t="shared" ca="1" si="341"/>
        <v>0</v>
      </c>
      <c r="AD309" s="423">
        <f t="shared" ca="1" si="341"/>
        <v>0</v>
      </c>
      <c r="AE309" s="243">
        <f t="shared" ca="1" si="341"/>
        <v>0</v>
      </c>
      <c r="AF309" s="243">
        <f t="shared" ca="1" si="341"/>
        <v>0</v>
      </c>
      <c r="AG309" s="423">
        <f t="shared" ca="1" si="341"/>
        <v>0</v>
      </c>
      <c r="AH309" s="423">
        <f t="shared" ca="1" si="341"/>
        <v>0</v>
      </c>
      <c r="AI309" s="423">
        <f t="shared" ca="1" si="341"/>
        <v>0</v>
      </c>
      <c r="AJ309" s="423"/>
      <c r="AK309" s="205"/>
    </row>
    <row r="310" spans="3:37" ht="15" customHeight="1">
      <c r="C310" s="1"/>
      <c r="E310" s="95" t="s">
        <v>27</v>
      </c>
      <c r="F310" s="47" t="s">
        <v>188</v>
      </c>
      <c r="G310" s="422" t="str">
        <f t="shared" ref="G310:AI310" ca="1" si="342">G48</f>
        <v>0.00</v>
      </c>
      <c r="H310" s="422" t="str">
        <f t="shared" ca="1" si="342"/>
        <v>0.00</v>
      </c>
      <c r="I310" s="422" t="str">
        <f t="shared" ca="1" si="342"/>
        <v>0.00</v>
      </c>
      <c r="J310" s="242" t="str">
        <f t="shared" ca="1" si="342"/>
        <v>0.00</v>
      </c>
      <c r="K310" s="229" t="str">
        <f t="shared" ca="1" si="342"/>
        <v>0.00</v>
      </c>
      <c r="L310" s="403" t="str">
        <f t="shared" ca="1" si="342"/>
        <v>0.00</v>
      </c>
      <c r="M310" s="403" t="str">
        <f t="shared" ca="1" si="342"/>
        <v>0.00</v>
      </c>
      <c r="N310" s="423" t="str">
        <f t="shared" ca="1" si="342"/>
        <v>0.00</v>
      </c>
      <c r="O310" s="423" t="str">
        <f t="shared" ca="1" si="342"/>
        <v>0.00</v>
      </c>
      <c r="P310" s="423" t="str">
        <f t="shared" ca="1" si="342"/>
        <v>0.00</v>
      </c>
      <c r="Q310" s="423" t="str">
        <f t="shared" ca="1" si="342"/>
        <v>0.00</v>
      </c>
      <c r="R310" s="243" t="str">
        <f t="shared" ca="1" si="342"/>
        <v>0.00</v>
      </c>
      <c r="S310" s="423" t="str">
        <f t="shared" ca="1" si="342"/>
        <v>0.00</v>
      </c>
      <c r="T310" s="423" t="str">
        <f t="shared" ca="1" si="342"/>
        <v>0.00</v>
      </c>
      <c r="U310" s="423" t="str">
        <f t="shared" ca="1" si="342"/>
        <v>0.00</v>
      </c>
      <c r="V310" s="423" t="str">
        <f t="shared" ca="1" si="342"/>
        <v>0.00</v>
      </c>
      <c r="W310" s="423" t="str">
        <f t="shared" ca="1" si="342"/>
        <v>0.00</v>
      </c>
      <c r="X310" s="423" t="str">
        <f t="shared" ca="1" si="342"/>
        <v>0.00</v>
      </c>
      <c r="Y310" s="243" t="str">
        <f t="shared" ca="1" si="342"/>
        <v>0.00</v>
      </c>
      <c r="Z310" s="423" t="str">
        <f t="shared" ca="1" si="342"/>
        <v>0.00</v>
      </c>
      <c r="AA310" s="423" t="str">
        <f t="shared" ca="1" si="342"/>
        <v>0.00</v>
      </c>
      <c r="AB310" s="423" t="str">
        <f t="shared" ca="1" si="342"/>
        <v>0.00</v>
      </c>
      <c r="AC310" s="423" t="str">
        <f t="shared" ca="1" si="342"/>
        <v>0.00</v>
      </c>
      <c r="AD310" s="423" t="str">
        <f t="shared" ca="1" si="342"/>
        <v>0.00</v>
      </c>
      <c r="AE310" s="243" t="str">
        <f t="shared" ca="1" si="342"/>
        <v>0.00</v>
      </c>
      <c r="AF310" s="243" t="str">
        <f t="shared" ca="1" si="342"/>
        <v>0.00</v>
      </c>
      <c r="AG310" s="423" t="str">
        <f t="shared" ca="1" si="342"/>
        <v>0.00</v>
      </c>
      <c r="AH310" s="423" t="str">
        <f t="shared" ca="1" si="342"/>
        <v>0.00</v>
      </c>
      <c r="AI310" s="423" t="str">
        <f t="shared" ca="1" si="342"/>
        <v>0.00</v>
      </c>
      <c r="AJ310" s="423"/>
      <c r="AK310" s="205"/>
    </row>
    <row r="311" spans="3:37" ht="15" customHeight="1">
      <c r="C311" s="1"/>
      <c r="E311" s="95" t="s">
        <v>27</v>
      </c>
      <c r="F311" s="47" t="s">
        <v>190</v>
      </c>
      <c r="G311" s="422" t="str">
        <f t="shared" ref="G311:AI311" si="343">G71</f>
        <v>0.00</v>
      </c>
      <c r="H311" s="422" t="str">
        <f t="shared" si="343"/>
        <v>0.00</v>
      </c>
      <c r="I311" s="422" t="str">
        <f t="shared" si="343"/>
        <v>0.00</v>
      </c>
      <c r="J311" s="242" t="str">
        <f t="shared" si="343"/>
        <v>0.00</v>
      </c>
      <c r="K311" s="229" t="str">
        <f t="shared" si="343"/>
        <v>0.00</v>
      </c>
      <c r="L311" s="403" t="str">
        <f t="shared" si="343"/>
        <v>0.00</v>
      </c>
      <c r="M311" s="403" t="str">
        <f t="shared" si="343"/>
        <v>0.00</v>
      </c>
      <c r="N311" s="423" t="str">
        <f t="shared" si="343"/>
        <v>0.00</v>
      </c>
      <c r="O311" s="423" t="str">
        <f t="shared" si="343"/>
        <v>0.00</v>
      </c>
      <c r="P311" s="423" t="str">
        <f t="shared" si="343"/>
        <v>0.00</v>
      </c>
      <c r="Q311" s="423" t="str">
        <f t="shared" si="343"/>
        <v>0.00</v>
      </c>
      <c r="R311" s="243" t="str">
        <f t="shared" si="343"/>
        <v>0.00</v>
      </c>
      <c r="S311" s="423" t="str">
        <f t="shared" si="343"/>
        <v>0.00</v>
      </c>
      <c r="T311" s="423" t="str">
        <f t="shared" si="343"/>
        <v>0.00</v>
      </c>
      <c r="U311" s="423" t="str">
        <f t="shared" si="343"/>
        <v>0.00</v>
      </c>
      <c r="V311" s="423" t="str">
        <f t="shared" si="343"/>
        <v>0.00</v>
      </c>
      <c r="W311" s="423" t="str">
        <f t="shared" si="343"/>
        <v>0.00</v>
      </c>
      <c r="X311" s="423" t="str">
        <f t="shared" si="343"/>
        <v>0.00</v>
      </c>
      <c r="Y311" s="243" t="str">
        <f t="shared" si="343"/>
        <v>0.00</v>
      </c>
      <c r="Z311" s="423" t="str">
        <f t="shared" si="343"/>
        <v>0.00</v>
      </c>
      <c r="AA311" s="423" t="str">
        <f t="shared" si="343"/>
        <v>0.00</v>
      </c>
      <c r="AB311" s="423" t="str">
        <f t="shared" si="343"/>
        <v>0.00</v>
      </c>
      <c r="AC311" s="423" t="str">
        <f t="shared" si="343"/>
        <v>0.00</v>
      </c>
      <c r="AD311" s="423" t="str">
        <f t="shared" si="343"/>
        <v>0.00</v>
      </c>
      <c r="AE311" s="243" t="str">
        <f t="shared" si="343"/>
        <v>0.00</v>
      </c>
      <c r="AF311" s="243" t="str">
        <f t="shared" si="343"/>
        <v>0.00</v>
      </c>
      <c r="AG311" s="423" t="str">
        <f t="shared" si="343"/>
        <v>0.00</v>
      </c>
      <c r="AH311" s="423" t="str">
        <f t="shared" si="343"/>
        <v>0.00</v>
      </c>
      <c r="AI311" s="423" t="str">
        <f t="shared" si="343"/>
        <v>0.00</v>
      </c>
      <c r="AJ311" s="423"/>
      <c r="AK311" s="205"/>
    </row>
    <row r="312" spans="3:37" ht="15" customHeight="1">
      <c r="C312" s="1"/>
      <c r="E312" s="95" t="s">
        <v>27</v>
      </c>
      <c r="F312" s="47" t="s">
        <v>208</v>
      </c>
      <c r="G312" s="422">
        <f t="shared" ref="G312:AI312" si="344">G69+G70</f>
        <v>0</v>
      </c>
      <c r="H312" s="422">
        <f t="shared" si="344"/>
        <v>0</v>
      </c>
      <c r="I312" s="422">
        <f t="shared" si="344"/>
        <v>0</v>
      </c>
      <c r="J312" s="242">
        <f t="shared" si="344"/>
        <v>0</v>
      </c>
      <c r="K312" s="229">
        <f t="shared" si="344"/>
        <v>0</v>
      </c>
      <c r="L312" s="403">
        <f t="shared" si="344"/>
        <v>0</v>
      </c>
      <c r="M312" s="403">
        <f t="shared" si="344"/>
        <v>0</v>
      </c>
      <c r="N312" s="423">
        <f t="shared" si="344"/>
        <v>0</v>
      </c>
      <c r="O312" s="423">
        <f t="shared" si="344"/>
        <v>0</v>
      </c>
      <c r="P312" s="423">
        <f t="shared" si="344"/>
        <v>0</v>
      </c>
      <c r="Q312" s="423">
        <f t="shared" si="344"/>
        <v>0</v>
      </c>
      <c r="R312" s="243">
        <f t="shared" si="344"/>
        <v>0</v>
      </c>
      <c r="S312" s="423">
        <f t="shared" si="344"/>
        <v>0</v>
      </c>
      <c r="T312" s="423">
        <f t="shared" si="344"/>
        <v>0</v>
      </c>
      <c r="U312" s="423">
        <f t="shared" si="344"/>
        <v>0</v>
      </c>
      <c r="V312" s="423">
        <f t="shared" si="344"/>
        <v>0</v>
      </c>
      <c r="W312" s="423">
        <f t="shared" si="344"/>
        <v>0</v>
      </c>
      <c r="X312" s="423">
        <f t="shared" si="344"/>
        <v>0</v>
      </c>
      <c r="Y312" s="243">
        <f t="shared" si="344"/>
        <v>0</v>
      </c>
      <c r="Z312" s="423">
        <f t="shared" si="344"/>
        <v>0</v>
      </c>
      <c r="AA312" s="423">
        <f t="shared" si="344"/>
        <v>0</v>
      </c>
      <c r="AB312" s="423">
        <f t="shared" si="344"/>
        <v>0</v>
      </c>
      <c r="AC312" s="423">
        <f t="shared" si="344"/>
        <v>0</v>
      </c>
      <c r="AD312" s="423">
        <f t="shared" si="344"/>
        <v>0</v>
      </c>
      <c r="AE312" s="243">
        <f t="shared" si="344"/>
        <v>0</v>
      </c>
      <c r="AF312" s="243">
        <f t="shared" si="344"/>
        <v>0</v>
      </c>
      <c r="AG312" s="423">
        <f t="shared" si="344"/>
        <v>0</v>
      </c>
      <c r="AH312" s="423">
        <f t="shared" si="344"/>
        <v>0</v>
      </c>
      <c r="AI312" s="423">
        <f t="shared" si="344"/>
        <v>0</v>
      </c>
      <c r="AJ312" s="423"/>
      <c r="AK312" s="205"/>
    </row>
    <row r="313" spans="3:37" ht="15" customHeight="1">
      <c r="C313" s="1"/>
      <c r="E313" s="1" t="s">
        <v>195</v>
      </c>
      <c r="F313" s="47" t="s">
        <v>209</v>
      </c>
      <c r="G313" s="422">
        <f t="shared" ref="G313:AI313" si="345">G72+G73</f>
        <v>0</v>
      </c>
      <c r="H313" s="422">
        <f t="shared" si="345"/>
        <v>0</v>
      </c>
      <c r="I313" s="422">
        <f t="shared" si="345"/>
        <v>0</v>
      </c>
      <c r="J313" s="242">
        <f t="shared" si="345"/>
        <v>0</v>
      </c>
      <c r="K313" s="229">
        <f t="shared" si="345"/>
        <v>0</v>
      </c>
      <c r="L313" s="403">
        <f t="shared" si="345"/>
        <v>0</v>
      </c>
      <c r="M313" s="403">
        <f t="shared" si="345"/>
        <v>0</v>
      </c>
      <c r="N313" s="423">
        <f t="shared" si="345"/>
        <v>0</v>
      </c>
      <c r="O313" s="423">
        <f t="shared" si="345"/>
        <v>0</v>
      </c>
      <c r="P313" s="423">
        <f t="shared" si="345"/>
        <v>0</v>
      </c>
      <c r="Q313" s="423">
        <f t="shared" si="345"/>
        <v>0</v>
      </c>
      <c r="R313" s="243">
        <f t="shared" si="345"/>
        <v>0</v>
      </c>
      <c r="S313" s="423">
        <f t="shared" si="345"/>
        <v>0</v>
      </c>
      <c r="T313" s="423">
        <f t="shared" si="345"/>
        <v>0</v>
      </c>
      <c r="U313" s="423">
        <f t="shared" si="345"/>
        <v>0</v>
      </c>
      <c r="V313" s="423">
        <f t="shared" si="345"/>
        <v>0</v>
      </c>
      <c r="W313" s="423">
        <f t="shared" si="345"/>
        <v>0</v>
      </c>
      <c r="X313" s="423">
        <f t="shared" si="345"/>
        <v>0</v>
      </c>
      <c r="Y313" s="243">
        <f t="shared" si="345"/>
        <v>0</v>
      </c>
      <c r="Z313" s="423">
        <f t="shared" si="345"/>
        <v>0</v>
      </c>
      <c r="AA313" s="423">
        <f t="shared" si="345"/>
        <v>0</v>
      </c>
      <c r="AB313" s="423">
        <f t="shared" si="345"/>
        <v>0</v>
      </c>
      <c r="AC313" s="423">
        <f t="shared" si="345"/>
        <v>0</v>
      </c>
      <c r="AD313" s="423">
        <f t="shared" si="345"/>
        <v>0</v>
      </c>
      <c r="AE313" s="243">
        <f t="shared" si="345"/>
        <v>0</v>
      </c>
      <c r="AF313" s="243">
        <f t="shared" si="345"/>
        <v>0</v>
      </c>
      <c r="AG313" s="423">
        <f t="shared" si="345"/>
        <v>0</v>
      </c>
      <c r="AH313" s="423">
        <f t="shared" si="345"/>
        <v>0</v>
      </c>
      <c r="AI313" s="423">
        <f t="shared" si="345"/>
        <v>0</v>
      </c>
      <c r="AJ313" s="423"/>
      <c r="AK313" s="205"/>
    </row>
    <row r="314" spans="3:37" ht="15" customHeight="1">
      <c r="C314" s="179">
        <f ca="1">G301+G308</f>
        <v>0</v>
      </c>
      <c r="D314" s="179">
        <f ca="1">G302+G305+G310+G311+G312+G313+G317+G318</f>
        <v>0</v>
      </c>
      <c r="E314" s="95" t="s">
        <v>27</v>
      </c>
      <c r="F314" s="47" t="s">
        <v>114</v>
      </c>
      <c r="G314" s="422">
        <f ca="1">G308-(G309+G310+G313)</f>
        <v>0</v>
      </c>
      <c r="H314" s="422">
        <f t="shared" ref="H314:AH314" ca="1" si="346">H308-(H309+H310+H313)</f>
        <v>0</v>
      </c>
      <c r="I314" s="422">
        <f t="shared" ca="1" si="346"/>
        <v>0</v>
      </c>
      <c r="J314" s="242">
        <f t="shared" ca="1" si="346"/>
        <v>0</v>
      </c>
      <c r="K314" s="229">
        <f t="shared" ca="1" si="346"/>
        <v>0</v>
      </c>
      <c r="L314" s="403">
        <f t="shared" ca="1" si="346"/>
        <v>0</v>
      </c>
      <c r="M314" s="403">
        <f t="shared" ca="1" si="346"/>
        <v>0</v>
      </c>
      <c r="N314" s="423">
        <f t="shared" ca="1" si="346"/>
        <v>0</v>
      </c>
      <c r="O314" s="423">
        <f t="shared" ca="1" si="346"/>
        <v>0</v>
      </c>
      <c r="P314" s="423">
        <f t="shared" ca="1" si="346"/>
        <v>0</v>
      </c>
      <c r="Q314" s="423">
        <f t="shared" ca="1" si="346"/>
        <v>0</v>
      </c>
      <c r="R314" s="243">
        <f t="shared" ca="1" si="346"/>
        <v>0</v>
      </c>
      <c r="S314" s="423">
        <f t="shared" ca="1" si="346"/>
        <v>0</v>
      </c>
      <c r="T314" s="423">
        <f t="shared" ca="1" si="346"/>
        <v>0</v>
      </c>
      <c r="U314" s="423">
        <f t="shared" ca="1" si="346"/>
        <v>0</v>
      </c>
      <c r="V314" s="423">
        <f t="shared" ca="1" si="346"/>
        <v>0</v>
      </c>
      <c r="W314" s="423">
        <f t="shared" ca="1" si="346"/>
        <v>0</v>
      </c>
      <c r="X314" s="423">
        <f t="shared" ca="1" si="346"/>
        <v>0</v>
      </c>
      <c r="Y314" s="243">
        <f t="shared" ca="1" si="346"/>
        <v>0</v>
      </c>
      <c r="Z314" s="423">
        <f t="shared" ca="1" si="346"/>
        <v>0</v>
      </c>
      <c r="AA314" s="423">
        <f t="shared" ca="1" si="346"/>
        <v>0</v>
      </c>
      <c r="AB314" s="423">
        <f t="shared" ca="1" si="346"/>
        <v>0</v>
      </c>
      <c r="AC314" s="423">
        <f t="shared" ca="1" si="346"/>
        <v>0</v>
      </c>
      <c r="AD314" s="423">
        <f t="shared" ca="1" si="346"/>
        <v>0</v>
      </c>
      <c r="AE314" s="243">
        <f t="shared" ca="1" si="346"/>
        <v>0</v>
      </c>
      <c r="AF314" s="243">
        <f t="shared" ca="1" si="346"/>
        <v>0</v>
      </c>
      <c r="AG314" s="423">
        <f t="shared" ca="1" si="346"/>
        <v>0</v>
      </c>
      <c r="AH314" s="423">
        <f t="shared" ca="1" si="346"/>
        <v>0</v>
      </c>
      <c r="AI314" s="423">
        <f t="shared" ref="AI314" ca="1" si="347">AI308-(AI309+AI310+AI313)</f>
        <v>0</v>
      </c>
      <c r="AJ314" s="423"/>
      <c r="AK314" s="205"/>
    </row>
    <row r="315" spans="3:37" ht="15" customHeight="1">
      <c r="C315" s="1"/>
      <c r="E315" s="95"/>
      <c r="F315" s="47" t="s">
        <v>213</v>
      </c>
      <c r="G315" s="422">
        <f ca="1">G314+G309+G310+G313</f>
        <v>0</v>
      </c>
      <c r="H315" s="422">
        <f t="shared" ref="H315:AH315" ca="1" si="348">H314+H309+H310+H313</f>
        <v>0</v>
      </c>
      <c r="I315" s="422">
        <f t="shared" ca="1" si="348"/>
        <v>0</v>
      </c>
      <c r="J315" s="242">
        <f t="shared" ca="1" si="348"/>
        <v>0</v>
      </c>
      <c r="K315" s="229">
        <f t="shared" ca="1" si="348"/>
        <v>0</v>
      </c>
      <c r="L315" s="403">
        <f t="shared" ca="1" si="348"/>
        <v>0</v>
      </c>
      <c r="M315" s="403">
        <f t="shared" ca="1" si="348"/>
        <v>0</v>
      </c>
      <c r="N315" s="423">
        <f t="shared" ca="1" si="348"/>
        <v>0</v>
      </c>
      <c r="O315" s="423">
        <f t="shared" ca="1" si="348"/>
        <v>0</v>
      </c>
      <c r="P315" s="423">
        <f t="shared" ca="1" si="348"/>
        <v>0</v>
      </c>
      <c r="Q315" s="423">
        <f t="shared" ca="1" si="348"/>
        <v>0</v>
      </c>
      <c r="R315" s="243">
        <f t="shared" ca="1" si="348"/>
        <v>0</v>
      </c>
      <c r="S315" s="423">
        <f t="shared" ca="1" si="348"/>
        <v>0</v>
      </c>
      <c r="T315" s="423">
        <f t="shared" ca="1" si="348"/>
        <v>0</v>
      </c>
      <c r="U315" s="423">
        <f t="shared" ca="1" si="348"/>
        <v>0</v>
      </c>
      <c r="V315" s="423">
        <f t="shared" ca="1" si="348"/>
        <v>0</v>
      </c>
      <c r="W315" s="423">
        <f t="shared" ca="1" si="348"/>
        <v>0</v>
      </c>
      <c r="X315" s="423">
        <f t="shared" ca="1" si="348"/>
        <v>0</v>
      </c>
      <c r="Y315" s="243">
        <f t="shared" ca="1" si="348"/>
        <v>0</v>
      </c>
      <c r="Z315" s="423">
        <f t="shared" ca="1" si="348"/>
        <v>0</v>
      </c>
      <c r="AA315" s="423">
        <f t="shared" ca="1" si="348"/>
        <v>0</v>
      </c>
      <c r="AB315" s="423">
        <f t="shared" ca="1" si="348"/>
        <v>0</v>
      </c>
      <c r="AC315" s="423">
        <f t="shared" ca="1" si="348"/>
        <v>0</v>
      </c>
      <c r="AD315" s="423">
        <f t="shared" ca="1" si="348"/>
        <v>0</v>
      </c>
      <c r="AE315" s="243">
        <f t="shared" ca="1" si="348"/>
        <v>0</v>
      </c>
      <c r="AF315" s="243">
        <f t="shared" ca="1" si="348"/>
        <v>0</v>
      </c>
      <c r="AG315" s="423">
        <f t="shared" ca="1" si="348"/>
        <v>0</v>
      </c>
      <c r="AH315" s="423">
        <f t="shared" ca="1" si="348"/>
        <v>0</v>
      </c>
      <c r="AI315" s="423">
        <f t="shared" ref="AI315" ca="1" si="349">AI314+AI309+AI310+AI313</f>
        <v>0</v>
      </c>
      <c r="AJ315" s="423"/>
      <c r="AK315" s="205"/>
    </row>
    <row r="316" spans="3:37" ht="15" customHeight="1">
      <c r="C316" s="1"/>
      <c r="E316" s="185"/>
      <c r="F316" s="47"/>
      <c r="N316" s="423"/>
      <c r="O316" s="423"/>
      <c r="P316" s="423"/>
      <c r="Q316" s="423"/>
      <c r="R316" s="243"/>
      <c r="S316" s="423"/>
      <c r="T316" s="423"/>
      <c r="U316" s="423"/>
      <c r="V316" s="423"/>
      <c r="W316" s="423"/>
      <c r="X316" s="423"/>
      <c r="Y316" s="243"/>
      <c r="Z316" s="423"/>
      <c r="AA316" s="423"/>
      <c r="AB316" s="423"/>
      <c r="AC316" s="423"/>
      <c r="AD316" s="423"/>
      <c r="AE316" s="243"/>
      <c r="AF316" s="243"/>
      <c r="AG316" s="423"/>
      <c r="AH316" s="423"/>
      <c r="AI316" s="423"/>
      <c r="AJ316" s="423"/>
      <c r="AK316" s="205"/>
    </row>
    <row r="317" spans="3:37" ht="15" customHeight="1">
      <c r="C317" s="1"/>
      <c r="E317" s="187" t="s">
        <v>27</v>
      </c>
      <c r="F317" s="188" t="s">
        <v>114</v>
      </c>
      <c r="G317" s="422">
        <f ca="1">G314+G303</f>
        <v>0</v>
      </c>
      <c r="H317" s="422">
        <f t="shared" ref="H317:AH317" ca="1" si="350">H314+H303</f>
        <v>0</v>
      </c>
      <c r="I317" s="422">
        <f t="shared" ca="1" si="350"/>
        <v>0</v>
      </c>
      <c r="J317" s="242">
        <f t="shared" ca="1" si="350"/>
        <v>0</v>
      </c>
      <c r="K317" s="242">
        <f t="shared" ca="1" si="350"/>
        <v>0</v>
      </c>
      <c r="L317" s="422">
        <f t="shared" ca="1" si="350"/>
        <v>0</v>
      </c>
      <c r="M317" s="422">
        <f t="shared" ca="1" si="350"/>
        <v>0</v>
      </c>
      <c r="N317" s="423">
        <f t="shared" ca="1" si="350"/>
        <v>0</v>
      </c>
      <c r="O317" s="423">
        <f t="shared" ca="1" si="350"/>
        <v>0</v>
      </c>
      <c r="P317" s="423">
        <f t="shared" ca="1" si="350"/>
        <v>0</v>
      </c>
      <c r="Q317" s="423">
        <f t="shared" ca="1" si="350"/>
        <v>0</v>
      </c>
      <c r="R317" s="243">
        <f t="shared" ca="1" si="350"/>
        <v>0</v>
      </c>
      <c r="S317" s="423">
        <f t="shared" ca="1" si="350"/>
        <v>0</v>
      </c>
      <c r="T317" s="423">
        <f t="shared" ca="1" si="350"/>
        <v>0</v>
      </c>
      <c r="U317" s="423">
        <f t="shared" ca="1" si="350"/>
        <v>0</v>
      </c>
      <c r="V317" s="423">
        <f t="shared" ca="1" si="350"/>
        <v>0</v>
      </c>
      <c r="W317" s="423">
        <f t="shared" ca="1" si="350"/>
        <v>0</v>
      </c>
      <c r="X317" s="423">
        <f t="shared" ca="1" si="350"/>
        <v>0</v>
      </c>
      <c r="Y317" s="243">
        <f t="shared" ca="1" si="350"/>
        <v>0</v>
      </c>
      <c r="Z317" s="423">
        <f t="shared" ca="1" si="350"/>
        <v>0</v>
      </c>
      <c r="AA317" s="423">
        <f t="shared" ca="1" si="350"/>
        <v>0</v>
      </c>
      <c r="AB317" s="423">
        <f t="shared" ca="1" si="350"/>
        <v>0</v>
      </c>
      <c r="AC317" s="423">
        <f t="shared" ca="1" si="350"/>
        <v>0</v>
      </c>
      <c r="AD317" s="423">
        <f t="shared" ca="1" si="350"/>
        <v>0</v>
      </c>
      <c r="AE317" s="243">
        <f t="shared" ca="1" si="350"/>
        <v>0</v>
      </c>
      <c r="AF317" s="243">
        <f t="shared" ca="1" si="350"/>
        <v>0</v>
      </c>
      <c r="AG317" s="423">
        <f t="shared" ca="1" si="350"/>
        <v>0</v>
      </c>
      <c r="AH317" s="423">
        <f t="shared" ca="1" si="350"/>
        <v>0</v>
      </c>
      <c r="AI317" s="423">
        <f t="shared" ref="AI317" ca="1" si="351">AI314+AI303</f>
        <v>0</v>
      </c>
      <c r="AJ317" s="423"/>
      <c r="AK317" s="205"/>
    </row>
    <row r="318" spans="3:37" ht="15" customHeight="1">
      <c r="C318" s="1"/>
      <c r="E318" s="95" t="s">
        <v>27</v>
      </c>
      <c r="F318" s="47" t="s">
        <v>92</v>
      </c>
      <c r="G318" s="422">
        <f ca="1">G309+G304</f>
        <v>0</v>
      </c>
      <c r="H318" s="422">
        <f t="shared" ref="H318:AH318" ca="1" si="352">H309+H304</f>
        <v>0</v>
      </c>
      <c r="I318" s="422">
        <f t="shared" ca="1" si="352"/>
        <v>0</v>
      </c>
      <c r="J318" s="242">
        <f t="shared" ca="1" si="352"/>
        <v>0</v>
      </c>
      <c r="K318" s="242">
        <f t="shared" ca="1" si="352"/>
        <v>0</v>
      </c>
      <c r="L318" s="422">
        <f t="shared" ca="1" si="352"/>
        <v>0</v>
      </c>
      <c r="M318" s="422">
        <f t="shared" ca="1" si="352"/>
        <v>0</v>
      </c>
      <c r="N318" s="423">
        <f t="shared" ca="1" si="352"/>
        <v>0</v>
      </c>
      <c r="O318" s="423">
        <f t="shared" ca="1" si="352"/>
        <v>0</v>
      </c>
      <c r="P318" s="423">
        <f t="shared" ca="1" si="352"/>
        <v>0</v>
      </c>
      <c r="Q318" s="423">
        <f t="shared" ca="1" si="352"/>
        <v>0</v>
      </c>
      <c r="R318" s="243">
        <f ca="1">R309+R304</f>
        <v>0</v>
      </c>
      <c r="S318" s="423">
        <f t="shared" ca="1" si="352"/>
        <v>0</v>
      </c>
      <c r="T318" s="423">
        <f t="shared" ca="1" si="352"/>
        <v>0</v>
      </c>
      <c r="U318" s="423">
        <f t="shared" ca="1" si="352"/>
        <v>0</v>
      </c>
      <c r="V318" s="423">
        <f t="shared" ca="1" si="352"/>
        <v>0</v>
      </c>
      <c r="W318" s="423">
        <f t="shared" ca="1" si="352"/>
        <v>0</v>
      </c>
      <c r="X318" s="423">
        <f t="shared" ca="1" si="352"/>
        <v>0</v>
      </c>
      <c r="Y318" s="243">
        <f t="shared" ca="1" si="352"/>
        <v>0</v>
      </c>
      <c r="Z318" s="423">
        <f t="shared" ca="1" si="352"/>
        <v>0</v>
      </c>
      <c r="AA318" s="423">
        <f t="shared" ca="1" si="352"/>
        <v>0</v>
      </c>
      <c r="AB318" s="423">
        <f t="shared" ca="1" si="352"/>
        <v>0</v>
      </c>
      <c r="AC318" s="423">
        <f ca="1">AC309+AC304</f>
        <v>0</v>
      </c>
      <c r="AD318" s="423">
        <f t="shared" ca="1" si="352"/>
        <v>0</v>
      </c>
      <c r="AE318" s="243">
        <f t="shared" ca="1" si="352"/>
        <v>0</v>
      </c>
      <c r="AF318" s="243">
        <f t="shared" ca="1" si="352"/>
        <v>0</v>
      </c>
      <c r="AG318" s="423">
        <f t="shared" ca="1" si="352"/>
        <v>0</v>
      </c>
      <c r="AH318" s="423">
        <f t="shared" ca="1" si="352"/>
        <v>0</v>
      </c>
      <c r="AI318" s="423">
        <f t="shared" ref="AI318" ca="1" si="353">AI309+AI304</f>
        <v>0</v>
      </c>
      <c r="AJ318" s="423"/>
      <c r="AK318" s="205"/>
    </row>
    <row r="319" spans="3:37" ht="15" customHeight="1">
      <c r="C319" s="1"/>
      <c r="F319" s="47"/>
      <c r="N319" s="423"/>
      <c r="O319" s="423"/>
      <c r="P319" s="423"/>
      <c r="Q319" s="423"/>
      <c r="R319" s="243"/>
      <c r="S319" s="423"/>
      <c r="T319" s="423"/>
      <c r="U319" s="423"/>
      <c r="V319" s="423"/>
      <c r="W319" s="423"/>
      <c r="X319" s="423"/>
      <c r="Y319" s="243"/>
      <c r="Z319" s="423"/>
      <c r="AA319" s="423"/>
      <c r="AB319" s="423"/>
      <c r="AC319" s="423"/>
      <c r="AD319" s="423"/>
      <c r="AE319" s="243"/>
      <c r="AF319" s="243"/>
      <c r="AG319" s="423"/>
      <c r="AH319" s="423"/>
      <c r="AI319" s="423"/>
      <c r="AJ319" s="423"/>
      <c r="AK319" s="205"/>
    </row>
    <row r="320" spans="3:37" ht="15" customHeight="1">
      <c r="C320" s="1"/>
      <c r="E320" s="1" t="s">
        <v>153</v>
      </c>
      <c r="F320" s="47" t="s">
        <v>185</v>
      </c>
      <c r="G320" s="422" t="str">
        <f t="shared" ref="G320:AI320" ca="1" si="354">G7</f>
        <v>0.00</v>
      </c>
      <c r="H320" s="422" t="str">
        <f t="shared" ca="1" si="354"/>
        <v>0.00</v>
      </c>
      <c r="I320" s="422" t="str">
        <f t="shared" ca="1" si="354"/>
        <v>0.00</v>
      </c>
      <c r="J320" s="242" t="str">
        <f t="shared" ca="1" si="354"/>
        <v>0.00</v>
      </c>
      <c r="K320" s="242" t="str">
        <f t="shared" ca="1" si="354"/>
        <v>0.00</v>
      </c>
      <c r="L320" s="422" t="str">
        <f t="shared" ca="1" si="354"/>
        <v>0.00</v>
      </c>
      <c r="M320" s="422" t="str">
        <f t="shared" ca="1" si="354"/>
        <v>0.00</v>
      </c>
      <c r="N320" s="423" t="str">
        <f t="shared" ca="1" si="354"/>
        <v>0.00</v>
      </c>
      <c r="O320" s="423" t="str">
        <f t="shared" ca="1" si="354"/>
        <v>0.00</v>
      </c>
      <c r="P320" s="423" t="str">
        <f t="shared" ca="1" si="354"/>
        <v>0.00</v>
      </c>
      <c r="Q320" s="423" t="str">
        <f t="shared" ca="1" si="354"/>
        <v>0.00</v>
      </c>
      <c r="R320" s="243" t="str">
        <f t="shared" ca="1" si="354"/>
        <v>0.00</v>
      </c>
      <c r="S320" s="423" t="str">
        <f t="shared" ca="1" si="354"/>
        <v>0.00</v>
      </c>
      <c r="T320" s="423" t="str">
        <f t="shared" ca="1" si="354"/>
        <v>0.00</v>
      </c>
      <c r="U320" s="423" t="str">
        <f t="shared" ca="1" si="354"/>
        <v>0.00</v>
      </c>
      <c r="V320" s="423" t="str">
        <f t="shared" ca="1" si="354"/>
        <v>0.00</v>
      </c>
      <c r="W320" s="423" t="str">
        <f t="shared" ca="1" si="354"/>
        <v>0.00</v>
      </c>
      <c r="X320" s="423" t="str">
        <f t="shared" ca="1" si="354"/>
        <v>0.00</v>
      </c>
      <c r="Y320" s="243" t="str">
        <f t="shared" ca="1" si="354"/>
        <v>0.00</v>
      </c>
      <c r="Z320" s="423" t="str">
        <f t="shared" ca="1" si="354"/>
        <v>0.00</v>
      </c>
      <c r="AA320" s="423" t="str">
        <f t="shared" ca="1" si="354"/>
        <v>0.00</v>
      </c>
      <c r="AB320" s="423" t="str">
        <f t="shared" ca="1" si="354"/>
        <v>0.00</v>
      </c>
      <c r="AC320" s="423" t="str">
        <f t="shared" ca="1" si="354"/>
        <v>0.00</v>
      </c>
      <c r="AD320" s="423" t="str">
        <f t="shared" ca="1" si="354"/>
        <v>0.00</v>
      </c>
      <c r="AE320" s="243" t="str">
        <f t="shared" ca="1" si="354"/>
        <v>0.00</v>
      </c>
      <c r="AF320" s="243" t="str">
        <f t="shared" ca="1" si="354"/>
        <v>0.00</v>
      </c>
      <c r="AG320" s="423" t="str">
        <f t="shared" ca="1" si="354"/>
        <v>0.00</v>
      </c>
      <c r="AH320" s="423" t="str">
        <f t="shared" ca="1" si="354"/>
        <v>0.00</v>
      </c>
      <c r="AI320" s="423" t="str">
        <f t="shared" ca="1" si="354"/>
        <v>0.00</v>
      </c>
      <c r="AJ320" s="423"/>
      <c r="AK320" s="205"/>
    </row>
    <row r="321" spans="3:37" ht="15" customHeight="1">
      <c r="C321" s="1"/>
      <c r="E321" s="1" t="s">
        <v>194</v>
      </c>
      <c r="F321" s="47"/>
      <c r="G321" s="422">
        <f t="shared" ref="G321:AI321" si="355">G88+G89</f>
        <v>0</v>
      </c>
      <c r="H321" s="422">
        <f t="shared" si="355"/>
        <v>0</v>
      </c>
      <c r="I321" s="422">
        <f t="shared" si="355"/>
        <v>0</v>
      </c>
      <c r="J321" s="242">
        <f t="shared" si="355"/>
        <v>0</v>
      </c>
      <c r="K321" s="242">
        <f t="shared" si="355"/>
        <v>0</v>
      </c>
      <c r="L321" s="422">
        <f t="shared" si="355"/>
        <v>0</v>
      </c>
      <c r="M321" s="422">
        <f t="shared" si="355"/>
        <v>0</v>
      </c>
      <c r="N321" s="423">
        <f t="shared" si="355"/>
        <v>0</v>
      </c>
      <c r="O321" s="423">
        <f t="shared" si="355"/>
        <v>0</v>
      </c>
      <c r="P321" s="423">
        <f t="shared" si="355"/>
        <v>0</v>
      </c>
      <c r="Q321" s="423">
        <f t="shared" si="355"/>
        <v>0</v>
      </c>
      <c r="R321" s="243">
        <f t="shared" si="355"/>
        <v>0</v>
      </c>
      <c r="S321" s="423">
        <f t="shared" si="355"/>
        <v>0</v>
      </c>
      <c r="T321" s="423">
        <f t="shared" si="355"/>
        <v>0</v>
      </c>
      <c r="U321" s="423">
        <f t="shared" si="355"/>
        <v>0</v>
      </c>
      <c r="V321" s="423">
        <f t="shared" si="355"/>
        <v>0</v>
      </c>
      <c r="W321" s="423">
        <f t="shared" si="355"/>
        <v>0</v>
      </c>
      <c r="X321" s="423">
        <f t="shared" si="355"/>
        <v>0</v>
      </c>
      <c r="Y321" s="243">
        <f t="shared" si="355"/>
        <v>0</v>
      </c>
      <c r="Z321" s="423">
        <f t="shared" si="355"/>
        <v>0</v>
      </c>
      <c r="AA321" s="423">
        <f t="shared" si="355"/>
        <v>0</v>
      </c>
      <c r="AB321" s="423">
        <f t="shared" si="355"/>
        <v>0</v>
      </c>
      <c r="AC321" s="423">
        <f t="shared" si="355"/>
        <v>0</v>
      </c>
      <c r="AD321" s="423">
        <f t="shared" si="355"/>
        <v>0</v>
      </c>
      <c r="AE321" s="243">
        <f t="shared" si="355"/>
        <v>0</v>
      </c>
      <c r="AF321" s="243">
        <f t="shared" si="355"/>
        <v>0</v>
      </c>
      <c r="AG321" s="423">
        <f t="shared" si="355"/>
        <v>0</v>
      </c>
      <c r="AH321" s="423">
        <f t="shared" si="355"/>
        <v>0</v>
      </c>
      <c r="AI321" s="423">
        <f t="shared" si="355"/>
        <v>0</v>
      </c>
      <c r="AJ321" s="423"/>
      <c r="AK321" s="205"/>
    </row>
    <row r="322" spans="3:37" ht="15" customHeight="1">
      <c r="C322" s="1"/>
      <c r="E322" s="1" t="s">
        <v>153</v>
      </c>
      <c r="F322" s="47"/>
      <c r="G322" s="422">
        <f ca="1">G320-G321</f>
        <v>0</v>
      </c>
      <c r="H322" s="422">
        <f t="shared" ref="H322:AH322" ca="1" si="356">H320-H321</f>
        <v>0</v>
      </c>
      <c r="I322" s="422">
        <f t="shared" ca="1" si="356"/>
        <v>0</v>
      </c>
      <c r="J322" s="242">
        <f t="shared" ca="1" si="356"/>
        <v>0</v>
      </c>
      <c r="K322" s="242">
        <f t="shared" ca="1" si="356"/>
        <v>0</v>
      </c>
      <c r="L322" s="422">
        <f t="shared" ca="1" si="356"/>
        <v>0</v>
      </c>
      <c r="M322" s="422">
        <f t="shared" ca="1" si="356"/>
        <v>0</v>
      </c>
      <c r="N322" s="423">
        <f t="shared" ca="1" si="356"/>
        <v>0</v>
      </c>
      <c r="O322" s="423">
        <f t="shared" ca="1" si="356"/>
        <v>0</v>
      </c>
      <c r="P322" s="423">
        <f t="shared" ca="1" si="356"/>
        <v>0</v>
      </c>
      <c r="Q322" s="423">
        <f t="shared" ca="1" si="356"/>
        <v>0</v>
      </c>
      <c r="R322" s="243">
        <f t="shared" ca="1" si="356"/>
        <v>0</v>
      </c>
      <c r="S322" s="423">
        <f t="shared" ca="1" si="356"/>
        <v>0</v>
      </c>
      <c r="T322" s="423">
        <f t="shared" ca="1" si="356"/>
        <v>0</v>
      </c>
      <c r="U322" s="423">
        <f t="shared" ca="1" si="356"/>
        <v>0</v>
      </c>
      <c r="V322" s="423">
        <f t="shared" ca="1" si="356"/>
        <v>0</v>
      </c>
      <c r="W322" s="423">
        <f t="shared" ca="1" si="356"/>
        <v>0</v>
      </c>
      <c r="X322" s="423">
        <f t="shared" ca="1" si="356"/>
        <v>0</v>
      </c>
      <c r="Y322" s="243">
        <f t="shared" ca="1" si="356"/>
        <v>0</v>
      </c>
      <c r="Z322" s="423">
        <f t="shared" ca="1" si="356"/>
        <v>0</v>
      </c>
      <c r="AA322" s="423">
        <f t="shared" ca="1" si="356"/>
        <v>0</v>
      </c>
      <c r="AB322" s="423">
        <f t="shared" ca="1" si="356"/>
        <v>0</v>
      </c>
      <c r="AC322" s="423">
        <f t="shared" ca="1" si="356"/>
        <v>0</v>
      </c>
      <c r="AD322" s="423">
        <f t="shared" ca="1" si="356"/>
        <v>0</v>
      </c>
      <c r="AE322" s="243">
        <f t="shared" ca="1" si="356"/>
        <v>0</v>
      </c>
      <c r="AF322" s="243">
        <f t="shared" ca="1" si="356"/>
        <v>0</v>
      </c>
      <c r="AG322" s="423">
        <f t="shared" ca="1" si="356"/>
        <v>0</v>
      </c>
      <c r="AH322" s="423">
        <f t="shared" ca="1" si="356"/>
        <v>0</v>
      </c>
      <c r="AI322" s="423">
        <f t="shared" ref="AI322" ca="1" si="357">AI320-AI321</f>
        <v>0</v>
      </c>
      <c r="AJ322" s="423"/>
      <c r="AK322" s="205"/>
    </row>
    <row r="323" spans="3:37" ht="15" customHeight="1">
      <c r="C323" s="1"/>
      <c r="F323" s="47"/>
      <c r="N323" s="423"/>
      <c r="O323" s="423"/>
      <c r="P323" s="423"/>
      <c r="Q323" s="423"/>
      <c r="R323" s="243"/>
      <c r="S323" s="423"/>
      <c r="T323" s="423"/>
      <c r="U323" s="423"/>
      <c r="V323" s="423"/>
      <c r="W323" s="423"/>
      <c r="X323" s="423"/>
      <c r="Y323" s="243"/>
      <c r="Z323" s="423"/>
      <c r="AA323" s="423"/>
      <c r="AB323" s="423"/>
      <c r="AC323" s="423"/>
      <c r="AD323" s="423"/>
      <c r="AE323" s="243"/>
      <c r="AF323" s="243"/>
      <c r="AG323" s="423"/>
      <c r="AH323" s="423"/>
      <c r="AI323" s="423"/>
      <c r="AJ323" s="423"/>
      <c r="AK323" s="205"/>
    </row>
    <row r="324" spans="3:37" ht="15" customHeight="1">
      <c r="C324" s="1"/>
      <c r="E324" s="1" t="s">
        <v>47</v>
      </c>
      <c r="F324" s="47" t="s">
        <v>185</v>
      </c>
      <c r="G324" s="422">
        <f t="shared" ref="G324:AI324" ca="1" si="358">G18+G19</f>
        <v>0</v>
      </c>
      <c r="H324" s="422">
        <f t="shared" ca="1" si="358"/>
        <v>0</v>
      </c>
      <c r="I324" s="422">
        <f t="shared" ca="1" si="358"/>
        <v>0</v>
      </c>
      <c r="J324" s="242">
        <f t="shared" ca="1" si="358"/>
        <v>0</v>
      </c>
      <c r="K324" s="242">
        <f t="shared" ca="1" si="358"/>
        <v>0</v>
      </c>
      <c r="L324" s="422">
        <f t="shared" ca="1" si="358"/>
        <v>0</v>
      </c>
      <c r="M324" s="422">
        <f t="shared" ca="1" si="358"/>
        <v>0</v>
      </c>
      <c r="N324" s="423">
        <f t="shared" ca="1" si="358"/>
        <v>0</v>
      </c>
      <c r="O324" s="423">
        <f t="shared" ca="1" si="358"/>
        <v>0</v>
      </c>
      <c r="P324" s="423">
        <f t="shared" ca="1" si="358"/>
        <v>0</v>
      </c>
      <c r="Q324" s="423">
        <f t="shared" ca="1" si="358"/>
        <v>0</v>
      </c>
      <c r="R324" s="243">
        <f t="shared" ca="1" si="358"/>
        <v>0</v>
      </c>
      <c r="S324" s="423">
        <f t="shared" ca="1" si="358"/>
        <v>0</v>
      </c>
      <c r="T324" s="423">
        <f t="shared" ca="1" si="358"/>
        <v>0</v>
      </c>
      <c r="U324" s="423">
        <f t="shared" ca="1" si="358"/>
        <v>0</v>
      </c>
      <c r="V324" s="423">
        <f t="shared" ca="1" si="358"/>
        <v>0</v>
      </c>
      <c r="W324" s="423">
        <f t="shared" ca="1" si="358"/>
        <v>0</v>
      </c>
      <c r="X324" s="423">
        <f t="shared" ca="1" si="358"/>
        <v>0</v>
      </c>
      <c r="Y324" s="243">
        <f t="shared" ca="1" si="358"/>
        <v>0</v>
      </c>
      <c r="Z324" s="423">
        <f t="shared" ca="1" si="358"/>
        <v>0</v>
      </c>
      <c r="AA324" s="423">
        <f t="shared" ca="1" si="358"/>
        <v>0</v>
      </c>
      <c r="AB324" s="423">
        <f t="shared" ca="1" si="358"/>
        <v>0</v>
      </c>
      <c r="AC324" s="423">
        <f t="shared" ca="1" si="358"/>
        <v>0</v>
      </c>
      <c r="AD324" s="423">
        <f t="shared" ca="1" si="358"/>
        <v>0</v>
      </c>
      <c r="AE324" s="243">
        <f t="shared" ca="1" si="358"/>
        <v>0</v>
      </c>
      <c r="AF324" s="243">
        <f t="shared" ca="1" si="358"/>
        <v>0</v>
      </c>
      <c r="AG324" s="423">
        <f t="shared" ca="1" si="358"/>
        <v>0</v>
      </c>
      <c r="AH324" s="423">
        <f t="shared" ca="1" si="358"/>
        <v>0</v>
      </c>
      <c r="AI324" s="423">
        <f t="shared" ca="1" si="358"/>
        <v>0</v>
      </c>
      <c r="AJ324" s="423"/>
      <c r="AK324" s="205"/>
    </row>
    <row r="325" spans="3:37" ht="15" customHeight="1">
      <c r="C325" s="57" t="s">
        <v>220</v>
      </c>
      <c r="F325" s="9" t="s">
        <v>210</v>
      </c>
      <c r="G325" s="431">
        <v>838</v>
      </c>
      <c r="H325" s="431">
        <v>577</v>
      </c>
      <c r="I325" s="431">
        <v>577</v>
      </c>
      <c r="J325" s="247">
        <v>515</v>
      </c>
      <c r="K325" s="247">
        <v>467</v>
      </c>
      <c r="L325" s="431">
        <v>427</v>
      </c>
      <c r="M325" s="431">
        <v>604</v>
      </c>
      <c r="N325" s="442">
        <v>726</v>
      </c>
      <c r="O325" s="442">
        <v>792</v>
      </c>
      <c r="P325" s="442">
        <v>775</v>
      </c>
      <c r="Q325" s="442">
        <v>757</v>
      </c>
      <c r="R325" s="249">
        <v>752</v>
      </c>
      <c r="S325" s="442">
        <v>363</v>
      </c>
      <c r="T325" s="442">
        <v>793</v>
      </c>
      <c r="U325" s="442">
        <v>764</v>
      </c>
      <c r="V325" s="442">
        <v>787</v>
      </c>
      <c r="W325" s="442">
        <v>692</v>
      </c>
      <c r="X325" s="442">
        <v>668</v>
      </c>
      <c r="Y325" s="249">
        <v>484</v>
      </c>
      <c r="Z325" s="442">
        <v>486</v>
      </c>
      <c r="AA325" s="442"/>
      <c r="AB325" s="442"/>
      <c r="AC325" s="442"/>
      <c r="AD325" s="442"/>
      <c r="AE325" s="249"/>
      <c r="AF325" s="249"/>
      <c r="AG325" s="442"/>
      <c r="AH325" s="442"/>
      <c r="AI325" s="442"/>
      <c r="AJ325" s="442"/>
      <c r="AK325" s="207"/>
    </row>
    <row r="326" spans="3:37" ht="15" customHeight="1">
      <c r="E326" s="1" t="s">
        <v>47</v>
      </c>
      <c r="G326" s="422">
        <f ca="1">G324-G325</f>
        <v>-838</v>
      </c>
      <c r="H326" s="422">
        <f t="shared" ref="H326:AH326" ca="1" si="359">H324-H325</f>
        <v>-577</v>
      </c>
      <c r="I326" s="422">
        <f t="shared" ca="1" si="359"/>
        <v>-577</v>
      </c>
      <c r="J326" s="242">
        <f t="shared" ca="1" si="359"/>
        <v>-515</v>
      </c>
      <c r="K326" s="242">
        <f t="shared" ca="1" si="359"/>
        <v>-467</v>
      </c>
      <c r="L326" s="422">
        <f t="shared" ca="1" si="359"/>
        <v>-427</v>
      </c>
      <c r="M326" s="422">
        <f t="shared" ca="1" si="359"/>
        <v>-604</v>
      </c>
      <c r="N326" s="423">
        <f ca="1">N324-N325</f>
        <v>-726</v>
      </c>
      <c r="O326" s="423">
        <f t="shared" ca="1" si="359"/>
        <v>-792</v>
      </c>
      <c r="P326" s="423">
        <f t="shared" ca="1" si="359"/>
        <v>-775</v>
      </c>
      <c r="Q326" s="423">
        <f t="shared" ca="1" si="359"/>
        <v>-757</v>
      </c>
      <c r="R326" s="243">
        <f t="shared" ca="1" si="359"/>
        <v>-752</v>
      </c>
      <c r="S326" s="423">
        <f t="shared" ca="1" si="359"/>
        <v>-363</v>
      </c>
      <c r="T326" s="423">
        <f t="shared" ca="1" si="359"/>
        <v>-793</v>
      </c>
      <c r="U326" s="423">
        <f t="shared" ca="1" si="359"/>
        <v>-764</v>
      </c>
      <c r="V326" s="423">
        <f t="shared" ca="1" si="359"/>
        <v>-787</v>
      </c>
      <c r="W326" s="423">
        <f t="shared" ca="1" si="359"/>
        <v>-692</v>
      </c>
      <c r="X326" s="423">
        <f t="shared" ca="1" si="359"/>
        <v>-668</v>
      </c>
      <c r="Y326" s="243">
        <f t="shared" ca="1" si="359"/>
        <v>-484</v>
      </c>
      <c r="Z326" s="423">
        <f t="shared" ca="1" si="359"/>
        <v>-486</v>
      </c>
      <c r="AA326" s="423">
        <f t="shared" ca="1" si="359"/>
        <v>0</v>
      </c>
      <c r="AB326" s="423">
        <f t="shared" ca="1" si="359"/>
        <v>0</v>
      </c>
      <c r="AC326" s="423">
        <f t="shared" ca="1" si="359"/>
        <v>0</v>
      </c>
      <c r="AD326" s="423">
        <f t="shared" ca="1" si="359"/>
        <v>0</v>
      </c>
      <c r="AE326" s="243">
        <f t="shared" ca="1" si="359"/>
        <v>0</v>
      </c>
      <c r="AF326" s="243">
        <f t="shared" ca="1" si="359"/>
        <v>0</v>
      </c>
      <c r="AG326" s="423">
        <f t="shared" ca="1" si="359"/>
        <v>0</v>
      </c>
      <c r="AH326" s="423">
        <f t="shared" ca="1" si="359"/>
        <v>0</v>
      </c>
      <c r="AI326" s="423">
        <f t="shared" ref="AI326" ca="1" si="360">AI324-AI325</f>
        <v>0</v>
      </c>
      <c r="AJ326" s="423"/>
      <c r="AK326" s="205"/>
    </row>
    <row r="327" spans="3:37" ht="15" customHeight="1">
      <c r="N327" s="423"/>
      <c r="O327" s="423"/>
      <c r="P327" s="423"/>
      <c r="Q327" s="423"/>
      <c r="R327" s="243"/>
      <c r="S327" s="423"/>
      <c r="T327" s="423"/>
      <c r="U327" s="423"/>
      <c r="V327" s="423"/>
      <c r="W327" s="423"/>
      <c r="X327" s="423"/>
      <c r="Y327" s="243"/>
      <c r="Z327" s="423"/>
      <c r="AA327" s="423"/>
      <c r="AB327" s="423"/>
      <c r="AC327" s="423"/>
      <c r="AD327" s="423"/>
      <c r="AE327" s="243"/>
      <c r="AF327" s="243"/>
      <c r="AG327" s="423"/>
      <c r="AH327" s="423"/>
      <c r="AI327" s="423"/>
      <c r="AJ327" s="423"/>
      <c r="AK327" s="205"/>
    </row>
    <row r="328" spans="3:37" ht="15" customHeight="1">
      <c r="E328" s="47" t="s">
        <v>52</v>
      </c>
      <c r="F328" s="9" t="s">
        <v>66</v>
      </c>
      <c r="G328" s="422" t="str">
        <f t="shared" ref="G328:AI328" ca="1" si="361">G22</f>
        <v>0.00</v>
      </c>
      <c r="H328" s="422" t="str">
        <f t="shared" ca="1" si="361"/>
        <v>0.00</v>
      </c>
      <c r="I328" s="422" t="str">
        <f t="shared" ca="1" si="361"/>
        <v>0.00</v>
      </c>
      <c r="J328" s="242" t="str">
        <f t="shared" ca="1" si="361"/>
        <v>0.00</v>
      </c>
      <c r="K328" s="242" t="str">
        <f t="shared" ca="1" si="361"/>
        <v>0.00</v>
      </c>
      <c r="L328" s="422" t="str">
        <f t="shared" ca="1" si="361"/>
        <v>0.00</v>
      </c>
      <c r="M328" s="422" t="str">
        <f t="shared" ca="1" si="361"/>
        <v>0.00</v>
      </c>
      <c r="N328" s="423" t="str">
        <f t="shared" ca="1" si="361"/>
        <v>0.00</v>
      </c>
      <c r="O328" s="423" t="str">
        <f t="shared" ca="1" si="361"/>
        <v>0.00</v>
      </c>
      <c r="P328" s="423" t="str">
        <f t="shared" ca="1" si="361"/>
        <v>0.00</v>
      </c>
      <c r="Q328" s="423" t="str">
        <f t="shared" ca="1" si="361"/>
        <v>0.00</v>
      </c>
      <c r="R328" s="243" t="str">
        <f t="shared" ca="1" si="361"/>
        <v>0.00</v>
      </c>
      <c r="S328" s="423" t="str">
        <f t="shared" ca="1" si="361"/>
        <v>0.00</v>
      </c>
      <c r="T328" s="423" t="str">
        <f t="shared" ca="1" si="361"/>
        <v>0.00</v>
      </c>
      <c r="U328" s="423" t="str">
        <f t="shared" ca="1" si="361"/>
        <v>0.00</v>
      </c>
      <c r="V328" s="423" t="str">
        <f t="shared" ca="1" si="361"/>
        <v>0.00</v>
      </c>
      <c r="W328" s="423" t="str">
        <f t="shared" ca="1" si="361"/>
        <v>0.00</v>
      </c>
      <c r="X328" s="423" t="str">
        <f t="shared" ca="1" si="361"/>
        <v>0.00</v>
      </c>
      <c r="Y328" s="243" t="str">
        <f t="shared" ca="1" si="361"/>
        <v>0.00</v>
      </c>
      <c r="Z328" s="423" t="str">
        <f t="shared" ca="1" si="361"/>
        <v>0.00</v>
      </c>
      <c r="AA328" s="423" t="str">
        <f t="shared" ca="1" si="361"/>
        <v>0.00</v>
      </c>
      <c r="AB328" s="423" t="str">
        <f t="shared" ca="1" si="361"/>
        <v>0.00</v>
      </c>
      <c r="AC328" s="423" t="str">
        <f t="shared" ca="1" si="361"/>
        <v>0.00</v>
      </c>
      <c r="AD328" s="423" t="str">
        <f t="shared" ca="1" si="361"/>
        <v>0.00</v>
      </c>
      <c r="AE328" s="243" t="str">
        <f t="shared" ca="1" si="361"/>
        <v>0.00</v>
      </c>
      <c r="AF328" s="243" t="str">
        <f t="shared" ca="1" si="361"/>
        <v>0.00</v>
      </c>
      <c r="AG328" s="423" t="str">
        <f t="shared" ca="1" si="361"/>
        <v>0.00</v>
      </c>
      <c r="AH328" s="423" t="str">
        <f t="shared" ca="1" si="361"/>
        <v>0.00</v>
      </c>
      <c r="AI328" s="423" t="str">
        <f t="shared" ca="1" si="361"/>
        <v>0.00</v>
      </c>
      <c r="AJ328" s="423"/>
      <c r="AK328" s="205"/>
    </row>
    <row r="329" spans="3:37" ht="15" customHeight="1">
      <c r="N329" s="423"/>
      <c r="O329" s="423"/>
      <c r="P329" s="423"/>
      <c r="Q329" s="423"/>
      <c r="R329" s="243"/>
      <c r="S329" s="423"/>
      <c r="T329" s="423"/>
      <c r="U329" s="423"/>
      <c r="V329" s="423"/>
      <c r="W329" s="423"/>
      <c r="X329" s="423"/>
      <c r="Y329" s="243"/>
      <c r="Z329" s="423"/>
      <c r="AA329" s="423"/>
      <c r="AB329" s="423"/>
      <c r="AC329" s="423"/>
      <c r="AD329" s="423"/>
      <c r="AE329" s="243"/>
      <c r="AF329" s="243"/>
      <c r="AG329" s="423"/>
      <c r="AH329" s="423"/>
      <c r="AI329" s="423"/>
      <c r="AJ329" s="423"/>
      <c r="AK329" s="205"/>
    </row>
    <row r="330" spans="3:37" ht="15" customHeight="1">
      <c r="E330" s="1" t="s">
        <v>26</v>
      </c>
      <c r="F330" s="9" t="s">
        <v>67</v>
      </c>
      <c r="G330" s="422" t="e">
        <f t="shared" ref="G330:AH330" ca="1" si="362">G130</f>
        <v>#DIV/0!</v>
      </c>
      <c r="H330" s="422" t="e">
        <f t="shared" ca="1" si="362"/>
        <v>#DIV/0!</v>
      </c>
      <c r="I330" s="422" t="e">
        <f t="shared" ca="1" si="362"/>
        <v>#DIV/0!</v>
      </c>
      <c r="J330" s="242" t="e">
        <f t="shared" ca="1" si="362"/>
        <v>#DIV/0!</v>
      </c>
      <c r="K330" s="242" t="e">
        <f t="shared" ca="1" si="362"/>
        <v>#DIV/0!</v>
      </c>
      <c r="L330" s="422">
        <f t="shared" ca="1" si="362"/>
        <v>0</v>
      </c>
      <c r="M330" s="422">
        <f t="shared" ca="1" si="362"/>
        <v>0</v>
      </c>
      <c r="N330" s="422">
        <f t="shared" ca="1" si="362"/>
        <v>0</v>
      </c>
      <c r="O330" s="422">
        <f t="shared" ca="1" si="362"/>
        <v>0</v>
      </c>
      <c r="P330" s="422">
        <f t="shared" ca="1" si="362"/>
        <v>0</v>
      </c>
      <c r="Q330" s="422">
        <f t="shared" ca="1" si="362"/>
        <v>0</v>
      </c>
      <c r="R330" s="242">
        <f t="shared" ca="1" si="362"/>
        <v>0</v>
      </c>
      <c r="S330" s="422">
        <f t="shared" ca="1" si="362"/>
        <v>0</v>
      </c>
      <c r="T330" s="422" t="e">
        <f t="shared" ca="1" si="362"/>
        <v>#DIV/0!</v>
      </c>
      <c r="U330" s="422" t="e">
        <f t="shared" ca="1" si="362"/>
        <v>#DIV/0!</v>
      </c>
      <c r="V330" s="422" t="e">
        <f t="shared" ca="1" si="362"/>
        <v>#DIV/0!</v>
      </c>
      <c r="W330" s="422" t="e">
        <f t="shared" ca="1" si="362"/>
        <v>#DIV/0!</v>
      </c>
      <c r="X330" s="422" t="e">
        <f t="shared" ca="1" si="362"/>
        <v>#DIV/0!</v>
      </c>
      <c r="Y330" s="242" t="e">
        <f t="shared" ca="1" si="362"/>
        <v>#DIV/0!</v>
      </c>
      <c r="Z330" s="422" t="e">
        <f t="shared" ca="1" si="362"/>
        <v>#DIV/0!</v>
      </c>
      <c r="AA330" s="422" t="e">
        <f t="shared" ca="1" si="362"/>
        <v>#DIV/0!</v>
      </c>
      <c r="AB330" s="422" t="e">
        <f t="shared" ca="1" si="362"/>
        <v>#DIV/0!</v>
      </c>
      <c r="AC330" s="422" t="e">
        <f t="shared" ca="1" si="362"/>
        <v>#DIV/0!</v>
      </c>
      <c r="AD330" s="422" t="e">
        <f t="shared" ca="1" si="362"/>
        <v>#DIV/0!</v>
      </c>
      <c r="AE330" s="242" t="e">
        <f t="shared" ca="1" si="362"/>
        <v>#DIV/0!</v>
      </c>
      <c r="AF330" s="242" t="e">
        <f t="shared" ca="1" si="362"/>
        <v>#DIV/0!</v>
      </c>
      <c r="AG330" s="423" t="e">
        <f t="shared" ca="1" si="362"/>
        <v>#DIV/0!</v>
      </c>
      <c r="AH330" s="423" t="e">
        <f t="shared" ca="1" si="362"/>
        <v>#DIV/0!</v>
      </c>
      <c r="AI330" s="423" t="e">
        <f t="shared" ref="AI330" ca="1" si="363">AI130</f>
        <v>#DIV/0!</v>
      </c>
      <c r="AJ330" s="423"/>
      <c r="AK330" s="205"/>
    </row>
    <row r="331" spans="3:37" ht="15" customHeight="1">
      <c r="N331" s="423"/>
      <c r="O331" s="423"/>
      <c r="P331" s="423"/>
      <c r="Q331" s="423"/>
      <c r="R331" s="243"/>
      <c r="S331" s="423"/>
      <c r="T331" s="423"/>
      <c r="U331" s="423"/>
      <c r="V331" s="423"/>
      <c r="W331" s="423"/>
      <c r="X331" s="423"/>
      <c r="Y331" s="243"/>
      <c r="Z331" s="423"/>
      <c r="AA331" s="423"/>
      <c r="AB331" s="423"/>
      <c r="AC331" s="423"/>
      <c r="AD331" s="423"/>
      <c r="AE331" s="243"/>
      <c r="AF331" s="243"/>
      <c r="AG331" s="423"/>
      <c r="AH331" s="423"/>
      <c r="AI331" s="423"/>
      <c r="AJ331" s="423"/>
      <c r="AK331" s="205"/>
    </row>
    <row r="332" spans="3:37" ht="15" customHeight="1">
      <c r="E332" s="1" t="s">
        <v>10</v>
      </c>
      <c r="F332" s="47" t="s">
        <v>185</v>
      </c>
      <c r="G332" s="422">
        <f t="shared" ref="G332:AI332" ca="1" si="364">G12+G13</f>
        <v>0</v>
      </c>
      <c r="H332" s="422">
        <f t="shared" ca="1" si="364"/>
        <v>0</v>
      </c>
      <c r="I332" s="422">
        <f t="shared" ca="1" si="364"/>
        <v>0</v>
      </c>
      <c r="J332" s="242">
        <f t="shared" ca="1" si="364"/>
        <v>0</v>
      </c>
      <c r="K332" s="242">
        <f t="shared" ca="1" si="364"/>
        <v>0</v>
      </c>
      <c r="L332" s="422">
        <f t="shared" ca="1" si="364"/>
        <v>0</v>
      </c>
      <c r="M332" s="422">
        <f t="shared" ca="1" si="364"/>
        <v>0</v>
      </c>
      <c r="N332" s="423">
        <f t="shared" ca="1" si="364"/>
        <v>0</v>
      </c>
      <c r="O332" s="423">
        <f t="shared" ca="1" si="364"/>
        <v>0</v>
      </c>
      <c r="P332" s="423">
        <f t="shared" ca="1" si="364"/>
        <v>0</v>
      </c>
      <c r="Q332" s="423">
        <f t="shared" ca="1" si="364"/>
        <v>0</v>
      </c>
      <c r="R332" s="243">
        <f t="shared" ca="1" si="364"/>
        <v>0</v>
      </c>
      <c r="S332" s="423">
        <f t="shared" ca="1" si="364"/>
        <v>0</v>
      </c>
      <c r="T332" s="423">
        <f t="shared" ca="1" si="364"/>
        <v>0</v>
      </c>
      <c r="U332" s="423">
        <f t="shared" ca="1" si="364"/>
        <v>0</v>
      </c>
      <c r="V332" s="423">
        <f t="shared" ca="1" si="364"/>
        <v>0</v>
      </c>
      <c r="W332" s="423">
        <f t="shared" ca="1" si="364"/>
        <v>0</v>
      </c>
      <c r="X332" s="423">
        <f t="shared" ca="1" si="364"/>
        <v>0</v>
      </c>
      <c r="Y332" s="243">
        <f t="shared" ca="1" si="364"/>
        <v>0</v>
      </c>
      <c r="Z332" s="423">
        <f t="shared" ca="1" si="364"/>
        <v>0</v>
      </c>
      <c r="AA332" s="423">
        <f t="shared" ca="1" si="364"/>
        <v>0</v>
      </c>
      <c r="AB332" s="423">
        <f t="shared" ca="1" si="364"/>
        <v>0</v>
      </c>
      <c r="AC332" s="423">
        <f t="shared" ca="1" si="364"/>
        <v>0</v>
      </c>
      <c r="AD332" s="423">
        <f t="shared" ca="1" si="364"/>
        <v>0</v>
      </c>
      <c r="AE332" s="243">
        <f t="shared" ca="1" si="364"/>
        <v>0</v>
      </c>
      <c r="AF332" s="243">
        <f t="shared" ca="1" si="364"/>
        <v>0</v>
      </c>
      <c r="AG332" s="423">
        <f t="shared" ca="1" si="364"/>
        <v>0</v>
      </c>
      <c r="AH332" s="423">
        <f t="shared" ca="1" si="364"/>
        <v>0</v>
      </c>
      <c r="AI332" s="423">
        <f t="shared" ca="1" si="364"/>
        <v>0</v>
      </c>
      <c r="AJ332" s="423"/>
      <c r="AK332" s="205"/>
    </row>
    <row r="333" spans="3:37" ht="15" customHeight="1">
      <c r="N333" s="423"/>
      <c r="O333" s="423"/>
      <c r="P333" s="423"/>
      <c r="Q333" s="423"/>
      <c r="R333" s="243"/>
      <c r="S333" s="423"/>
      <c r="T333" s="423"/>
      <c r="U333" s="423"/>
      <c r="V333" s="423"/>
      <c r="W333" s="423"/>
      <c r="X333" s="423"/>
      <c r="Y333" s="243"/>
      <c r="Z333" s="423"/>
      <c r="AA333" s="423"/>
      <c r="AB333" s="423"/>
      <c r="AC333" s="423"/>
      <c r="AD333" s="423"/>
      <c r="AE333" s="243"/>
      <c r="AF333" s="243"/>
      <c r="AG333" s="423"/>
      <c r="AH333" s="423"/>
      <c r="AI333" s="423"/>
      <c r="AJ333" s="423"/>
      <c r="AK333" s="205"/>
    </row>
    <row r="334" spans="3:37" ht="15" customHeight="1">
      <c r="E334" s="9" t="s">
        <v>211</v>
      </c>
      <c r="F334" s="47" t="s">
        <v>185</v>
      </c>
      <c r="G334" s="422" t="str">
        <f t="shared" ref="G334:AI334" ca="1" si="365">G26</f>
        <v>0.00</v>
      </c>
      <c r="H334" s="422" t="str">
        <f t="shared" ca="1" si="365"/>
        <v>0.00</v>
      </c>
      <c r="I334" s="422" t="str">
        <f t="shared" ca="1" si="365"/>
        <v>0.00</v>
      </c>
      <c r="J334" s="242" t="str">
        <f t="shared" ca="1" si="365"/>
        <v>0.00</v>
      </c>
      <c r="K334" s="242" t="str">
        <f t="shared" ca="1" si="365"/>
        <v>0.00</v>
      </c>
      <c r="L334" s="422" t="str">
        <f t="shared" ca="1" si="365"/>
        <v>0.00</v>
      </c>
      <c r="M334" s="422" t="str">
        <f t="shared" ca="1" si="365"/>
        <v>0.00</v>
      </c>
      <c r="N334" s="423" t="str">
        <f t="shared" ca="1" si="365"/>
        <v>0.00</v>
      </c>
      <c r="O334" s="423" t="str">
        <f t="shared" ca="1" si="365"/>
        <v>0.00</v>
      </c>
      <c r="P334" s="423" t="str">
        <f t="shared" ca="1" si="365"/>
        <v>0.00</v>
      </c>
      <c r="Q334" s="423" t="str">
        <f t="shared" ca="1" si="365"/>
        <v>0.00</v>
      </c>
      <c r="R334" s="243" t="str">
        <f t="shared" ca="1" si="365"/>
        <v>0.00</v>
      </c>
      <c r="S334" s="423" t="str">
        <f t="shared" ca="1" si="365"/>
        <v>0.00</v>
      </c>
      <c r="T334" s="423" t="str">
        <f t="shared" ca="1" si="365"/>
        <v>0.00</v>
      </c>
      <c r="U334" s="423" t="str">
        <f t="shared" ca="1" si="365"/>
        <v>0.00</v>
      </c>
      <c r="V334" s="423" t="str">
        <f t="shared" ca="1" si="365"/>
        <v>0.00</v>
      </c>
      <c r="W334" s="423" t="str">
        <f t="shared" ca="1" si="365"/>
        <v>0.00</v>
      </c>
      <c r="X334" s="423" t="str">
        <f t="shared" ca="1" si="365"/>
        <v>0.00</v>
      </c>
      <c r="Y334" s="243" t="str">
        <f t="shared" ca="1" si="365"/>
        <v>0.00</v>
      </c>
      <c r="Z334" s="423" t="str">
        <f t="shared" ca="1" si="365"/>
        <v>0.00</v>
      </c>
      <c r="AA334" s="423" t="str">
        <f t="shared" ca="1" si="365"/>
        <v>0.00</v>
      </c>
      <c r="AB334" s="423" t="str">
        <f t="shared" ca="1" si="365"/>
        <v>0.00</v>
      </c>
      <c r="AC334" s="423" t="str">
        <f t="shared" ca="1" si="365"/>
        <v>0.00</v>
      </c>
      <c r="AD334" s="423" t="str">
        <f t="shared" ca="1" si="365"/>
        <v>0.00</v>
      </c>
      <c r="AE334" s="243" t="str">
        <f t="shared" ca="1" si="365"/>
        <v>0.00</v>
      </c>
      <c r="AF334" s="243" t="str">
        <f t="shared" ca="1" si="365"/>
        <v>0.00</v>
      </c>
      <c r="AG334" s="423" t="str">
        <f t="shared" ca="1" si="365"/>
        <v>0.00</v>
      </c>
      <c r="AH334" s="423" t="str">
        <f t="shared" ca="1" si="365"/>
        <v>0.00</v>
      </c>
      <c r="AI334" s="423" t="str">
        <f t="shared" ca="1" si="365"/>
        <v>0.00</v>
      </c>
      <c r="AJ334" s="423"/>
      <c r="AK334" s="205"/>
    </row>
    <row r="335" spans="3:37" ht="15" customHeight="1">
      <c r="E335" s="9" t="s">
        <v>211</v>
      </c>
      <c r="F335" s="47" t="s">
        <v>52</v>
      </c>
      <c r="G335" s="422">
        <f ca="1">G334-(G336+G337)</f>
        <v>0</v>
      </c>
      <c r="H335" s="422">
        <f t="shared" ref="H335:AH335" ca="1" si="366">H334-(H336+H337)</f>
        <v>0</v>
      </c>
      <c r="I335" s="422">
        <f t="shared" ca="1" si="366"/>
        <v>0</v>
      </c>
      <c r="J335" s="242">
        <f t="shared" ca="1" si="366"/>
        <v>0</v>
      </c>
      <c r="K335" s="242">
        <f t="shared" ca="1" si="366"/>
        <v>0</v>
      </c>
      <c r="L335" s="422">
        <f t="shared" ca="1" si="366"/>
        <v>0</v>
      </c>
      <c r="M335" s="422">
        <f t="shared" ca="1" si="366"/>
        <v>0</v>
      </c>
      <c r="N335" s="423">
        <f t="shared" ca="1" si="366"/>
        <v>0</v>
      </c>
      <c r="O335" s="423">
        <f t="shared" ca="1" si="366"/>
        <v>0</v>
      </c>
      <c r="P335" s="423">
        <f t="shared" ca="1" si="366"/>
        <v>0</v>
      </c>
      <c r="Q335" s="423">
        <f t="shared" ca="1" si="366"/>
        <v>0</v>
      </c>
      <c r="R335" s="243">
        <f t="shared" ca="1" si="366"/>
        <v>0</v>
      </c>
      <c r="S335" s="423">
        <f t="shared" ca="1" si="366"/>
        <v>0</v>
      </c>
      <c r="T335" s="423">
        <f t="shared" ca="1" si="366"/>
        <v>0</v>
      </c>
      <c r="U335" s="423">
        <f t="shared" ca="1" si="366"/>
        <v>0</v>
      </c>
      <c r="V335" s="423">
        <f t="shared" ca="1" si="366"/>
        <v>0</v>
      </c>
      <c r="W335" s="423">
        <f t="shared" ca="1" si="366"/>
        <v>0</v>
      </c>
      <c r="X335" s="423">
        <f t="shared" ca="1" si="366"/>
        <v>0</v>
      </c>
      <c r="Y335" s="243">
        <f t="shared" ca="1" si="366"/>
        <v>0</v>
      </c>
      <c r="Z335" s="423">
        <f t="shared" ca="1" si="366"/>
        <v>0</v>
      </c>
      <c r="AA335" s="423">
        <f t="shared" ca="1" si="366"/>
        <v>0</v>
      </c>
      <c r="AB335" s="423">
        <f t="shared" ca="1" si="366"/>
        <v>0</v>
      </c>
      <c r="AC335" s="423">
        <f t="shared" ca="1" si="366"/>
        <v>0</v>
      </c>
      <c r="AD335" s="423">
        <f t="shared" ca="1" si="366"/>
        <v>0</v>
      </c>
      <c r="AE335" s="243">
        <f t="shared" ca="1" si="366"/>
        <v>0</v>
      </c>
      <c r="AF335" s="243">
        <f t="shared" ca="1" si="366"/>
        <v>0</v>
      </c>
      <c r="AG335" s="423">
        <f t="shared" ca="1" si="366"/>
        <v>0</v>
      </c>
      <c r="AH335" s="423">
        <f t="shared" ca="1" si="366"/>
        <v>0</v>
      </c>
      <c r="AI335" s="423">
        <f t="shared" ref="AI335" ca="1" si="367">AI334-(AI336+AI337)</f>
        <v>0</v>
      </c>
      <c r="AJ335" s="423"/>
      <c r="AK335" s="205"/>
    </row>
    <row r="336" spans="3:37" ht="15" customHeight="1">
      <c r="E336" s="1" t="s">
        <v>189</v>
      </c>
      <c r="F336" s="9" t="s">
        <v>22</v>
      </c>
      <c r="G336" s="422" t="str">
        <f t="shared" ref="G336:AI336" ca="1" si="368">G30</f>
        <v>0.00</v>
      </c>
      <c r="H336" s="422" t="str">
        <f t="shared" ca="1" si="368"/>
        <v>0.00</v>
      </c>
      <c r="I336" s="422" t="str">
        <f t="shared" ca="1" si="368"/>
        <v>0.00</v>
      </c>
      <c r="J336" s="242" t="str">
        <f t="shared" ca="1" si="368"/>
        <v>0.00</v>
      </c>
      <c r="K336" s="242" t="str">
        <f t="shared" ca="1" si="368"/>
        <v>0.00</v>
      </c>
      <c r="L336" s="422" t="str">
        <f t="shared" ca="1" si="368"/>
        <v>0.00</v>
      </c>
      <c r="M336" s="422" t="str">
        <f t="shared" ca="1" si="368"/>
        <v>0.00</v>
      </c>
      <c r="N336" s="423" t="str">
        <f t="shared" ca="1" si="368"/>
        <v>0.00</v>
      </c>
      <c r="O336" s="423" t="str">
        <f t="shared" ca="1" si="368"/>
        <v>0.00</v>
      </c>
      <c r="P336" s="423" t="str">
        <f t="shared" ca="1" si="368"/>
        <v>0.00</v>
      </c>
      <c r="Q336" s="423" t="str">
        <f t="shared" ca="1" si="368"/>
        <v>0.00</v>
      </c>
      <c r="R336" s="243" t="str">
        <f t="shared" ca="1" si="368"/>
        <v>0.00</v>
      </c>
      <c r="S336" s="423" t="str">
        <f t="shared" ca="1" si="368"/>
        <v>0.00</v>
      </c>
      <c r="T336" s="423" t="str">
        <f t="shared" ca="1" si="368"/>
        <v>0.00</v>
      </c>
      <c r="U336" s="423" t="str">
        <f t="shared" ca="1" si="368"/>
        <v>0.00</v>
      </c>
      <c r="V336" s="423" t="str">
        <f t="shared" ca="1" si="368"/>
        <v>0.00</v>
      </c>
      <c r="W336" s="423" t="str">
        <f t="shared" ca="1" si="368"/>
        <v>0.00</v>
      </c>
      <c r="X336" s="423" t="str">
        <f t="shared" ca="1" si="368"/>
        <v>0.00</v>
      </c>
      <c r="Y336" s="243" t="str">
        <f t="shared" ca="1" si="368"/>
        <v>0.00</v>
      </c>
      <c r="Z336" s="423" t="str">
        <f t="shared" ca="1" si="368"/>
        <v>0.00</v>
      </c>
      <c r="AA336" s="423" t="str">
        <f t="shared" ca="1" si="368"/>
        <v>0.00</v>
      </c>
      <c r="AB336" s="423" t="str">
        <f t="shared" ca="1" si="368"/>
        <v>0.00</v>
      </c>
      <c r="AC336" s="423" t="str">
        <f t="shared" ca="1" si="368"/>
        <v>0.00</v>
      </c>
      <c r="AD336" s="423" t="str">
        <f t="shared" ca="1" si="368"/>
        <v>0.00</v>
      </c>
      <c r="AE336" s="243" t="str">
        <f t="shared" ca="1" si="368"/>
        <v>0.00</v>
      </c>
      <c r="AF336" s="243" t="str">
        <f t="shared" ca="1" si="368"/>
        <v>0.00</v>
      </c>
      <c r="AG336" s="423" t="str">
        <f t="shared" ca="1" si="368"/>
        <v>0.00</v>
      </c>
      <c r="AH336" s="423" t="str">
        <f t="shared" ca="1" si="368"/>
        <v>0.00</v>
      </c>
      <c r="AI336" s="423" t="str">
        <f t="shared" ca="1" si="368"/>
        <v>0.00</v>
      </c>
      <c r="AJ336" s="423"/>
      <c r="AK336" s="205"/>
    </row>
    <row r="337" spans="1:45" ht="15" customHeight="1">
      <c r="E337" s="1" t="s">
        <v>198</v>
      </c>
      <c r="F337" s="9" t="s">
        <v>212</v>
      </c>
      <c r="G337" s="422" t="str">
        <f t="shared" ref="G337:AI337" si="369">G83</f>
        <v>0.00</v>
      </c>
      <c r="H337" s="422" t="str">
        <f t="shared" si="369"/>
        <v>0.00</v>
      </c>
      <c r="I337" s="422" t="str">
        <f t="shared" si="369"/>
        <v>0.00</v>
      </c>
      <c r="J337" s="242" t="str">
        <f t="shared" si="369"/>
        <v>0.00</v>
      </c>
      <c r="K337" s="242" t="str">
        <f t="shared" si="369"/>
        <v>0.00</v>
      </c>
      <c r="L337" s="422" t="str">
        <f t="shared" si="369"/>
        <v>0.00</v>
      </c>
      <c r="M337" s="422" t="str">
        <f t="shared" si="369"/>
        <v>0.00</v>
      </c>
      <c r="N337" s="423" t="str">
        <f t="shared" si="369"/>
        <v>0.00</v>
      </c>
      <c r="O337" s="423" t="str">
        <f t="shared" si="369"/>
        <v>0.00</v>
      </c>
      <c r="P337" s="423" t="str">
        <f t="shared" si="369"/>
        <v>0.00</v>
      </c>
      <c r="Q337" s="423" t="str">
        <f t="shared" si="369"/>
        <v>0.00</v>
      </c>
      <c r="R337" s="243" t="str">
        <f t="shared" si="369"/>
        <v>0.00</v>
      </c>
      <c r="S337" s="423" t="str">
        <f t="shared" si="369"/>
        <v>0.00</v>
      </c>
      <c r="T337" s="423" t="str">
        <f t="shared" si="369"/>
        <v>0.00</v>
      </c>
      <c r="U337" s="423" t="str">
        <f t="shared" si="369"/>
        <v>0.00</v>
      </c>
      <c r="V337" s="423" t="str">
        <f t="shared" si="369"/>
        <v>0.00</v>
      </c>
      <c r="W337" s="423" t="str">
        <f t="shared" si="369"/>
        <v>0.00</v>
      </c>
      <c r="X337" s="423" t="str">
        <f t="shared" si="369"/>
        <v>0.00</v>
      </c>
      <c r="Y337" s="243" t="str">
        <f t="shared" si="369"/>
        <v>0.00</v>
      </c>
      <c r="Z337" s="423" t="str">
        <f t="shared" si="369"/>
        <v>0.00</v>
      </c>
      <c r="AA337" s="423" t="str">
        <f t="shared" si="369"/>
        <v>0.00</v>
      </c>
      <c r="AB337" s="423" t="str">
        <f t="shared" si="369"/>
        <v>0.00</v>
      </c>
      <c r="AC337" s="423" t="str">
        <f t="shared" si="369"/>
        <v>0.00</v>
      </c>
      <c r="AD337" s="423" t="str">
        <f t="shared" si="369"/>
        <v>0.00</v>
      </c>
      <c r="AE337" s="243" t="str">
        <f t="shared" si="369"/>
        <v>0.00</v>
      </c>
      <c r="AF337" s="243" t="str">
        <f t="shared" si="369"/>
        <v>0.00</v>
      </c>
      <c r="AG337" s="423" t="str">
        <f t="shared" si="369"/>
        <v>0.00</v>
      </c>
      <c r="AH337" s="423" t="str">
        <f t="shared" si="369"/>
        <v>0.00</v>
      </c>
      <c r="AI337" s="423" t="str">
        <f t="shared" si="369"/>
        <v>0.00</v>
      </c>
      <c r="AJ337" s="423"/>
      <c r="AK337" s="205"/>
    </row>
    <row r="338" spans="1:45" ht="15" customHeight="1">
      <c r="N338" s="423"/>
      <c r="O338" s="423"/>
      <c r="P338" s="423"/>
      <c r="Q338" s="423"/>
      <c r="R338" s="243"/>
      <c r="S338" s="423"/>
      <c r="T338" s="423"/>
      <c r="U338" s="423"/>
      <c r="V338" s="423"/>
      <c r="W338" s="423"/>
      <c r="X338" s="423"/>
      <c r="Y338" s="243"/>
      <c r="Z338" s="423"/>
      <c r="AA338" s="423"/>
      <c r="AB338" s="423"/>
      <c r="AC338" s="423"/>
      <c r="AD338" s="423"/>
      <c r="AE338" s="243"/>
      <c r="AF338" s="243"/>
      <c r="AG338" s="423"/>
      <c r="AH338" s="423"/>
      <c r="AI338" s="423"/>
      <c r="AJ338" s="423"/>
      <c r="AK338" s="205"/>
    </row>
    <row r="339" spans="1:45" ht="15" customHeight="1">
      <c r="G339" s="434" t="e">
        <f ca="1">G241+G278+G299+G306+G315+G320+G324+G328+G330+G332+G334</f>
        <v>#DIV/0!</v>
      </c>
      <c r="H339" s="434" t="e">
        <f t="shared" ref="H339:AI339" ca="1" si="370">H241+H278+H299+H306+H315+H320+H324+H328+H330+H332+H334</f>
        <v>#DIV/0!</v>
      </c>
      <c r="I339" s="434" t="e">
        <f t="shared" ca="1" si="370"/>
        <v>#DIV/0!</v>
      </c>
      <c r="J339" s="434" t="e">
        <f t="shared" ca="1" si="370"/>
        <v>#DIV/0!</v>
      </c>
      <c r="K339" s="434" t="e">
        <f t="shared" ca="1" si="370"/>
        <v>#DIV/0!</v>
      </c>
      <c r="L339" s="434">
        <f t="shared" ca="1" si="370"/>
        <v>0</v>
      </c>
      <c r="M339" s="434">
        <f t="shared" ca="1" si="370"/>
        <v>0</v>
      </c>
      <c r="N339" s="434">
        <f t="shared" ca="1" si="370"/>
        <v>0</v>
      </c>
      <c r="O339" s="434">
        <f t="shared" ca="1" si="370"/>
        <v>0</v>
      </c>
      <c r="P339" s="434">
        <f t="shared" ca="1" si="370"/>
        <v>0</v>
      </c>
      <c r="Q339" s="434">
        <f t="shared" ca="1" si="370"/>
        <v>0</v>
      </c>
      <c r="R339" s="434">
        <f t="shared" ca="1" si="370"/>
        <v>0</v>
      </c>
      <c r="S339" s="434">
        <f t="shared" ca="1" si="370"/>
        <v>0</v>
      </c>
      <c r="T339" s="434" t="e">
        <f t="shared" ca="1" si="370"/>
        <v>#DIV/0!</v>
      </c>
      <c r="U339" s="434" t="e">
        <f t="shared" ca="1" si="370"/>
        <v>#DIV/0!</v>
      </c>
      <c r="V339" s="434" t="e">
        <f t="shared" ca="1" si="370"/>
        <v>#DIV/0!</v>
      </c>
      <c r="W339" s="434" t="e">
        <f t="shared" ca="1" si="370"/>
        <v>#DIV/0!</v>
      </c>
      <c r="X339" s="434" t="e">
        <f t="shared" ca="1" si="370"/>
        <v>#DIV/0!</v>
      </c>
      <c r="Y339" s="434" t="e">
        <f t="shared" ca="1" si="370"/>
        <v>#DIV/0!</v>
      </c>
      <c r="Z339" s="434" t="e">
        <f t="shared" ca="1" si="370"/>
        <v>#DIV/0!</v>
      </c>
      <c r="AA339" s="434" t="e">
        <f t="shared" ca="1" si="370"/>
        <v>#DIV/0!</v>
      </c>
      <c r="AB339" s="434" t="e">
        <f t="shared" ca="1" si="370"/>
        <v>#DIV/0!</v>
      </c>
      <c r="AC339" s="434" t="e">
        <f t="shared" ca="1" si="370"/>
        <v>#DIV/0!</v>
      </c>
      <c r="AD339" s="434" t="e">
        <f t="shared" ca="1" si="370"/>
        <v>#DIV/0!</v>
      </c>
      <c r="AE339" s="434" t="e">
        <f t="shared" ca="1" si="370"/>
        <v>#DIV/0!</v>
      </c>
      <c r="AF339" s="434" t="e">
        <f t="shared" ca="1" si="370"/>
        <v>#DIV/0!</v>
      </c>
      <c r="AG339" s="434" t="e">
        <f t="shared" ca="1" si="370"/>
        <v>#DIV/0!</v>
      </c>
      <c r="AH339" s="434" t="e">
        <f t="shared" ca="1" si="370"/>
        <v>#DIV/0!</v>
      </c>
      <c r="AI339" s="434" t="e">
        <f t="shared" ca="1" si="370"/>
        <v>#DIV/0!</v>
      </c>
      <c r="AJ339" s="444"/>
      <c r="AK339" s="199"/>
    </row>
    <row r="340" spans="1:45" ht="15" customHeight="1">
      <c r="N340" s="423"/>
      <c r="O340" s="423"/>
      <c r="P340" s="423"/>
      <c r="Q340" s="423"/>
      <c r="R340" s="243"/>
      <c r="S340" s="423"/>
      <c r="T340" s="423"/>
      <c r="U340" s="423"/>
      <c r="V340" s="423"/>
      <c r="W340" s="423"/>
      <c r="X340" s="423"/>
      <c r="Y340" s="243"/>
      <c r="Z340" s="423"/>
      <c r="AA340" s="423"/>
      <c r="AB340" s="423"/>
      <c r="AC340" s="423"/>
      <c r="AD340" s="423"/>
      <c r="AE340" s="243"/>
      <c r="AF340" s="243"/>
      <c r="AG340" s="423"/>
      <c r="AH340" s="423"/>
      <c r="AI340" s="423"/>
      <c r="AJ340" s="423"/>
      <c r="AK340" s="205"/>
    </row>
    <row r="341" spans="1:45" ht="15" customHeight="1">
      <c r="E341" s="1" t="s">
        <v>114</v>
      </c>
      <c r="F341" s="47" t="s">
        <v>52</v>
      </c>
      <c r="G341" s="403">
        <f ca="1">G233+G234+G273+G291+G328+G335</f>
        <v>0</v>
      </c>
      <c r="H341" s="403">
        <f t="shared" ref="H341:AI341" ca="1" si="371">H233+H234+H273+H291+H328+H335</f>
        <v>0</v>
      </c>
      <c r="I341" s="403">
        <f t="shared" ca="1" si="371"/>
        <v>0</v>
      </c>
      <c r="J341" s="403">
        <f t="shared" ca="1" si="371"/>
        <v>0</v>
      </c>
      <c r="K341" s="403">
        <f t="shared" ca="1" si="371"/>
        <v>0</v>
      </c>
      <c r="L341" s="403">
        <f t="shared" ca="1" si="371"/>
        <v>0</v>
      </c>
      <c r="M341" s="403">
        <f t="shared" ca="1" si="371"/>
        <v>0</v>
      </c>
      <c r="N341" s="403">
        <f t="shared" ca="1" si="371"/>
        <v>0</v>
      </c>
      <c r="O341" s="403">
        <f t="shared" ca="1" si="371"/>
        <v>0</v>
      </c>
      <c r="P341" s="403">
        <f t="shared" ca="1" si="371"/>
        <v>0</v>
      </c>
      <c r="Q341" s="403">
        <f t="shared" ca="1" si="371"/>
        <v>0</v>
      </c>
      <c r="R341" s="403">
        <f t="shared" ca="1" si="371"/>
        <v>0</v>
      </c>
      <c r="S341" s="403">
        <f t="shared" ca="1" si="371"/>
        <v>0</v>
      </c>
      <c r="T341" s="403">
        <f t="shared" ca="1" si="371"/>
        <v>0</v>
      </c>
      <c r="U341" s="403">
        <f t="shared" ca="1" si="371"/>
        <v>0</v>
      </c>
      <c r="V341" s="403">
        <f t="shared" ca="1" si="371"/>
        <v>0</v>
      </c>
      <c r="W341" s="403">
        <f t="shared" ca="1" si="371"/>
        <v>0</v>
      </c>
      <c r="X341" s="403">
        <f t="shared" ca="1" si="371"/>
        <v>0</v>
      </c>
      <c r="Y341" s="403">
        <f t="shared" ca="1" si="371"/>
        <v>0</v>
      </c>
      <c r="Z341" s="403">
        <f t="shared" ca="1" si="371"/>
        <v>0</v>
      </c>
      <c r="AA341" s="403">
        <f t="shared" ca="1" si="371"/>
        <v>0</v>
      </c>
      <c r="AB341" s="403">
        <f t="shared" ca="1" si="371"/>
        <v>0</v>
      </c>
      <c r="AC341" s="403">
        <f t="shared" ca="1" si="371"/>
        <v>0</v>
      </c>
      <c r="AD341" s="403">
        <f t="shared" ca="1" si="371"/>
        <v>0</v>
      </c>
      <c r="AE341" s="403">
        <f t="shared" ca="1" si="371"/>
        <v>0</v>
      </c>
      <c r="AF341" s="403">
        <f t="shared" ca="1" si="371"/>
        <v>0</v>
      </c>
      <c r="AG341" s="403">
        <f t="shared" ca="1" si="371"/>
        <v>0</v>
      </c>
      <c r="AH341" s="403">
        <f t="shared" ca="1" si="371"/>
        <v>0</v>
      </c>
      <c r="AI341" s="403">
        <f t="shared" ca="1" si="371"/>
        <v>0</v>
      </c>
      <c r="AJ341" s="423"/>
      <c r="AK341" s="205"/>
    </row>
    <row r="342" spans="1:45" ht="15" customHeight="1">
      <c r="E342" s="1" t="s">
        <v>114</v>
      </c>
      <c r="F342" s="9" t="s">
        <v>73</v>
      </c>
      <c r="G342" s="403">
        <f t="shared" ref="G342:AH342" ca="1" si="372">G271</f>
        <v>0</v>
      </c>
      <c r="H342" s="403">
        <f t="shared" ca="1" si="372"/>
        <v>0</v>
      </c>
      <c r="I342" s="403">
        <f t="shared" ca="1" si="372"/>
        <v>0</v>
      </c>
      <c r="J342" s="229">
        <f t="shared" ca="1" si="372"/>
        <v>0</v>
      </c>
      <c r="K342" s="229">
        <f t="shared" ca="1" si="372"/>
        <v>0</v>
      </c>
      <c r="L342" s="403">
        <f t="shared" ca="1" si="372"/>
        <v>0</v>
      </c>
      <c r="M342" s="403">
        <f t="shared" ca="1" si="372"/>
        <v>0</v>
      </c>
      <c r="N342" s="423">
        <f t="shared" ca="1" si="372"/>
        <v>0</v>
      </c>
      <c r="O342" s="423">
        <f t="shared" ca="1" si="372"/>
        <v>0</v>
      </c>
      <c r="P342" s="423">
        <f t="shared" ca="1" si="372"/>
        <v>0</v>
      </c>
      <c r="Q342" s="423">
        <f t="shared" ca="1" si="372"/>
        <v>0</v>
      </c>
      <c r="R342" s="243">
        <f t="shared" ca="1" si="372"/>
        <v>0</v>
      </c>
      <c r="S342" s="423">
        <f t="shared" ca="1" si="372"/>
        <v>0</v>
      </c>
      <c r="T342" s="423">
        <f t="shared" ca="1" si="372"/>
        <v>0</v>
      </c>
      <c r="U342" s="423">
        <f t="shared" ca="1" si="372"/>
        <v>0</v>
      </c>
      <c r="V342" s="423">
        <f t="shared" ca="1" si="372"/>
        <v>0</v>
      </c>
      <c r="W342" s="423">
        <f t="shared" ca="1" si="372"/>
        <v>0</v>
      </c>
      <c r="X342" s="423">
        <f t="shared" ca="1" si="372"/>
        <v>0</v>
      </c>
      <c r="Y342" s="243">
        <f t="shared" ca="1" si="372"/>
        <v>0</v>
      </c>
      <c r="Z342" s="423">
        <f t="shared" ca="1" si="372"/>
        <v>0</v>
      </c>
      <c r="AA342" s="423">
        <f t="shared" ca="1" si="372"/>
        <v>0</v>
      </c>
      <c r="AB342" s="423">
        <f t="shared" ca="1" si="372"/>
        <v>0</v>
      </c>
      <c r="AC342" s="423">
        <f t="shared" ca="1" si="372"/>
        <v>0</v>
      </c>
      <c r="AD342" s="423">
        <f t="shared" ca="1" si="372"/>
        <v>0</v>
      </c>
      <c r="AE342" s="243">
        <f t="shared" ca="1" si="372"/>
        <v>0</v>
      </c>
      <c r="AF342" s="243">
        <f t="shared" ca="1" si="372"/>
        <v>0</v>
      </c>
      <c r="AG342" s="423">
        <f t="shared" ca="1" si="372"/>
        <v>0</v>
      </c>
      <c r="AH342" s="423">
        <f t="shared" ca="1" si="372"/>
        <v>0</v>
      </c>
      <c r="AI342" s="423">
        <f t="shared" ref="AI342" ca="1" si="373">AI271</f>
        <v>0</v>
      </c>
      <c r="AJ342" s="423"/>
      <c r="AK342" s="205"/>
    </row>
    <row r="343" spans="1:45" ht="15" customHeight="1">
      <c r="E343" s="1" t="s">
        <v>114</v>
      </c>
      <c r="F343" s="9" t="s">
        <v>112</v>
      </c>
      <c r="G343" s="403">
        <f ca="1">G298</f>
        <v>0</v>
      </c>
      <c r="H343" s="403">
        <f t="shared" ref="H343:AH343" ca="1" si="374">H298</f>
        <v>0</v>
      </c>
      <c r="I343" s="403">
        <f t="shared" ca="1" si="374"/>
        <v>0</v>
      </c>
      <c r="J343" s="229">
        <f t="shared" ca="1" si="374"/>
        <v>0</v>
      </c>
      <c r="K343" s="229">
        <f t="shared" ca="1" si="374"/>
        <v>0</v>
      </c>
      <c r="L343" s="403">
        <f t="shared" ca="1" si="374"/>
        <v>0</v>
      </c>
      <c r="M343" s="403">
        <f t="shared" ca="1" si="374"/>
        <v>0</v>
      </c>
      <c r="N343" s="423">
        <f t="shared" ca="1" si="374"/>
        <v>0</v>
      </c>
      <c r="O343" s="423">
        <f t="shared" ca="1" si="374"/>
        <v>0</v>
      </c>
      <c r="P343" s="423">
        <f t="shared" ca="1" si="374"/>
        <v>0</v>
      </c>
      <c r="Q343" s="423">
        <f t="shared" ca="1" si="374"/>
        <v>0</v>
      </c>
      <c r="R343" s="243">
        <f t="shared" ca="1" si="374"/>
        <v>0</v>
      </c>
      <c r="S343" s="423">
        <f t="shared" ca="1" si="374"/>
        <v>0</v>
      </c>
      <c r="T343" s="423">
        <f t="shared" ca="1" si="374"/>
        <v>0</v>
      </c>
      <c r="U343" s="423">
        <f t="shared" ca="1" si="374"/>
        <v>0</v>
      </c>
      <c r="V343" s="423">
        <f t="shared" ca="1" si="374"/>
        <v>0</v>
      </c>
      <c r="W343" s="423">
        <f t="shared" ca="1" si="374"/>
        <v>0</v>
      </c>
      <c r="X343" s="423">
        <f t="shared" ca="1" si="374"/>
        <v>0</v>
      </c>
      <c r="Y343" s="243">
        <f t="shared" ca="1" si="374"/>
        <v>0</v>
      </c>
      <c r="Z343" s="423">
        <f t="shared" ca="1" si="374"/>
        <v>0</v>
      </c>
      <c r="AA343" s="423">
        <f t="shared" ca="1" si="374"/>
        <v>0</v>
      </c>
      <c r="AB343" s="423">
        <f t="shared" ca="1" si="374"/>
        <v>0</v>
      </c>
      <c r="AC343" s="423">
        <f t="shared" ca="1" si="374"/>
        <v>0</v>
      </c>
      <c r="AD343" s="423">
        <f t="shared" ca="1" si="374"/>
        <v>0</v>
      </c>
      <c r="AE343" s="243">
        <f t="shared" ca="1" si="374"/>
        <v>0</v>
      </c>
      <c r="AF343" s="243">
        <f t="shared" ca="1" si="374"/>
        <v>0</v>
      </c>
      <c r="AG343" s="423">
        <f t="shared" ca="1" si="374"/>
        <v>0</v>
      </c>
      <c r="AH343" s="423">
        <f t="shared" ca="1" si="374"/>
        <v>0</v>
      </c>
      <c r="AI343" s="423">
        <f t="shared" ref="AI343" ca="1" si="375">AI298</f>
        <v>0</v>
      </c>
      <c r="AJ343" s="423"/>
      <c r="AK343" s="205"/>
    </row>
    <row r="344" spans="1:45" ht="15" customHeight="1">
      <c r="E344" s="1" t="s">
        <v>114</v>
      </c>
      <c r="F344" s="9" t="s">
        <v>71</v>
      </c>
      <c r="G344" s="403">
        <f ca="1">G305</f>
        <v>0</v>
      </c>
      <c r="H344" s="403">
        <f t="shared" ref="H344:AH344" ca="1" si="376">H305</f>
        <v>0</v>
      </c>
      <c r="I344" s="403">
        <f t="shared" ca="1" si="376"/>
        <v>0</v>
      </c>
      <c r="J344" s="229">
        <f t="shared" ca="1" si="376"/>
        <v>0</v>
      </c>
      <c r="K344" s="229">
        <f t="shared" ca="1" si="376"/>
        <v>0</v>
      </c>
      <c r="L344" s="403">
        <f t="shared" ca="1" si="376"/>
        <v>0</v>
      </c>
      <c r="M344" s="403">
        <f t="shared" ca="1" si="376"/>
        <v>0</v>
      </c>
      <c r="N344" s="423">
        <f t="shared" ca="1" si="376"/>
        <v>0</v>
      </c>
      <c r="O344" s="423">
        <f t="shared" ca="1" si="376"/>
        <v>0</v>
      </c>
      <c r="P344" s="423">
        <f t="shared" ca="1" si="376"/>
        <v>0</v>
      </c>
      <c r="Q344" s="423">
        <f t="shared" ca="1" si="376"/>
        <v>0</v>
      </c>
      <c r="R344" s="243">
        <f t="shared" ca="1" si="376"/>
        <v>0</v>
      </c>
      <c r="S344" s="423">
        <f t="shared" ca="1" si="376"/>
        <v>0</v>
      </c>
      <c r="T344" s="423">
        <f t="shared" ca="1" si="376"/>
        <v>0</v>
      </c>
      <c r="U344" s="423">
        <f t="shared" ca="1" si="376"/>
        <v>0</v>
      </c>
      <c r="V344" s="423">
        <f t="shared" ca="1" si="376"/>
        <v>0</v>
      </c>
      <c r="W344" s="423">
        <f t="shared" ca="1" si="376"/>
        <v>0</v>
      </c>
      <c r="X344" s="423">
        <f t="shared" ca="1" si="376"/>
        <v>0</v>
      </c>
      <c r="Y344" s="243">
        <f t="shared" ca="1" si="376"/>
        <v>0</v>
      </c>
      <c r="Z344" s="423">
        <f t="shared" ca="1" si="376"/>
        <v>0</v>
      </c>
      <c r="AA344" s="423">
        <f t="shared" ca="1" si="376"/>
        <v>0</v>
      </c>
      <c r="AB344" s="423">
        <f t="shared" ca="1" si="376"/>
        <v>0</v>
      </c>
      <c r="AC344" s="423">
        <f t="shared" ca="1" si="376"/>
        <v>0</v>
      </c>
      <c r="AD344" s="423">
        <f t="shared" ca="1" si="376"/>
        <v>0</v>
      </c>
      <c r="AE344" s="243">
        <f t="shared" ca="1" si="376"/>
        <v>0</v>
      </c>
      <c r="AF344" s="243">
        <f t="shared" ca="1" si="376"/>
        <v>0</v>
      </c>
      <c r="AG344" s="423">
        <f t="shared" ca="1" si="376"/>
        <v>0</v>
      </c>
      <c r="AH344" s="423">
        <f t="shared" ca="1" si="376"/>
        <v>0</v>
      </c>
      <c r="AI344" s="423">
        <f t="shared" ref="AI344" ca="1" si="377">AI305</f>
        <v>0</v>
      </c>
      <c r="AJ344" s="423"/>
      <c r="AK344" s="205"/>
    </row>
    <row r="345" spans="1:45" ht="15" customHeight="1">
      <c r="E345" s="1" t="s">
        <v>114</v>
      </c>
      <c r="F345" s="9" t="s">
        <v>27</v>
      </c>
      <c r="G345" s="403">
        <f ca="1">G317</f>
        <v>0</v>
      </c>
      <c r="H345" s="403">
        <f t="shared" ref="H345:AH345" ca="1" si="378">H317</f>
        <v>0</v>
      </c>
      <c r="I345" s="403">
        <f t="shared" ca="1" si="378"/>
        <v>0</v>
      </c>
      <c r="J345" s="229">
        <f t="shared" ca="1" si="378"/>
        <v>0</v>
      </c>
      <c r="K345" s="229">
        <f t="shared" ca="1" si="378"/>
        <v>0</v>
      </c>
      <c r="L345" s="403">
        <f t="shared" ca="1" si="378"/>
        <v>0</v>
      </c>
      <c r="M345" s="403">
        <f t="shared" ca="1" si="378"/>
        <v>0</v>
      </c>
      <c r="N345" s="423">
        <f t="shared" ca="1" si="378"/>
        <v>0</v>
      </c>
      <c r="O345" s="423">
        <f t="shared" ca="1" si="378"/>
        <v>0</v>
      </c>
      <c r="P345" s="423">
        <f t="shared" ca="1" si="378"/>
        <v>0</v>
      </c>
      <c r="Q345" s="423">
        <f t="shared" ca="1" si="378"/>
        <v>0</v>
      </c>
      <c r="R345" s="243">
        <f t="shared" ca="1" si="378"/>
        <v>0</v>
      </c>
      <c r="S345" s="423">
        <f t="shared" ca="1" si="378"/>
        <v>0</v>
      </c>
      <c r="T345" s="423">
        <f t="shared" ca="1" si="378"/>
        <v>0</v>
      </c>
      <c r="U345" s="423">
        <f t="shared" ca="1" si="378"/>
        <v>0</v>
      </c>
      <c r="V345" s="423">
        <f t="shared" ca="1" si="378"/>
        <v>0</v>
      </c>
      <c r="W345" s="423">
        <f t="shared" ca="1" si="378"/>
        <v>0</v>
      </c>
      <c r="X345" s="423">
        <f t="shared" ca="1" si="378"/>
        <v>0</v>
      </c>
      <c r="Y345" s="243">
        <f t="shared" ca="1" si="378"/>
        <v>0</v>
      </c>
      <c r="Z345" s="423">
        <f t="shared" ca="1" si="378"/>
        <v>0</v>
      </c>
      <c r="AA345" s="423">
        <f t="shared" ca="1" si="378"/>
        <v>0</v>
      </c>
      <c r="AB345" s="423">
        <f t="shared" ca="1" si="378"/>
        <v>0</v>
      </c>
      <c r="AC345" s="423">
        <f t="shared" ca="1" si="378"/>
        <v>0</v>
      </c>
      <c r="AD345" s="423">
        <f t="shared" ca="1" si="378"/>
        <v>0</v>
      </c>
      <c r="AE345" s="243">
        <f t="shared" ca="1" si="378"/>
        <v>0</v>
      </c>
      <c r="AF345" s="243">
        <f t="shared" ca="1" si="378"/>
        <v>0</v>
      </c>
      <c r="AG345" s="423">
        <f t="shared" ca="1" si="378"/>
        <v>0</v>
      </c>
      <c r="AH345" s="423">
        <f t="shared" ca="1" si="378"/>
        <v>0</v>
      </c>
      <c r="AI345" s="423">
        <f t="shared" ref="AI345" ca="1" si="379">AI317</f>
        <v>0</v>
      </c>
      <c r="AJ345" s="423"/>
      <c r="AK345" s="205"/>
    </row>
    <row r="346" spans="1:45" ht="15" customHeight="1">
      <c r="E346" s="1" t="s">
        <v>114</v>
      </c>
      <c r="F346" s="9" t="s">
        <v>154</v>
      </c>
      <c r="G346" s="403">
        <f ca="1">G212</f>
        <v>0</v>
      </c>
      <c r="H346" s="403">
        <f t="shared" ref="H346:AI346" ca="1" si="380">H212</f>
        <v>0</v>
      </c>
      <c r="I346" s="403">
        <f t="shared" ca="1" si="380"/>
        <v>0</v>
      </c>
      <c r="J346" s="403">
        <f t="shared" ca="1" si="380"/>
        <v>0</v>
      </c>
      <c r="K346" s="403">
        <f t="shared" ca="1" si="380"/>
        <v>0</v>
      </c>
      <c r="L346" s="403">
        <f t="shared" ca="1" si="380"/>
        <v>0</v>
      </c>
      <c r="M346" s="403">
        <f t="shared" ca="1" si="380"/>
        <v>0</v>
      </c>
      <c r="N346" s="403">
        <f t="shared" ca="1" si="380"/>
        <v>0</v>
      </c>
      <c r="O346" s="403">
        <f t="shared" ca="1" si="380"/>
        <v>0</v>
      </c>
      <c r="P346" s="403">
        <f t="shared" ca="1" si="380"/>
        <v>0</v>
      </c>
      <c r="Q346" s="403">
        <f t="shared" ca="1" si="380"/>
        <v>0</v>
      </c>
      <c r="R346" s="403">
        <f t="shared" ca="1" si="380"/>
        <v>0</v>
      </c>
      <c r="S346" s="403">
        <f t="shared" ca="1" si="380"/>
        <v>0</v>
      </c>
      <c r="T346" s="403">
        <f t="shared" ca="1" si="380"/>
        <v>0</v>
      </c>
      <c r="U346" s="403">
        <f t="shared" ca="1" si="380"/>
        <v>0</v>
      </c>
      <c r="V346" s="403">
        <f t="shared" ca="1" si="380"/>
        <v>0</v>
      </c>
      <c r="W346" s="403">
        <f t="shared" ca="1" si="380"/>
        <v>0</v>
      </c>
      <c r="X346" s="403">
        <f t="shared" ca="1" si="380"/>
        <v>0</v>
      </c>
      <c r="Y346" s="403">
        <f t="shared" ca="1" si="380"/>
        <v>0</v>
      </c>
      <c r="Z346" s="403">
        <f t="shared" ca="1" si="380"/>
        <v>0</v>
      </c>
      <c r="AA346" s="403">
        <f t="shared" ca="1" si="380"/>
        <v>0</v>
      </c>
      <c r="AB346" s="403">
        <f t="shared" ca="1" si="380"/>
        <v>0</v>
      </c>
      <c r="AC346" s="403">
        <f t="shared" ca="1" si="380"/>
        <v>0</v>
      </c>
      <c r="AD346" s="403">
        <f t="shared" ca="1" si="380"/>
        <v>0</v>
      </c>
      <c r="AE346" s="403">
        <f t="shared" ca="1" si="380"/>
        <v>0</v>
      </c>
      <c r="AF346" s="403">
        <f t="shared" ca="1" si="380"/>
        <v>0</v>
      </c>
      <c r="AG346" s="403">
        <f t="shared" ca="1" si="380"/>
        <v>0</v>
      </c>
      <c r="AH346" s="403">
        <f t="shared" ca="1" si="380"/>
        <v>0</v>
      </c>
      <c r="AI346" s="403">
        <f t="shared" ca="1" si="380"/>
        <v>0</v>
      </c>
      <c r="AJ346" s="423"/>
      <c r="AK346" s="205"/>
    </row>
    <row r="347" spans="1:45" ht="15" customHeight="1">
      <c r="E347" s="1" t="s">
        <v>114</v>
      </c>
      <c r="F347" s="9" t="s">
        <v>74</v>
      </c>
      <c r="G347" s="403">
        <f ca="1">G231</f>
        <v>0</v>
      </c>
      <c r="H347" s="403">
        <f t="shared" ref="H347:AH347" ca="1" si="381">H231</f>
        <v>0</v>
      </c>
      <c r="I347" s="403">
        <f t="shared" ca="1" si="381"/>
        <v>0</v>
      </c>
      <c r="J347" s="229">
        <f t="shared" ca="1" si="381"/>
        <v>0</v>
      </c>
      <c r="K347" s="229">
        <f t="shared" ca="1" si="381"/>
        <v>0</v>
      </c>
      <c r="L347" s="403">
        <f t="shared" ca="1" si="381"/>
        <v>0</v>
      </c>
      <c r="M347" s="403">
        <f t="shared" ca="1" si="381"/>
        <v>0</v>
      </c>
      <c r="N347" s="423">
        <f t="shared" ca="1" si="381"/>
        <v>0</v>
      </c>
      <c r="O347" s="423">
        <f t="shared" ca="1" si="381"/>
        <v>0</v>
      </c>
      <c r="P347" s="423">
        <f t="shared" ca="1" si="381"/>
        <v>0</v>
      </c>
      <c r="Q347" s="423">
        <f t="shared" ca="1" si="381"/>
        <v>0</v>
      </c>
      <c r="R347" s="243">
        <f t="shared" ca="1" si="381"/>
        <v>0</v>
      </c>
      <c r="S347" s="423">
        <f t="shared" ca="1" si="381"/>
        <v>0</v>
      </c>
      <c r="T347" s="423">
        <f t="shared" ca="1" si="381"/>
        <v>0</v>
      </c>
      <c r="U347" s="423">
        <f t="shared" ca="1" si="381"/>
        <v>0</v>
      </c>
      <c r="V347" s="423">
        <f t="shared" ca="1" si="381"/>
        <v>0</v>
      </c>
      <c r="W347" s="423">
        <f t="shared" ca="1" si="381"/>
        <v>0</v>
      </c>
      <c r="X347" s="423">
        <f t="shared" ca="1" si="381"/>
        <v>0</v>
      </c>
      <c r="Y347" s="243">
        <f t="shared" ca="1" si="381"/>
        <v>0</v>
      </c>
      <c r="Z347" s="423">
        <f t="shared" ca="1" si="381"/>
        <v>0</v>
      </c>
      <c r="AA347" s="423">
        <f t="shared" ca="1" si="381"/>
        <v>0</v>
      </c>
      <c r="AB347" s="423">
        <f t="shared" ca="1" si="381"/>
        <v>0</v>
      </c>
      <c r="AC347" s="423">
        <f t="shared" ca="1" si="381"/>
        <v>0</v>
      </c>
      <c r="AD347" s="423">
        <f t="shared" ca="1" si="381"/>
        <v>0</v>
      </c>
      <c r="AE347" s="243">
        <f t="shared" ca="1" si="381"/>
        <v>0</v>
      </c>
      <c r="AF347" s="243">
        <f t="shared" ca="1" si="381"/>
        <v>0</v>
      </c>
      <c r="AG347" s="423">
        <f t="shared" ca="1" si="381"/>
        <v>0</v>
      </c>
      <c r="AH347" s="423">
        <f t="shared" ca="1" si="381"/>
        <v>0</v>
      </c>
      <c r="AI347" s="423">
        <f t="shared" ref="AI347" ca="1" si="382">AI231</f>
        <v>0</v>
      </c>
      <c r="AJ347" s="423"/>
      <c r="AK347" s="205"/>
    </row>
    <row r="348" spans="1:45" ht="15" customHeight="1">
      <c r="E348" s="1" t="s">
        <v>114</v>
      </c>
      <c r="F348" s="9" t="s">
        <v>18</v>
      </c>
      <c r="G348" s="403">
        <f t="shared" ref="G348:AH348" ca="1" si="383">G235</f>
        <v>0</v>
      </c>
      <c r="H348" s="403">
        <f t="shared" ca="1" si="383"/>
        <v>0</v>
      </c>
      <c r="I348" s="403">
        <f t="shared" ca="1" si="383"/>
        <v>0</v>
      </c>
      <c r="J348" s="229">
        <f t="shared" ca="1" si="383"/>
        <v>0</v>
      </c>
      <c r="K348" s="229">
        <f t="shared" ca="1" si="383"/>
        <v>0</v>
      </c>
      <c r="L348" s="403">
        <f t="shared" ca="1" si="383"/>
        <v>0</v>
      </c>
      <c r="M348" s="403">
        <f t="shared" ca="1" si="383"/>
        <v>0</v>
      </c>
      <c r="N348" s="423">
        <f t="shared" ca="1" si="383"/>
        <v>0</v>
      </c>
      <c r="O348" s="423">
        <f t="shared" ca="1" si="383"/>
        <v>0</v>
      </c>
      <c r="P348" s="423">
        <f t="shared" ca="1" si="383"/>
        <v>0</v>
      </c>
      <c r="Q348" s="423">
        <f t="shared" ca="1" si="383"/>
        <v>0</v>
      </c>
      <c r="R348" s="243">
        <f t="shared" ca="1" si="383"/>
        <v>0</v>
      </c>
      <c r="S348" s="423">
        <f t="shared" ca="1" si="383"/>
        <v>0</v>
      </c>
      <c r="T348" s="423">
        <f t="shared" ca="1" si="383"/>
        <v>0</v>
      </c>
      <c r="U348" s="423">
        <f t="shared" ca="1" si="383"/>
        <v>0</v>
      </c>
      <c r="V348" s="423">
        <f t="shared" ca="1" si="383"/>
        <v>0</v>
      </c>
      <c r="W348" s="423">
        <f t="shared" ca="1" si="383"/>
        <v>0</v>
      </c>
      <c r="X348" s="423">
        <f t="shared" ca="1" si="383"/>
        <v>0</v>
      </c>
      <c r="Y348" s="243">
        <f t="shared" ca="1" si="383"/>
        <v>0</v>
      </c>
      <c r="Z348" s="423">
        <f t="shared" ca="1" si="383"/>
        <v>0</v>
      </c>
      <c r="AA348" s="423">
        <f t="shared" ca="1" si="383"/>
        <v>0</v>
      </c>
      <c r="AB348" s="423">
        <f t="shared" ca="1" si="383"/>
        <v>0</v>
      </c>
      <c r="AC348" s="423">
        <f t="shared" ca="1" si="383"/>
        <v>0</v>
      </c>
      <c r="AD348" s="423">
        <f t="shared" ca="1" si="383"/>
        <v>0</v>
      </c>
      <c r="AE348" s="243">
        <f t="shared" ca="1" si="383"/>
        <v>0</v>
      </c>
      <c r="AF348" s="243">
        <f t="shared" ca="1" si="383"/>
        <v>0</v>
      </c>
      <c r="AG348" s="423">
        <f t="shared" ca="1" si="383"/>
        <v>0</v>
      </c>
      <c r="AH348" s="423">
        <f t="shared" ca="1" si="383"/>
        <v>0</v>
      </c>
      <c r="AI348" s="423">
        <f t="shared" ref="AI348" ca="1" si="384">AI235</f>
        <v>0</v>
      </c>
      <c r="AJ348" s="423"/>
      <c r="AK348" s="205"/>
    </row>
    <row r="349" spans="1:45" ht="15" customHeight="1">
      <c r="G349" s="403">
        <f ca="1">G341+G342+G343+G344+G345+G346+G347+G348</f>
        <v>0</v>
      </c>
      <c r="H349" s="403">
        <f t="shared" ref="H349:AH349" ca="1" si="385">H341+H342+H343+H344+H345+H346+H347+H348</f>
        <v>0</v>
      </c>
      <c r="I349" s="403">
        <f t="shared" ca="1" si="385"/>
        <v>0</v>
      </c>
      <c r="J349" s="229">
        <f t="shared" ca="1" si="385"/>
        <v>0</v>
      </c>
      <c r="K349" s="229">
        <f t="shared" ca="1" si="385"/>
        <v>0</v>
      </c>
      <c r="L349" s="403">
        <f t="shared" ca="1" si="385"/>
        <v>0</v>
      </c>
      <c r="M349" s="403">
        <f t="shared" ca="1" si="385"/>
        <v>0</v>
      </c>
      <c r="N349" s="423">
        <f t="shared" ca="1" si="385"/>
        <v>0</v>
      </c>
      <c r="O349" s="423">
        <f t="shared" ca="1" si="385"/>
        <v>0</v>
      </c>
      <c r="P349" s="423">
        <f t="shared" ca="1" si="385"/>
        <v>0</v>
      </c>
      <c r="Q349" s="423">
        <f t="shared" ca="1" si="385"/>
        <v>0</v>
      </c>
      <c r="R349" s="243">
        <f t="shared" ca="1" si="385"/>
        <v>0</v>
      </c>
      <c r="S349" s="423">
        <f t="shared" ca="1" si="385"/>
        <v>0</v>
      </c>
      <c r="T349" s="423">
        <f t="shared" ca="1" si="385"/>
        <v>0</v>
      </c>
      <c r="U349" s="423">
        <f t="shared" ca="1" si="385"/>
        <v>0</v>
      </c>
      <c r="V349" s="423">
        <f t="shared" ca="1" si="385"/>
        <v>0</v>
      </c>
      <c r="W349" s="423">
        <f t="shared" ca="1" si="385"/>
        <v>0</v>
      </c>
      <c r="X349" s="423">
        <f t="shared" ca="1" si="385"/>
        <v>0</v>
      </c>
      <c r="Y349" s="243">
        <f t="shared" ca="1" si="385"/>
        <v>0</v>
      </c>
      <c r="Z349" s="423">
        <f t="shared" ca="1" si="385"/>
        <v>0</v>
      </c>
      <c r="AA349" s="423">
        <f t="shared" ca="1" si="385"/>
        <v>0</v>
      </c>
      <c r="AB349" s="423">
        <f t="shared" ca="1" si="385"/>
        <v>0</v>
      </c>
      <c r="AC349" s="423">
        <f t="shared" ca="1" si="385"/>
        <v>0</v>
      </c>
      <c r="AD349" s="423">
        <f t="shared" ca="1" si="385"/>
        <v>0</v>
      </c>
      <c r="AE349" s="243">
        <f t="shared" ca="1" si="385"/>
        <v>0</v>
      </c>
      <c r="AF349" s="243">
        <f t="shared" ca="1" si="385"/>
        <v>0</v>
      </c>
      <c r="AG349" s="423">
        <f t="shared" ca="1" si="385"/>
        <v>0</v>
      </c>
      <c r="AH349" s="423">
        <f t="shared" ca="1" si="385"/>
        <v>0</v>
      </c>
      <c r="AI349" s="423">
        <f t="shared" ref="AI349" ca="1" si="386">AI341+AI342+AI343+AI344+AI345+AI346+AI347+AI348</f>
        <v>0</v>
      </c>
      <c r="AJ349" s="423"/>
      <c r="AK349" s="205"/>
    </row>
    <row r="352" spans="1:45" ht="15" customHeight="1">
      <c r="A352" s="95"/>
      <c r="AL352" s="126"/>
      <c r="AM352" s="126"/>
      <c r="AN352" s="126"/>
      <c r="AO352" s="126"/>
      <c r="AP352" s="125"/>
      <c r="AQ352" s="125"/>
      <c r="AR352" s="125"/>
      <c r="AS352" s="126"/>
    </row>
    <row r="353" spans="2:37" ht="15" customHeight="1">
      <c r="B353" s="95"/>
      <c r="C353" s="277"/>
      <c r="D353" s="255"/>
      <c r="F353" s="178"/>
      <c r="G353" s="435"/>
      <c r="H353" s="436"/>
      <c r="I353" s="436"/>
      <c r="J353" s="279"/>
      <c r="K353" s="279"/>
      <c r="L353" s="436"/>
      <c r="M353" s="436"/>
      <c r="N353" s="436"/>
      <c r="O353" s="436"/>
      <c r="P353" s="436"/>
      <c r="Q353" s="436"/>
      <c r="R353" s="279"/>
      <c r="S353" s="436"/>
      <c r="T353" s="436"/>
      <c r="U353" s="436"/>
      <c r="V353" s="436"/>
      <c r="W353" s="436"/>
      <c r="X353" s="436"/>
      <c r="Y353" s="279"/>
      <c r="Z353" s="436"/>
      <c r="AA353" s="436"/>
      <c r="AB353" s="436"/>
      <c r="AC353" s="436"/>
      <c r="AD353" s="436"/>
      <c r="AE353" s="279"/>
      <c r="AF353" s="279"/>
      <c r="AG353" s="436"/>
      <c r="AH353" s="436"/>
      <c r="AI353" s="436"/>
      <c r="AJ353" s="436"/>
      <c r="AK353" s="258"/>
    </row>
    <row r="354" spans="2:37" ht="15" customHeight="1">
      <c r="B354" s="95"/>
      <c r="C354" s="277"/>
      <c r="D354" s="255"/>
      <c r="F354" s="178"/>
      <c r="G354" s="435"/>
      <c r="H354" s="435"/>
      <c r="I354" s="435"/>
      <c r="J354" s="280"/>
      <c r="K354" s="280"/>
      <c r="L354" s="435"/>
      <c r="M354" s="435"/>
      <c r="N354" s="435"/>
      <c r="O354" s="435"/>
      <c r="P354" s="435"/>
      <c r="Q354" s="435"/>
      <c r="R354" s="280"/>
      <c r="S354" s="435"/>
      <c r="T354" s="435"/>
      <c r="U354" s="435"/>
      <c r="V354" s="435"/>
      <c r="W354" s="435"/>
      <c r="X354" s="435"/>
      <c r="Y354" s="280"/>
      <c r="Z354" s="435"/>
      <c r="AA354" s="435"/>
      <c r="AB354" s="435"/>
      <c r="AC354" s="435"/>
      <c r="AD354" s="435"/>
      <c r="AE354" s="280"/>
      <c r="AF354" s="280"/>
      <c r="AG354" s="435"/>
      <c r="AH354" s="435"/>
      <c r="AI354" s="435"/>
      <c r="AJ354" s="435"/>
      <c r="AK354" s="278"/>
    </row>
    <row r="355" spans="2:37" ht="15" customHeight="1">
      <c r="B355" s="95"/>
      <c r="C355" s="277"/>
      <c r="D355" s="255"/>
      <c r="F355" s="178"/>
      <c r="G355" s="435"/>
      <c r="H355" s="435"/>
      <c r="I355" s="435"/>
      <c r="J355" s="280"/>
      <c r="K355" s="280"/>
      <c r="L355" s="435"/>
      <c r="M355" s="435"/>
      <c r="N355" s="435"/>
      <c r="O355" s="435"/>
      <c r="P355" s="435"/>
      <c r="Q355" s="435"/>
      <c r="R355" s="280"/>
      <c r="S355" s="435"/>
      <c r="T355" s="435"/>
      <c r="U355" s="435"/>
      <c r="V355" s="435"/>
      <c r="W355" s="435"/>
      <c r="X355" s="435"/>
      <c r="Y355" s="280"/>
      <c r="Z355" s="435"/>
      <c r="AA355" s="435"/>
      <c r="AB355" s="435"/>
      <c r="AC355" s="435"/>
      <c r="AD355" s="435"/>
      <c r="AE355" s="280"/>
      <c r="AF355" s="280"/>
      <c r="AG355" s="435"/>
      <c r="AH355" s="435"/>
      <c r="AI355" s="435"/>
      <c r="AJ355" s="435"/>
      <c r="AK355" s="278"/>
    </row>
    <row r="356" spans="2:37" ht="15" customHeight="1">
      <c r="B356" s="95"/>
      <c r="C356" s="277"/>
      <c r="D356" s="255"/>
      <c r="F356" s="178"/>
      <c r="G356" s="435"/>
      <c r="H356" s="435"/>
      <c r="I356" s="435"/>
      <c r="J356" s="280"/>
      <c r="K356" s="280"/>
      <c r="L356" s="435"/>
      <c r="M356" s="435"/>
      <c r="N356" s="435"/>
      <c r="O356" s="435"/>
      <c r="P356" s="435"/>
      <c r="Q356" s="435"/>
      <c r="R356" s="280"/>
      <c r="S356" s="435"/>
      <c r="T356" s="435"/>
      <c r="U356" s="435"/>
      <c r="V356" s="435"/>
      <c r="W356" s="435"/>
      <c r="X356" s="435"/>
      <c r="Y356" s="280"/>
      <c r="Z356" s="435"/>
      <c r="AA356" s="435"/>
      <c r="AB356" s="435"/>
      <c r="AC356" s="435"/>
      <c r="AD356" s="435"/>
      <c r="AE356" s="280"/>
      <c r="AF356" s="280"/>
      <c r="AG356" s="435"/>
      <c r="AH356" s="435"/>
      <c r="AI356" s="435"/>
      <c r="AJ356" s="435"/>
      <c r="AK356" s="278"/>
    </row>
    <row r="357" spans="2:37" ht="15" customHeight="1">
      <c r="B357" s="95"/>
      <c r="C357" s="277"/>
      <c r="D357" s="255"/>
      <c r="F357" s="178"/>
      <c r="G357" s="435"/>
      <c r="H357" s="435"/>
      <c r="I357" s="435"/>
      <c r="J357" s="280"/>
      <c r="K357" s="280"/>
      <c r="L357" s="435"/>
      <c r="M357" s="435"/>
      <c r="N357" s="435"/>
      <c r="O357" s="435"/>
      <c r="P357" s="435"/>
      <c r="Q357" s="435"/>
      <c r="R357" s="280"/>
      <c r="S357" s="435"/>
      <c r="T357" s="435"/>
      <c r="U357" s="435"/>
      <c r="V357" s="435"/>
      <c r="W357" s="435"/>
      <c r="X357" s="435"/>
      <c r="Y357" s="280"/>
      <c r="Z357" s="435"/>
      <c r="AA357" s="435"/>
      <c r="AB357" s="435"/>
      <c r="AC357" s="435"/>
      <c r="AD357" s="435"/>
      <c r="AE357" s="280"/>
      <c r="AF357" s="280"/>
      <c r="AG357" s="435"/>
      <c r="AH357" s="435"/>
      <c r="AI357" s="435"/>
      <c r="AJ357" s="435"/>
      <c r="AK357" s="278"/>
    </row>
    <row r="358" spans="2:37" ht="15" customHeight="1">
      <c r="B358" s="95"/>
      <c r="C358" s="277"/>
      <c r="D358" s="255"/>
      <c r="F358" s="178"/>
      <c r="G358" s="435"/>
      <c r="H358" s="435"/>
      <c r="I358" s="435"/>
      <c r="J358" s="280"/>
      <c r="K358" s="280"/>
      <c r="L358" s="435"/>
      <c r="M358" s="435"/>
      <c r="N358" s="435"/>
      <c r="O358" s="435"/>
      <c r="P358" s="435"/>
      <c r="Q358" s="435"/>
      <c r="R358" s="280"/>
      <c r="S358" s="435"/>
      <c r="T358" s="435"/>
      <c r="U358" s="435"/>
      <c r="V358" s="435"/>
      <c r="W358" s="435"/>
      <c r="X358" s="435"/>
      <c r="Y358" s="280"/>
      <c r="Z358" s="435"/>
      <c r="AA358" s="435"/>
      <c r="AB358" s="435"/>
      <c r="AC358" s="435"/>
      <c r="AD358" s="435"/>
      <c r="AE358" s="280"/>
      <c r="AF358" s="280"/>
      <c r="AG358" s="435"/>
      <c r="AH358" s="435"/>
      <c r="AI358" s="435"/>
      <c r="AJ358" s="435"/>
      <c r="AK358" s="278"/>
    </row>
    <row r="359" spans="2:37" ht="15" customHeight="1">
      <c r="B359" s="95"/>
      <c r="C359" s="277"/>
      <c r="D359" s="255"/>
      <c r="F359" s="178"/>
      <c r="G359" s="435"/>
      <c r="H359" s="435"/>
      <c r="I359" s="435"/>
      <c r="J359" s="280"/>
      <c r="K359" s="280"/>
      <c r="L359" s="435"/>
      <c r="M359" s="435"/>
      <c r="N359" s="435"/>
      <c r="O359" s="435"/>
      <c r="P359" s="435"/>
      <c r="Q359" s="435"/>
      <c r="R359" s="280"/>
      <c r="S359" s="435"/>
      <c r="T359" s="435"/>
      <c r="U359" s="435"/>
      <c r="V359" s="435"/>
      <c r="W359" s="435"/>
      <c r="X359" s="435"/>
      <c r="Y359" s="280"/>
      <c r="Z359" s="435"/>
      <c r="AA359" s="435"/>
      <c r="AB359" s="435"/>
      <c r="AC359" s="435"/>
      <c r="AD359" s="435"/>
      <c r="AE359" s="280"/>
      <c r="AF359" s="280"/>
      <c r="AG359" s="435"/>
      <c r="AH359" s="435"/>
      <c r="AI359" s="435"/>
      <c r="AJ359" s="435"/>
      <c r="AK359" s="278"/>
    </row>
    <row r="360" spans="2:37" ht="15" customHeight="1">
      <c r="B360" s="95"/>
      <c r="C360" s="277"/>
      <c r="D360" s="255"/>
      <c r="F360" s="178"/>
      <c r="G360" s="435"/>
      <c r="H360" s="435"/>
      <c r="I360" s="435"/>
      <c r="J360" s="280"/>
      <c r="K360" s="280"/>
      <c r="L360" s="435"/>
      <c r="M360" s="435"/>
      <c r="N360" s="435"/>
      <c r="O360" s="435"/>
      <c r="P360" s="435"/>
      <c r="Q360" s="435"/>
      <c r="R360" s="280"/>
      <c r="S360" s="435"/>
      <c r="T360" s="435"/>
      <c r="U360" s="435"/>
      <c r="V360" s="435"/>
      <c r="W360" s="435"/>
      <c r="X360" s="435"/>
      <c r="Y360" s="280"/>
      <c r="Z360" s="435"/>
      <c r="AA360" s="435"/>
      <c r="AB360" s="435"/>
      <c r="AC360" s="435"/>
      <c r="AD360" s="435"/>
      <c r="AE360" s="280"/>
      <c r="AF360" s="280"/>
      <c r="AG360" s="435"/>
      <c r="AH360" s="435"/>
      <c r="AI360" s="435"/>
      <c r="AJ360" s="435"/>
      <c r="AK360" s="278"/>
    </row>
    <row r="361" spans="2:37" ht="15" customHeight="1">
      <c r="B361" s="95"/>
      <c r="C361" s="277"/>
      <c r="D361" s="255"/>
      <c r="F361" s="178"/>
      <c r="G361" s="435"/>
      <c r="H361" s="435"/>
      <c r="I361" s="435"/>
      <c r="J361" s="280"/>
      <c r="K361" s="280"/>
      <c r="L361" s="435"/>
      <c r="M361" s="435"/>
      <c r="N361" s="435"/>
      <c r="O361" s="435"/>
      <c r="P361" s="435"/>
      <c r="Q361" s="435"/>
      <c r="R361" s="280"/>
      <c r="S361" s="435"/>
      <c r="T361" s="435"/>
      <c r="U361" s="435"/>
      <c r="V361" s="435"/>
      <c r="W361" s="435"/>
      <c r="X361" s="435"/>
      <c r="Y361" s="280"/>
      <c r="Z361" s="435"/>
      <c r="AA361" s="435"/>
      <c r="AB361" s="435"/>
      <c r="AC361" s="435"/>
      <c r="AD361" s="435"/>
      <c r="AE361" s="280"/>
      <c r="AF361" s="280"/>
      <c r="AG361" s="435"/>
      <c r="AH361" s="435"/>
      <c r="AI361" s="435"/>
      <c r="AJ361" s="435"/>
      <c r="AK361" s="278"/>
    </row>
    <row r="362" spans="2:37" ht="15" customHeight="1">
      <c r="B362" s="95"/>
      <c r="C362" s="277"/>
      <c r="D362" s="255"/>
      <c r="F362" s="178"/>
      <c r="G362" s="435"/>
      <c r="H362" s="435"/>
      <c r="I362" s="435"/>
      <c r="J362" s="280"/>
      <c r="K362" s="280"/>
      <c r="L362" s="435"/>
      <c r="M362" s="435"/>
      <c r="N362" s="435"/>
      <c r="O362" s="435"/>
      <c r="P362" s="435"/>
      <c r="Q362" s="435"/>
      <c r="R362" s="280"/>
      <c r="S362" s="435"/>
      <c r="T362" s="435"/>
      <c r="U362" s="435"/>
      <c r="V362" s="435"/>
      <c r="W362" s="435"/>
      <c r="X362" s="435"/>
      <c r="Y362" s="280"/>
      <c r="Z362" s="435"/>
      <c r="AA362" s="435"/>
      <c r="AB362" s="435"/>
      <c r="AC362" s="435"/>
      <c r="AD362" s="435"/>
      <c r="AE362" s="280"/>
      <c r="AF362" s="280"/>
      <c r="AG362" s="435"/>
      <c r="AH362" s="435"/>
      <c r="AI362" s="435"/>
      <c r="AJ362" s="435"/>
      <c r="AK362" s="278"/>
    </row>
    <row r="363" spans="2:37" ht="15" customHeight="1">
      <c r="B363" s="95"/>
      <c r="C363" s="277"/>
      <c r="D363" s="255"/>
      <c r="F363" s="178"/>
      <c r="G363" s="435"/>
      <c r="H363" s="435"/>
      <c r="I363" s="435"/>
      <c r="J363" s="280"/>
      <c r="K363" s="280"/>
      <c r="L363" s="435"/>
      <c r="M363" s="435"/>
      <c r="N363" s="435"/>
      <c r="O363" s="435"/>
      <c r="P363" s="435"/>
      <c r="Q363" s="435"/>
      <c r="R363" s="280"/>
      <c r="S363" s="435"/>
      <c r="T363" s="435"/>
      <c r="U363" s="435"/>
      <c r="V363" s="435"/>
      <c r="W363" s="435"/>
      <c r="X363" s="435"/>
      <c r="Y363" s="280"/>
      <c r="Z363" s="435"/>
      <c r="AA363" s="435"/>
      <c r="AB363" s="435"/>
      <c r="AC363" s="435"/>
      <c r="AD363" s="435"/>
      <c r="AE363" s="280"/>
      <c r="AF363" s="280"/>
      <c r="AG363" s="435"/>
      <c r="AH363" s="435"/>
      <c r="AI363" s="435"/>
      <c r="AJ363" s="435"/>
      <c r="AK363" s="278"/>
    </row>
    <row r="364" spans="2:37" ht="15" customHeight="1">
      <c r="B364" s="95"/>
      <c r="C364" s="277"/>
      <c r="D364" s="255"/>
      <c r="F364" s="178"/>
      <c r="G364" s="435"/>
      <c r="H364" s="435"/>
      <c r="I364" s="435"/>
      <c r="J364" s="280"/>
      <c r="K364" s="280"/>
      <c r="L364" s="435"/>
      <c r="M364" s="435"/>
      <c r="N364" s="435"/>
      <c r="O364" s="435"/>
      <c r="P364" s="435"/>
      <c r="Q364" s="435"/>
      <c r="R364" s="280"/>
      <c r="S364" s="435"/>
      <c r="T364" s="435"/>
      <c r="U364" s="435"/>
      <c r="V364" s="435"/>
      <c r="W364" s="435"/>
      <c r="X364" s="435"/>
      <c r="Y364" s="280"/>
      <c r="Z364" s="435"/>
      <c r="AA364" s="435"/>
      <c r="AB364" s="435"/>
      <c r="AC364" s="435"/>
      <c r="AD364" s="435"/>
      <c r="AE364" s="280"/>
      <c r="AF364" s="280"/>
      <c r="AG364" s="435"/>
      <c r="AH364" s="435"/>
      <c r="AI364" s="435"/>
      <c r="AJ364" s="435"/>
      <c r="AK364" s="278"/>
    </row>
    <row r="365" spans="2:37" ht="15" customHeight="1">
      <c r="B365" s="95"/>
      <c r="C365" s="277"/>
      <c r="D365" s="255"/>
      <c r="F365" s="178"/>
      <c r="G365" s="435"/>
      <c r="H365" s="435"/>
      <c r="I365" s="435"/>
      <c r="J365" s="280"/>
      <c r="K365" s="280"/>
      <c r="L365" s="435"/>
      <c r="M365" s="435"/>
      <c r="N365" s="435"/>
      <c r="O365" s="435"/>
      <c r="P365" s="435"/>
      <c r="Q365" s="435"/>
      <c r="R365" s="280"/>
      <c r="S365" s="435"/>
      <c r="T365" s="435"/>
      <c r="U365" s="435"/>
      <c r="V365" s="435"/>
      <c r="W365" s="435"/>
      <c r="X365" s="435"/>
      <c r="Y365" s="280"/>
      <c r="Z365" s="435"/>
      <c r="AA365" s="435"/>
      <c r="AB365" s="435"/>
      <c r="AC365" s="435"/>
      <c r="AD365" s="435"/>
      <c r="AE365" s="280"/>
      <c r="AF365" s="280"/>
      <c r="AG365" s="435"/>
      <c r="AH365" s="435"/>
      <c r="AI365" s="435"/>
      <c r="AJ365" s="435"/>
      <c r="AK365" s="278"/>
    </row>
    <row r="366" spans="2:37" ht="15" customHeight="1">
      <c r="B366" s="95"/>
      <c r="C366" s="277"/>
      <c r="D366" s="255"/>
      <c r="F366" s="178"/>
      <c r="G366" s="435"/>
      <c r="H366" s="435"/>
      <c r="I366" s="435"/>
      <c r="J366" s="280"/>
      <c r="K366" s="280"/>
      <c r="L366" s="435"/>
      <c r="M366" s="435"/>
      <c r="N366" s="435"/>
      <c r="O366" s="435"/>
      <c r="P366" s="435"/>
      <c r="Q366" s="435"/>
      <c r="R366" s="280"/>
      <c r="S366" s="435"/>
      <c r="T366" s="435"/>
      <c r="U366" s="435"/>
      <c r="V366" s="435"/>
      <c r="W366" s="435"/>
      <c r="X366" s="435"/>
      <c r="Y366" s="280"/>
      <c r="Z366" s="435"/>
      <c r="AA366" s="435"/>
      <c r="AB366" s="435"/>
      <c r="AC366" s="435"/>
      <c r="AD366" s="435"/>
      <c r="AE366" s="280"/>
      <c r="AF366" s="280"/>
      <c r="AG366" s="435"/>
      <c r="AH366" s="435"/>
      <c r="AI366" s="435"/>
      <c r="AJ366" s="435"/>
      <c r="AK366" s="278"/>
    </row>
    <row r="367" spans="2:37" ht="15" customHeight="1">
      <c r="B367" s="95"/>
      <c r="C367" s="277"/>
      <c r="D367" s="255"/>
      <c r="F367" s="178"/>
      <c r="G367" s="435"/>
      <c r="H367" s="435"/>
      <c r="I367" s="435"/>
      <c r="J367" s="280"/>
      <c r="K367" s="280"/>
      <c r="L367" s="435"/>
      <c r="M367" s="435"/>
      <c r="N367" s="435"/>
      <c r="O367" s="435"/>
      <c r="P367" s="435"/>
      <c r="Q367" s="435"/>
      <c r="R367" s="280"/>
      <c r="S367" s="435"/>
      <c r="T367" s="435"/>
      <c r="U367" s="435"/>
      <c r="V367" s="435"/>
      <c r="W367" s="435"/>
      <c r="X367" s="435"/>
      <c r="Y367" s="280"/>
      <c r="Z367" s="435"/>
      <c r="AA367" s="435"/>
      <c r="AB367" s="435"/>
      <c r="AC367" s="435"/>
      <c r="AD367" s="435"/>
      <c r="AE367" s="280"/>
      <c r="AF367" s="280"/>
      <c r="AG367" s="435"/>
      <c r="AH367" s="435"/>
      <c r="AI367" s="435"/>
      <c r="AJ367" s="435"/>
      <c r="AK367" s="278"/>
    </row>
    <row r="368" spans="2:37" ht="15" customHeight="1">
      <c r="B368" s="95"/>
      <c r="C368" s="277"/>
      <c r="D368" s="255"/>
      <c r="F368" s="178"/>
      <c r="G368" s="435"/>
      <c r="H368" s="435"/>
      <c r="I368" s="435"/>
      <c r="J368" s="280"/>
      <c r="K368" s="280"/>
      <c r="L368" s="435"/>
      <c r="M368" s="435"/>
      <c r="N368" s="435"/>
      <c r="O368" s="435"/>
      <c r="P368" s="435"/>
      <c r="Q368" s="435"/>
      <c r="R368" s="280"/>
      <c r="S368" s="435"/>
      <c r="T368" s="435"/>
      <c r="U368" s="435"/>
      <c r="V368" s="435"/>
      <c r="W368" s="435"/>
      <c r="X368" s="435"/>
      <c r="Y368" s="280"/>
      <c r="Z368" s="435"/>
      <c r="AA368" s="435"/>
      <c r="AB368" s="435"/>
      <c r="AC368" s="435"/>
      <c r="AD368" s="435"/>
      <c r="AE368" s="280"/>
      <c r="AF368" s="280"/>
      <c r="AG368" s="435"/>
      <c r="AH368" s="435"/>
      <c r="AI368" s="435"/>
      <c r="AJ368" s="435"/>
      <c r="AK368" s="278"/>
    </row>
    <row r="369" spans="2:37" ht="15" customHeight="1">
      <c r="B369" s="95"/>
      <c r="C369" s="277"/>
      <c r="D369" s="255"/>
      <c r="F369" s="178"/>
      <c r="G369" s="435"/>
      <c r="H369" s="435"/>
      <c r="I369" s="435"/>
      <c r="J369" s="280"/>
      <c r="K369" s="280"/>
      <c r="L369" s="435"/>
      <c r="M369" s="435"/>
      <c r="N369" s="435"/>
      <c r="O369" s="435"/>
      <c r="P369" s="435"/>
      <c r="Q369" s="435"/>
      <c r="R369" s="280"/>
      <c r="S369" s="435"/>
      <c r="T369" s="435"/>
      <c r="U369" s="435"/>
      <c r="V369" s="435"/>
      <c r="W369" s="435"/>
      <c r="X369" s="435"/>
      <c r="Y369" s="280"/>
      <c r="Z369" s="435"/>
      <c r="AA369" s="435"/>
      <c r="AB369" s="435"/>
      <c r="AC369" s="435"/>
      <c r="AD369" s="435"/>
      <c r="AE369" s="280"/>
      <c r="AF369" s="280"/>
      <c r="AG369" s="435"/>
      <c r="AH369" s="435"/>
      <c r="AI369" s="435"/>
      <c r="AJ369" s="435"/>
      <c r="AK369" s="278"/>
    </row>
    <row r="370" spans="2:37" ht="15" customHeight="1">
      <c r="B370" s="95"/>
      <c r="C370" s="277"/>
      <c r="D370" s="255"/>
      <c r="F370" s="178"/>
      <c r="G370" s="435"/>
      <c r="H370" s="435"/>
      <c r="I370" s="435"/>
      <c r="J370" s="280"/>
      <c r="K370" s="280"/>
      <c r="L370" s="435"/>
      <c r="M370" s="435"/>
      <c r="N370" s="435"/>
      <c r="O370" s="435"/>
      <c r="P370" s="435"/>
      <c r="Q370" s="435"/>
      <c r="R370" s="280"/>
      <c r="S370" s="435"/>
      <c r="T370" s="435"/>
      <c r="U370" s="435"/>
      <c r="V370" s="435"/>
      <c r="W370" s="435"/>
      <c r="X370" s="435"/>
      <c r="Y370" s="280"/>
      <c r="Z370" s="435"/>
      <c r="AA370" s="435"/>
      <c r="AB370" s="435"/>
      <c r="AC370" s="435"/>
      <c r="AD370" s="435"/>
      <c r="AE370" s="280"/>
      <c r="AF370" s="280"/>
      <c r="AG370" s="435"/>
      <c r="AH370" s="435"/>
      <c r="AI370" s="435"/>
      <c r="AJ370" s="435"/>
      <c r="AK370" s="278"/>
    </row>
    <row r="371" spans="2:37" ht="15" customHeight="1">
      <c r="B371" s="95"/>
      <c r="C371" s="277"/>
      <c r="D371" s="255"/>
      <c r="F371" s="178"/>
      <c r="G371" s="435"/>
      <c r="H371" s="435"/>
      <c r="I371" s="435"/>
      <c r="J371" s="280"/>
      <c r="K371" s="280"/>
      <c r="L371" s="435"/>
      <c r="M371" s="435"/>
      <c r="N371" s="435"/>
      <c r="O371" s="435"/>
      <c r="P371" s="435"/>
      <c r="Q371" s="435"/>
      <c r="R371" s="280"/>
      <c r="S371" s="435"/>
      <c r="T371" s="435"/>
      <c r="U371" s="435"/>
      <c r="V371" s="435"/>
      <c r="W371" s="435"/>
      <c r="X371" s="435"/>
      <c r="Y371" s="280"/>
      <c r="Z371" s="435"/>
      <c r="AA371" s="435"/>
      <c r="AB371" s="435"/>
      <c r="AC371" s="435"/>
      <c r="AD371" s="435"/>
      <c r="AE371" s="280"/>
      <c r="AF371" s="280"/>
      <c r="AG371" s="435"/>
      <c r="AH371" s="435"/>
      <c r="AI371" s="435"/>
      <c r="AJ371" s="435"/>
      <c r="AK371" s="278"/>
    </row>
    <row r="372" spans="2:37" ht="15" customHeight="1">
      <c r="B372" s="95"/>
      <c r="C372" s="277"/>
      <c r="D372" s="255"/>
      <c r="F372" s="178"/>
      <c r="G372" s="435"/>
      <c r="H372" s="435"/>
      <c r="I372" s="435"/>
      <c r="J372" s="280"/>
      <c r="K372" s="280"/>
      <c r="L372" s="435"/>
      <c r="M372" s="435"/>
      <c r="N372" s="435"/>
      <c r="O372" s="435"/>
      <c r="P372" s="435"/>
      <c r="Q372" s="435"/>
      <c r="R372" s="280"/>
      <c r="S372" s="435"/>
      <c r="T372" s="435"/>
      <c r="U372" s="435"/>
      <c r="V372" s="435"/>
      <c r="W372" s="435"/>
      <c r="X372" s="435"/>
      <c r="Y372" s="280"/>
      <c r="Z372" s="435"/>
      <c r="AA372" s="435"/>
      <c r="AB372" s="435"/>
      <c r="AC372" s="435"/>
      <c r="AD372" s="435"/>
      <c r="AE372" s="280"/>
      <c r="AF372" s="280"/>
      <c r="AG372" s="435"/>
      <c r="AH372" s="435"/>
      <c r="AI372" s="435"/>
      <c r="AJ372" s="435"/>
      <c r="AK372" s="278"/>
    </row>
    <row r="373" spans="2:37" ht="15" customHeight="1">
      <c r="B373" s="95"/>
      <c r="C373" s="277"/>
      <c r="D373" s="255"/>
      <c r="F373" s="178"/>
      <c r="G373" s="435"/>
      <c r="H373" s="435"/>
      <c r="I373" s="435"/>
      <c r="J373" s="280"/>
      <c r="K373" s="280"/>
      <c r="L373" s="435"/>
      <c r="M373" s="435"/>
      <c r="N373" s="435"/>
      <c r="O373" s="435"/>
      <c r="P373" s="435"/>
      <c r="Q373" s="435"/>
      <c r="R373" s="280"/>
      <c r="S373" s="435"/>
      <c r="T373" s="435"/>
      <c r="U373" s="435"/>
      <c r="V373" s="435"/>
      <c r="W373" s="435"/>
      <c r="X373" s="435"/>
      <c r="Y373" s="280"/>
      <c r="Z373" s="435"/>
      <c r="AA373" s="435"/>
      <c r="AB373" s="435"/>
      <c r="AC373" s="435"/>
      <c r="AD373" s="435"/>
      <c r="AE373" s="280"/>
      <c r="AF373" s="280"/>
      <c r="AG373" s="435"/>
      <c r="AH373" s="435"/>
      <c r="AI373" s="435"/>
      <c r="AJ373" s="435"/>
      <c r="AK373" s="278"/>
    </row>
    <row r="374" spans="2:37" ht="15" customHeight="1">
      <c r="B374" s="95"/>
      <c r="C374" s="277"/>
      <c r="D374" s="255"/>
      <c r="F374" s="178"/>
      <c r="G374" s="435"/>
      <c r="H374" s="435"/>
      <c r="I374" s="435"/>
      <c r="J374" s="280"/>
      <c r="K374" s="280"/>
      <c r="L374" s="435"/>
      <c r="M374" s="435"/>
      <c r="N374" s="435"/>
      <c r="O374" s="435"/>
      <c r="P374" s="435"/>
      <c r="Q374" s="435"/>
      <c r="R374" s="280"/>
      <c r="S374" s="435"/>
      <c r="T374" s="435"/>
      <c r="U374" s="435"/>
      <c r="V374" s="435"/>
      <c r="W374" s="435"/>
      <c r="X374" s="435"/>
      <c r="Y374" s="280"/>
      <c r="Z374" s="435"/>
      <c r="AA374" s="435"/>
      <c r="AB374" s="435"/>
      <c r="AC374" s="435"/>
      <c r="AD374" s="435"/>
      <c r="AE374" s="280"/>
      <c r="AF374" s="280"/>
      <c r="AG374" s="435"/>
      <c r="AH374" s="435"/>
      <c r="AI374" s="435"/>
      <c r="AJ374" s="435"/>
      <c r="AK374" s="278"/>
    </row>
    <row r="375" spans="2:37" ht="15" customHeight="1">
      <c r="B375" s="95"/>
      <c r="C375" s="277"/>
      <c r="D375" s="255"/>
      <c r="F375" s="178"/>
      <c r="G375" s="435"/>
      <c r="H375" s="435"/>
      <c r="I375" s="435"/>
      <c r="J375" s="280"/>
      <c r="K375" s="280"/>
      <c r="L375" s="435"/>
      <c r="M375" s="435"/>
      <c r="N375" s="435"/>
      <c r="O375" s="435"/>
      <c r="P375" s="435"/>
      <c r="Q375" s="435"/>
      <c r="R375" s="280"/>
      <c r="S375" s="435"/>
      <c r="T375" s="435"/>
      <c r="U375" s="435"/>
      <c r="V375" s="435"/>
      <c r="W375" s="435"/>
      <c r="X375" s="435"/>
      <c r="Y375" s="280"/>
      <c r="Z375" s="435"/>
      <c r="AA375" s="435"/>
      <c r="AB375" s="435"/>
      <c r="AC375" s="435"/>
      <c r="AD375" s="435"/>
      <c r="AE375" s="280"/>
      <c r="AF375" s="280"/>
      <c r="AG375" s="435"/>
      <c r="AH375" s="435"/>
      <c r="AI375" s="435"/>
      <c r="AJ375" s="435"/>
      <c r="AK375" s="278"/>
    </row>
    <row r="376" spans="2:37" ht="15" customHeight="1">
      <c r="B376" s="95"/>
      <c r="C376" s="277"/>
      <c r="D376" s="255"/>
      <c r="F376" s="178"/>
      <c r="G376" s="435"/>
      <c r="H376" s="435"/>
      <c r="I376" s="435"/>
      <c r="J376" s="280"/>
      <c r="K376" s="280"/>
      <c r="L376" s="435"/>
      <c r="M376" s="435"/>
      <c r="N376" s="435"/>
      <c r="O376" s="435"/>
      <c r="P376" s="435"/>
      <c r="Q376" s="435"/>
      <c r="R376" s="280"/>
      <c r="S376" s="435"/>
      <c r="T376" s="435"/>
      <c r="U376" s="435"/>
      <c r="V376" s="435"/>
      <c r="W376" s="435"/>
      <c r="X376" s="435"/>
      <c r="Y376" s="280"/>
      <c r="Z376" s="435"/>
      <c r="AA376" s="435"/>
      <c r="AB376" s="435"/>
      <c r="AC376" s="435"/>
      <c r="AD376" s="435"/>
      <c r="AE376" s="280"/>
      <c r="AF376" s="280"/>
      <c r="AG376" s="435"/>
      <c r="AH376" s="435"/>
      <c r="AI376" s="435"/>
      <c r="AJ376" s="435"/>
      <c r="AK376" s="278"/>
    </row>
    <row r="377" spans="2:37" ht="15" customHeight="1">
      <c r="B377" s="95"/>
      <c r="C377" s="277"/>
      <c r="D377" s="255"/>
      <c r="F377" s="178"/>
      <c r="G377" s="435"/>
      <c r="H377" s="435"/>
      <c r="I377" s="435"/>
      <c r="J377" s="280"/>
      <c r="K377" s="280"/>
      <c r="L377" s="435"/>
      <c r="M377" s="435"/>
      <c r="N377" s="435"/>
      <c r="O377" s="435"/>
      <c r="P377" s="435"/>
      <c r="Q377" s="435"/>
      <c r="R377" s="280"/>
      <c r="S377" s="435"/>
      <c r="T377" s="435"/>
      <c r="U377" s="435"/>
      <c r="V377" s="435"/>
      <c r="W377" s="435"/>
      <c r="X377" s="435"/>
      <c r="Y377" s="280"/>
      <c r="Z377" s="435"/>
      <c r="AA377" s="435"/>
      <c r="AB377" s="435"/>
      <c r="AC377" s="435"/>
      <c r="AD377" s="435"/>
      <c r="AE377" s="280"/>
      <c r="AF377" s="280"/>
      <c r="AG377" s="435"/>
      <c r="AH377" s="435"/>
      <c r="AI377" s="435"/>
      <c r="AJ377" s="435"/>
      <c r="AK377" s="278"/>
    </row>
    <row r="378" spans="2:37" ht="15" customHeight="1">
      <c r="B378" s="95"/>
      <c r="C378" s="277"/>
      <c r="D378" s="255"/>
      <c r="F378" s="178"/>
      <c r="G378" s="435"/>
      <c r="H378" s="435"/>
      <c r="I378" s="435"/>
      <c r="J378" s="280"/>
      <c r="K378" s="280"/>
      <c r="L378" s="435"/>
      <c r="M378" s="435"/>
      <c r="N378" s="435"/>
      <c r="O378" s="435"/>
      <c r="P378" s="435"/>
      <c r="Q378" s="435"/>
      <c r="R378" s="280"/>
      <c r="S378" s="435"/>
      <c r="T378" s="435"/>
      <c r="U378" s="435"/>
      <c r="V378" s="435"/>
      <c r="W378" s="435"/>
      <c r="X378" s="435"/>
      <c r="Y378" s="280"/>
      <c r="Z378" s="435"/>
      <c r="AA378" s="435"/>
      <c r="AB378" s="435"/>
      <c r="AC378" s="435"/>
      <c r="AD378" s="435"/>
      <c r="AE378" s="280"/>
      <c r="AF378" s="280"/>
      <c r="AG378" s="435"/>
      <c r="AH378" s="435"/>
      <c r="AI378" s="435"/>
      <c r="AJ378" s="435"/>
      <c r="AK378" s="278"/>
    </row>
    <row r="379" spans="2:37" ht="15" customHeight="1">
      <c r="B379" s="95"/>
      <c r="C379" s="277"/>
      <c r="D379" s="255"/>
      <c r="F379" s="178"/>
      <c r="G379" s="435"/>
      <c r="H379" s="435"/>
      <c r="I379" s="435"/>
      <c r="J379" s="280"/>
      <c r="K379" s="280"/>
      <c r="L379" s="435"/>
      <c r="M379" s="435"/>
      <c r="N379" s="435"/>
      <c r="O379" s="435"/>
      <c r="P379" s="435"/>
      <c r="Q379" s="435"/>
      <c r="R379" s="280"/>
      <c r="S379" s="435"/>
      <c r="T379" s="435"/>
      <c r="U379" s="435"/>
      <c r="V379" s="435"/>
      <c r="W379" s="435"/>
      <c r="X379" s="435"/>
      <c r="Y379" s="280"/>
      <c r="Z379" s="435"/>
      <c r="AA379" s="435"/>
      <c r="AB379" s="435"/>
      <c r="AC379" s="435"/>
      <c r="AD379" s="435"/>
      <c r="AE379" s="280"/>
      <c r="AF379" s="280"/>
      <c r="AG379" s="435"/>
      <c r="AH379" s="435"/>
      <c r="AI379" s="435"/>
      <c r="AJ379" s="435"/>
      <c r="AK379" s="278"/>
    </row>
    <row r="380" spans="2:37" ht="15" customHeight="1">
      <c r="B380" s="95"/>
      <c r="C380" s="277"/>
      <c r="D380" s="255"/>
      <c r="F380" s="178"/>
      <c r="G380" s="435"/>
      <c r="H380" s="435"/>
      <c r="I380" s="435"/>
      <c r="J380" s="280"/>
      <c r="K380" s="280"/>
      <c r="L380" s="435"/>
      <c r="M380" s="435"/>
      <c r="N380" s="435"/>
      <c r="O380" s="435"/>
      <c r="P380" s="435"/>
      <c r="Q380" s="435"/>
      <c r="R380" s="280"/>
      <c r="S380" s="435"/>
      <c r="T380" s="435"/>
      <c r="U380" s="435"/>
      <c r="V380" s="435"/>
      <c r="W380" s="435"/>
      <c r="X380" s="435"/>
      <c r="Y380" s="280"/>
      <c r="Z380" s="435"/>
      <c r="AA380" s="435"/>
      <c r="AB380" s="435"/>
      <c r="AC380" s="435"/>
      <c r="AD380" s="435"/>
      <c r="AE380" s="280"/>
      <c r="AF380" s="280"/>
      <c r="AG380" s="435"/>
      <c r="AH380" s="435"/>
      <c r="AI380" s="435"/>
      <c r="AJ380" s="435"/>
      <c r="AK380" s="278"/>
    </row>
    <row r="381" spans="2:37" ht="15" customHeight="1">
      <c r="B381" s="95"/>
      <c r="C381" s="277"/>
      <c r="D381" s="255"/>
      <c r="F381" s="178"/>
      <c r="G381" s="435"/>
      <c r="H381" s="435"/>
      <c r="I381" s="435"/>
      <c r="J381" s="280"/>
      <c r="K381" s="280"/>
      <c r="L381" s="435"/>
      <c r="M381" s="435"/>
      <c r="N381" s="435"/>
      <c r="O381" s="435"/>
      <c r="P381" s="435"/>
      <c r="Q381" s="435"/>
      <c r="R381" s="280"/>
      <c r="S381" s="435"/>
      <c r="T381" s="435"/>
      <c r="U381" s="435"/>
      <c r="V381" s="435"/>
      <c r="W381" s="435"/>
      <c r="X381" s="435"/>
      <c r="Y381" s="280"/>
      <c r="Z381" s="435"/>
      <c r="AA381" s="435"/>
      <c r="AB381" s="435"/>
      <c r="AC381" s="435"/>
      <c r="AD381" s="435"/>
      <c r="AE381" s="280"/>
      <c r="AF381" s="280"/>
      <c r="AG381" s="435"/>
      <c r="AH381" s="435"/>
      <c r="AI381" s="435"/>
      <c r="AJ381" s="435"/>
      <c r="AK381" s="278"/>
    </row>
    <row r="382" spans="2:37" ht="15" customHeight="1">
      <c r="B382" s="95"/>
      <c r="C382" s="277"/>
      <c r="D382" s="255"/>
      <c r="F382" s="178"/>
      <c r="G382" s="435"/>
      <c r="H382" s="435"/>
      <c r="I382" s="435"/>
      <c r="J382" s="280"/>
      <c r="K382" s="280"/>
      <c r="L382" s="435"/>
      <c r="M382" s="435"/>
      <c r="N382" s="435"/>
      <c r="O382" s="435"/>
      <c r="P382" s="435"/>
      <c r="Q382" s="435"/>
      <c r="R382" s="280"/>
      <c r="S382" s="435"/>
      <c r="T382" s="435"/>
      <c r="U382" s="435"/>
      <c r="V382" s="435"/>
      <c r="W382" s="435"/>
      <c r="X382" s="435"/>
      <c r="Y382" s="280"/>
      <c r="Z382" s="435"/>
      <c r="AA382" s="435"/>
      <c r="AB382" s="435"/>
      <c r="AC382" s="435"/>
      <c r="AD382" s="435"/>
      <c r="AE382" s="280"/>
      <c r="AF382" s="280"/>
      <c r="AG382" s="435"/>
      <c r="AH382" s="435"/>
      <c r="AI382" s="435"/>
      <c r="AJ382" s="435"/>
      <c r="AK382" s="278"/>
    </row>
    <row r="383" spans="2:37" ht="15" customHeight="1">
      <c r="B383" s="95"/>
      <c r="C383" s="277"/>
      <c r="D383" s="255"/>
      <c r="F383" s="178"/>
      <c r="G383" s="435"/>
      <c r="H383" s="435"/>
      <c r="I383" s="435"/>
      <c r="J383" s="280"/>
      <c r="K383" s="280"/>
      <c r="L383" s="435"/>
      <c r="M383" s="435"/>
      <c r="N383" s="435"/>
      <c r="O383" s="435"/>
      <c r="P383" s="435"/>
      <c r="Q383" s="435"/>
      <c r="R383" s="280"/>
      <c r="S383" s="435"/>
      <c r="T383" s="435"/>
      <c r="U383" s="435"/>
      <c r="V383" s="435"/>
      <c r="W383" s="435"/>
      <c r="X383" s="435"/>
      <c r="Y383" s="280"/>
      <c r="Z383" s="435"/>
      <c r="AA383" s="435"/>
      <c r="AB383" s="435"/>
      <c r="AC383" s="435"/>
      <c r="AD383" s="435"/>
      <c r="AE383" s="280"/>
      <c r="AF383" s="280"/>
      <c r="AG383" s="435"/>
      <c r="AH383" s="435"/>
      <c r="AI383" s="435"/>
      <c r="AJ383" s="435"/>
      <c r="AK383" s="278"/>
    </row>
    <row r="384" spans="2:37" ht="15" customHeight="1">
      <c r="B384" s="95"/>
      <c r="C384" s="277"/>
      <c r="D384" s="255"/>
      <c r="F384" s="178"/>
      <c r="G384" s="435"/>
      <c r="H384" s="435"/>
      <c r="I384" s="435"/>
      <c r="J384" s="280"/>
      <c r="K384" s="280"/>
      <c r="L384" s="435"/>
      <c r="M384" s="435"/>
      <c r="N384" s="435"/>
      <c r="O384" s="435"/>
      <c r="P384" s="435"/>
      <c r="Q384" s="435"/>
      <c r="R384" s="280"/>
      <c r="S384" s="435"/>
      <c r="T384" s="435"/>
      <c r="U384" s="435"/>
      <c r="V384" s="435"/>
      <c r="W384" s="435"/>
      <c r="X384" s="435"/>
      <c r="Y384" s="280"/>
      <c r="Z384" s="435"/>
      <c r="AA384" s="435"/>
      <c r="AB384" s="435"/>
      <c r="AC384" s="435"/>
      <c r="AD384" s="435"/>
      <c r="AE384" s="280"/>
      <c r="AF384" s="280"/>
      <c r="AG384" s="435"/>
      <c r="AH384" s="435"/>
      <c r="AI384" s="435"/>
      <c r="AJ384" s="435"/>
      <c r="AK384" s="278"/>
    </row>
    <row r="385" spans="2:37" ht="15" customHeight="1">
      <c r="B385" s="95"/>
      <c r="C385" s="277"/>
      <c r="D385" s="255"/>
      <c r="F385" s="178"/>
      <c r="G385" s="435"/>
      <c r="H385" s="435"/>
      <c r="I385" s="435"/>
      <c r="J385" s="280"/>
      <c r="K385" s="280"/>
      <c r="L385" s="435"/>
      <c r="M385" s="435"/>
      <c r="N385" s="435"/>
      <c r="O385" s="435"/>
      <c r="P385" s="435"/>
      <c r="Q385" s="435"/>
      <c r="R385" s="280"/>
      <c r="S385" s="435"/>
      <c r="T385" s="435"/>
      <c r="U385" s="435"/>
      <c r="V385" s="435"/>
      <c r="W385" s="435"/>
      <c r="X385" s="435"/>
      <c r="Y385" s="280"/>
      <c r="Z385" s="435"/>
      <c r="AA385" s="435"/>
      <c r="AB385" s="435"/>
      <c r="AC385" s="435"/>
      <c r="AD385" s="435"/>
      <c r="AE385" s="280"/>
      <c r="AF385" s="280"/>
      <c r="AG385" s="435"/>
      <c r="AH385" s="435"/>
      <c r="AI385" s="435"/>
      <c r="AJ385" s="435"/>
      <c r="AK385" s="278"/>
    </row>
    <row r="386" spans="2:37" ht="15" customHeight="1">
      <c r="B386" s="95"/>
      <c r="C386" s="277"/>
      <c r="D386" s="255"/>
      <c r="F386" s="178"/>
      <c r="G386" s="435"/>
      <c r="H386" s="435"/>
      <c r="I386" s="435"/>
      <c r="J386" s="280"/>
      <c r="K386" s="280"/>
      <c r="L386" s="435"/>
      <c r="M386" s="435"/>
      <c r="N386" s="435"/>
      <c r="O386" s="435"/>
      <c r="P386" s="435"/>
      <c r="Q386" s="435"/>
      <c r="R386" s="280"/>
      <c r="S386" s="435"/>
      <c r="T386" s="435"/>
      <c r="U386" s="435"/>
      <c r="V386" s="435"/>
      <c r="W386" s="435"/>
      <c r="X386" s="435"/>
      <c r="Y386" s="280"/>
      <c r="Z386" s="435"/>
      <c r="AA386" s="435"/>
      <c r="AB386" s="435"/>
      <c r="AC386" s="435"/>
      <c r="AD386" s="435"/>
      <c r="AE386" s="280"/>
      <c r="AF386" s="280"/>
      <c r="AG386" s="435"/>
      <c r="AH386" s="435"/>
      <c r="AI386" s="435"/>
      <c r="AJ386" s="435"/>
      <c r="AK386" s="278"/>
    </row>
    <row r="387" spans="2:37" ht="15" customHeight="1">
      <c r="B387" s="95"/>
      <c r="C387" s="277"/>
      <c r="D387" s="255"/>
      <c r="F387" s="178"/>
      <c r="G387" s="435"/>
      <c r="H387" s="435"/>
      <c r="I387" s="435"/>
      <c r="J387" s="280"/>
      <c r="K387" s="280"/>
      <c r="L387" s="435"/>
      <c r="M387" s="435"/>
      <c r="N387" s="435"/>
      <c r="O387" s="435"/>
      <c r="P387" s="435"/>
      <c r="Q387" s="435"/>
      <c r="R387" s="280"/>
      <c r="S387" s="435"/>
      <c r="T387" s="435"/>
      <c r="U387" s="435"/>
      <c r="V387" s="435"/>
      <c r="W387" s="435"/>
      <c r="X387" s="435"/>
      <c r="Y387" s="280"/>
      <c r="Z387" s="435"/>
      <c r="AA387" s="435"/>
      <c r="AB387" s="435"/>
      <c r="AC387" s="435"/>
      <c r="AD387" s="435"/>
      <c r="AE387" s="280"/>
      <c r="AF387" s="280"/>
      <c r="AG387" s="435"/>
      <c r="AH387" s="435"/>
      <c r="AI387" s="435"/>
      <c r="AJ387" s="435"/>
      <c r="AK387" s="278"/>
    </row>
    <row r="388" spans="2:37" ht="15" customHeight="1">
      <c r="B388" s="95"/>
      <c r="C388" s="277"/>
      <c r="D388" s="255"/>
      <c r="F388" s="178"/>
      <c r="G388" s="435"/>
      <c r="H388" s="435"/>
      <c r="I388" s="435"/>
      <c r="J388" s="280"/>
      <c r="K388" s="280"/>
      <c r="L388" s="435"/>
      <c r="M388" s="435"/>
      <c r="N388" s="435"/>
      <c r="O388" s="435"/>
      <c r="P388" s="435"/>
      <c r="Q388" s="435"/>
      <c r="R388" s="280"/>
      <c r="S388" s="435"/>
      <c r="T388" s="435"/>
      <c r="U388" s="435"/>
      <c r="V388" s="435"/>
      <c r="W388" s="435"/>
      <c r="X388" s="435"/>
      <c r="Y388" s="280"/>
      <c r="Z388" s="435"/>
      <c r="AA388" s="435"/>
      <c r="AB388" s="435"/>
      <c r="AC388" s="435"/>
      <c r="AD388" s="435"/>
      <c r="AE388" s="280"/>
      <c r="AF388" s="280"/>
      <c r="AG388" s="435"/>
      <c r="AH388" s="435"/>
      <c r="AI388" s="435"/>
      <c r="AJ388" s="435"/>
      <c r="AK388" s="278"/>
    </row>
    <row r="389" spans="2:37" ht="15" customHeight="1">
      <c r="B389" s="95"/>
      <c r="C389" s="277"/>
      <c r="D389" s="255"/>
      <c r="F389" s="178"/>
      <c r="G389" s="435"/>
      <c r="H389" s="435"/>
      <c r="I389" s="435"/>
      <c r="J389" s="280"/>
      <c r="K389" s="280"/>
      <c r="L389" s="435"/>
      <c r="M389" s="435"/>
      <c r="N389" s="435"/>
      <c r="O389" s="435"/>
      <c r="P389" s="435"/>
      <c r="Q389" s="435"/>
      <c r="R389" s="280"/>
      <c r="S389" s="435"/>
      <c r="T389" s="435"/>
      <c r="U389" s="435"/>
      <c r="V389" s="435"/>
      <c r="W389" s="435"/>
      <c r="X389" s="435"/>
      <c r="Y389" s="280"/>
      <c r="Z389" s="435"/>
      <c r="AA389" s="435"/>
      <c r="AB389" s="435"/>
      <c r="AC389" s="435"/>
      <c r="AD389" s="435"/>
      <c r="AE389" s="280"/>
      <c r="AF389" s="280"/>
      <c r="AG389" s="435"/>
      <c r="AH389" s="435"/>
      <c r="AI389" s="435"/>
      <c r="AJ389" s="435"/>
      <c r="AK389" s="278"/>
    </row>
    <row r="390" spans="2:37" ht="15" customHeight="1">
      <c r="B390" s="95"/>
      <c r="C390" s="277"/>
      <c r="D390" s="255"/>
      <c r="F390" s="178"/>
      <c r="G390" s="435"/>
      <c r="H390" s="435"/>
      <c r="I390" s="435"/>
      <c r="J390" s="280"/>
      <c r="K390" s="280"/>
      <c r="L390" s="435"/>
      <c r="M390" s="435"/>
      <c r="N390" s="435"/>
      <c r="O390" s="435"/>
      <c r="P390" s="435"/>
      <c r="Q390" s="435"/>
      <c r="R390" s="280"/>
      <c r="S390" s="435"/>
      <c r="T390" s="435"/>
      <c r="U390" s="435"/>
      <c r="V390" s="435"/>
      <c r="W390" s="435"/>
      <c r="X390" s="435"/>
      <c r="Y390" s="280"/>
      <c r="Z390" s="435"/>
      <c r="AA390" s="435"/>
      <c r="AB390" s="435"/>
      <c r="AC390" s="435"/>
      <c r="AD390" s="435"/>
      <c r="AE390" s="280"/>
      <c r="AF390" s="280"/>
      <c r="AG390" s="435"/>
      <c r="AH390" s="435"/>
      <c r="AI390" s="435"/>
      <c r="AJ390" s="435"/>
      <c r="AK390" s="278"/>
    </row>
    <row r="391" spans="2:37" ht="15" customHeight="1">
      <c r="B391" s="95"/>
      <c r="C391" s="277"/>
      <c r="D391" s="255"/>
      <c r="F391" s="178"/>
      <c r="G391" s="435"/>
      <c r="H391" s="435"/>
      <c r="I391" s="435"/>
      <c r="J391" s="280"/>
      <c r="K391" s="280"/>
      <c r="L391" s="435"/>
      <c r="M391" s="435"/>
      <c r="N391" s="435"/>
      <c r="O391" s="435"/>
      <c r="P391" s="435"/>
      <c r="Q391" s="435"/>
      <c r="R391" s="280"/>
      <c r="S391" s="435"/>
      <c r="T391" s="435"/>
      <c r="U391" s="435"/>
      <c r="V391" s="435"/>
      <c r="W391" s="435"/>
      <c r="X391" s="435"/>
      <c r="Y391" s="280"/>
      <c r="Z391" s="435"/>
      <c r="AA391" s="435"/>
      <c r="AB391" s="435"/>
      <c r="AC391" s="435"/>
      <c r="AD391" s="435"/>
      <c r="AE391" s="280"/>
      <c r="AF391" s="280"/>
      <c r="AG391" s="435"/>
      <c r="AH391" s="435"/>
      <c r="AI391" s="435"/>
      <c r="AJ391" s="435"/>
      <c r="AK391" s="278"/>
    </row>
    <row r="392" spans="2:37" ht="15" customHeight="1">
      <c r="B392" s="95"/>
      <c r="C392" s="277"/>
      <c r="D392" s="255"/>
      <c r="F392" s="178"/>
      <c r="G392" s="435"/>
      <c r="H392" s="435"/>
      <c r="I392" s="435"/>
      <c r="J392" s="280"/>
      <c r="K392" s="280"/>
      <c r="L392" s="435"/>
      <c r="M392" s="435"/>
      <c r="N392" s="435"/>
      <c r="O392" s="435"/>
      <c r="P392" s="435"/>
      <c r="Q392" s="435"/>
      <c r="R392" s="280"/>
      <c r="S392" s="435"/>
      <c r="T392" s="435"/>
      <c r="U392" s="435"/>
      <c r="V392" s="435"/>
      <c r="W392" s="435"/>
      <c r="X392" s="435"/>
      <c r="Y392" s="280"/>
      <c r="Z392" s="435"/>
      <c r="AA392" s="435"/>
      <c r="AB392" s="435"/>
      <c r="AC392" s="435"/>
      <c r="AD392" s="435"/>
      <c r="AE392" s="280"/>
      <c r="AF392" s="280"/>
      <c r="AG392" s="435"/>
      <c r="AH392" s="435"/>
      <c r="AI392" s="435"/>
      <c r="AJ392" s="435"/>
      <c r="AK392" s="278"/>
    </row>
    <row r="393" spans="2:37" ht="15" customHeight="1">
      <c r="B393" s="95"/>
      <c r="C393" s="277"/>
      <c r="D393" s="255"/>
      <c r="F393" s="178"/>
      <c r="G393" s="435"/>
      <c r="H393" s="435"/>
      <c r="I393" s="435"/>
      <c r="J393" s="280"/>
      <c r="K393" s="280"/>
      <c r="L393" s="435"/>
      <c r="M393" s="435"/>
      <c r="N393" s="435"/>
      <c r="O393" s="435"/>
      <c r="P393" s="435"/>
      <c r="Q393" s="435"/>
      <c r="R393" s="280"/>
      <c r="S393" s="435"/>
      <c r="T393" s="435"/>
      <c r="U393" s="435"/>
      <c r="V393" s="435"/>
      <c r="W393" s="435"/>
      <c r="X393" s="435"/>
      <c r="Y393" s="280"/>
      <c r="Z393" s="435"/>
      <c r="AA393" s="435"/>
      <c r="AB393" s="435"/>
      <c r="AC393" s="435"/>
      <c r="AD393" s="435"/>
      <c r="AE393" s="280"/>
      <c r="AF393" s="280"/>
      <c r="AG393" s="435"/>
      <c r="AH393" s="435"/>
      <c r="AI393" s="435"/>
      <c r="AJ393" s="435"/>
      <c r="AK393" s="278"/>
    </row>
    <row r="394" spans="2:37" ht="15" customHeight="1">
      <c r="B394" s="95"/>
      <c r="C394" s="277"/>
      <c r="D394" s="255"/>
      <c r="F394" s="178"/>
      <c r="G394" s="435"/>
      <c r="H394" s="435"/>
      <c r="I394" s="435"/>
      <c r="J394" s="280"/>
      <c r="K394" s="280"/>
      <c r="L394" s="435"/>
      <c r="M394" s="435"/>
      <c r="N394" s="435"/>
      <c r="O394" s="435"/>
      <c r="P394" s="435"/>
      <c r="Q394" s="435"/>
      <c r="R394" s="280"/>
      <c r="S394" s="435"/>
      <c r="T394" s="435"/>
      <c r="U394" s="435"/>
      <c r="V394" s="435"/>
      <c r="W394" s="435"/>
      <c r="X394" s="435"/>
      <c r="Y394" s="280"/>
      <c r="Z394" s="435"/>
      <c r="AA394" s="435"/>
      <c r="AB394" s="435"/>
      <c r="AC394" s="435"/>
      <c r="AD394" s="435"/>
      <c r="AE394" s="280"/>
      <c r="AF394" s="280"/>
      <c r="AG394" s="435"/>
      <c r="AH394" s="435"/>
      <c r="AI394" s="435"/>
      <c r="AJ394" s="435"/>
      <c r="AK394" s="278"/>
    </row>
    <row r="395" spans="2:37" ht="15" customHeight="1">
      <c r="B395" s="95"/>
      <c r="C395" s="277"/>
      <c r="D395" s="255"/>
      <c r="F395" s="178"/>
      <c r="G395" s="435"/>
      <c r="H395" s="435"/>
      <c r="I395" s="435"/>
      <c r="J395" s="280"/>
      <c r="K395" s="280"/>
      <c r="L395" s="435"/>
      <c r="M395" s="435"/>
      <c r="N395" s="435"/>
      <c r="O395" s="435"/>
      <c r="P395" s="435"/>
      <c r="Q395" s="435"/>
      <c r="R395" s="280"/>
      <c r="S395" s="435"/>
      <c r="T395" s="435"/>
      <c r="U395" s="435"/>
      <c r="V395" s="435"/>
      <c r="W395" s="435"/>
      <c r="X395" s="435"/>
      <c r="Y395" s="280"/>
      <c r="Z395" s="435"/>
      <c r="AA395" s="435"/>
      <c r="AB395" s="435"/>
      <c r="AC395" s="435"/>
      <c r="AD395" s="435"/>
      <c r="AE395" s="280"/>
      <c r="AF395" s="280"/>
      <c r="AG395" s="435"/>
      <c r="AH395" s="435"/>
      <c r="AI395" s="435"/>
      <c r="AJ395" s="435"/>
      <c r="AK395" s="278"/>
    </row>
    <row r="396" spans="2:37" ht="15" customHeight="1">
      <c r="B396" s="95"/>
      <c r="C396" s="277"/>
      <c r="D396" s="255"/>
      <c r="F396" s="178"/>
      <c r="G396" s="435"/>
      <c r="H396" s="435"/>
      <c r="I396" s="435"/>
      <c r="J396" s="280"/>
      <c r="K396" s="280"/>
      <c r="L396" s="435"/>
      <c r="M396" s="435"/>
      <c r="N396" s="435"/>
      <c r="O396" s="435"/>
      <c r="P396" s="435"/>
      <c r="Q396" s="435"/>
      <c r="R396" s="280"/>
      <c r="S396" s="435"/>
      <c r="T396" s="435"/>
      <c r="U396" s="435"/>
      <c r="V396" s="435"/>
      <c r="W396" s="435"/>
      <c r="X396" s="435"/>
      <c r="Y396" s="280"/>
      <c r="Z396" s="435"/>
      <c r="AA396" s="435"/>
      <c r="AB396" s="435"/>
      <c r="AC396" s="435"/>
      <c r="AD396" s="435"/>
      <c r="AE396" s="280"/>
      <c r="AF396" s="280"/>
      <c r="AG396" s="435"/>
      <c r="AH396" s="435"/>
      <c r="AI396" s="435"/>
      <c r="AJ396" s="435"/>
      <c r="AK396" s="278"/>
    </row>
    <row r="397" spans="2:37" ht="15" customHeight="1">
      <c r="B397" s="95"/>
      <c r="C397" s="277"/>
      <c r="D397" s="255"/>
      <c r="F397" s="178"/>
      <c r="G397" s="435"/>
      <c r="H397" s="435"/>
      <c r="I397" s="435"/>
      <c r="J397" s="280"/>
      <c r="K397" s="280"/>
      <c r="L397" s="435"/>
      <c r="M397" s="435"/>
      <c r="N397" s="435"/>
      <c r="O397" s="435"/>
      <c r="P397" s="435"/>
      <c r="Q397" s="435"/>
      <c r="R397" s="280"/>
      <c r="S397" s="435"/>
      <c r="T397" s="435"/>
      <c r="U397" s="435"/>
      <c r="V397" s="435"/>
      <c r="W397" s="435"/>
      <c r="X397" s="435"/>
      <c r="Y397" s="280"/>
      <c r="Z397" s="435"/>
      <c r="AA397" s="435"/>
      <c r="AB397" s="435"/>
      <c r="AC397" s="435"/>
      <c r="AD397" s="435"/>
      <c r="AE397" s="280"/>
      <c r="AF397" s="280"/>
      <c r="AG397" s="435"/>
      <c r="AH397" s="435"/>
      <c r="AI397" s="435"/>
      <c r="AJ397" s="435"/>
      <c r="AK397" s="278"/>
    </row>
    <row r="398" spans="2:37" ht="15" customHeight="1">
      <c r="B398" s="95"/>
      <c r="C398" s="277"/>
      <c r="D398" s="255"/>
      <c r="F398" s="178"/>
      <c r="G398" s="435"/>
      <c r="H398" s="435"/>
      <c r="I398" s="435"/>
      <c r="J398" s="280"/>
      <c r="K398" s="280"/>
      <c r="L398" s="435"/>
      <c r="M398" s="435"/>
      <c r="N398" s="435"/>
      <c r="O398" s="435"/>
      <c r="P398" s="435"/>
      <c r="Q398" s="435"/>
      <c r="R398" s="280"/>
      <c r="S398" s="435"/>
      <c r="T398" s="435"/>
      <c r="U398" s="435"/>
      <c r="V398" s="435"/>
      <c r="W398" s="435"/>
      <c r="X398" s="435"/>
      <c r="Y398" s="280"/>
      <c r="Z398" s="435"/>
      <c r="AA398" s="435"/>
      <c r="AB398" s="435"/>
      <c r="AC398" s="435"/>
      <c r="AD398" s="435"/>
      <c r="AE398" s="280"/>
      <c r="AF398" s="280"/>
      <c r="AG398" s="435"/>
      <c r="AH398" s="435"/>
      <c r="AI398" s="435"/>
      <c r="AJ398" s="435"/>
      <c r="AK398" s="278"/>
    </row>
    <row r="399" spans="2:37" ht="15" customHeight="1">
      <c r="B399" s="95"/>
      <c r="C399" s="277"/>
      <c r="D399" s="255"/>
      <c r="F399" s="178"/>
      <c r="G399" s="435"/>
      <c r="H399" s="435"/>
      <c r="I399" s="435"/>
      <c r="J399" s="280"/>
      <c r="K399" s="280"/>
      <c r="L399" s="435"/>
      <c r="M399" s="435"/>
      <c r="N399" s="435"/>
      <c r="O399" s="435"/>
      <c r="P399" s="435"/>
      <c r="Q399" s="435"/>
      <c r="R399" s="280"/>
      <c r="S399" s="435"/>
      <c r="T399" s="435"/>
      <c r="U399" s="435"/>
      <c r="V399" s="435"/>
      <c r="W399" s="435"/>
      <c r="X399" s="435"/>
      <c r="Y399" s="280"/>
      <c r="Z399" s="435"/>
      <c r="AA399" s="435"/>
      <c r="AB399" s="435"/>
      <c r="AC399" s="435"/>
      <c r="AD399" s="435"/>
      <c r="AE399" s="280"/>
      <c r="AF399" s="280"/>
      <c r="AG399" s="435"/>
      <c r="AH399" s="435"/>
      <c r="AI399" s="435"/>
      <c r="AJ399" s="435"/>
      <c r="AK399" s="278"/>
    </row>
    <row r="400" spans="2:37" ht="15" customHeight="1">
      <c r="B400" s="95"/>
      <c r="C400" s="277"/>
      <c r="D400" s="255"/>
      <c r="F400" s="178"/>
      <c r="G400" s="435"/>
      <c r="H400" s="435"/>
      <c r="I400" s="435"/>
      <c r="J400" s="280"/>
      <c r="K400" s="280"/>
      <c r="L400" s="435"/>
      <c r="M400" s="435"/>
      <c r="N400" s="435"/>
      <c r="O400" s="435"/>
      <c r="P400" s="435"/>
      <c r="Q400" s="435"/>
      <c r="R400" s="280"/>
      <c r="S400" s="435"/>
      <c r="T400" s="435"/>
      <c r="U400" s="435"/>
      <c r="V400" s="435"/>
      <c r="W400" s="435"/>
      <c r="X400" s="435"/>
      <c r="Y400" s="280"/>
      <c r="Z400" s="435"/>
      <c r="AA400" s="435"/>
      <c r="AB400" s="435"/>
      <c r="AC400" s="435"/>
      <c r="AD400" s="435"/>
      <c r="AE400" s="280"/>
      <c r="AF400" s="280"/>
      <c r="AG400" s="435"/>
      <c r="AH400" s="435"/>
      <c r="AI400" s="435"/>
      <c r="AJ400" s="435"/>
      <c r="AK400" s="278"/>
    </row>
    <row r="401" spans="3:6" ht="15" customHeight="1">
      <c r="C401" s="1"/>
      <c r="F401" s="47"/>
    </row>
    <row r="402" spans="3:6" ht="15" customHeight="1">
      <c r="C402" s="1"/>
      <c r="F402" s="47"/>
    </row>
    <row r="403" spans="3:6" ht="15" customHeight="1">
      <c r="C403" s="1"/>
      <c r="F403" s="47"/>
    </row>
    <row r="404" spans="3:6" ht="15" customHeight="1">
      <c r="C404" s="1"/>
      <c r="F404" s="47"/>
    </row>
    <row r="405" spans="3:6" ht="15" customHeight="1">
      <c r="C405" s="1"/>
      <c r="F405" s="47"/>
    </row>
    <row r="406" spans="3:6" ht="15" customHeight="1">
      <c r="C406" s="1"/>
      <c r="F406" s="47"/>
    </row>
    <row r="407" spans="3:6" ht="15" customHeight="1">
      <c r="C407" s="1"/>
      <c r="F407" s="47"/>
    </row>
    <row r="408" spans="3:6" ht="15" customHeight="1">
      <c r="C408" s="1"/>
      <c r="F408" s="47"/>
    </row>
    <row r="409" spans="3:6" ht="15" customHeight="1">
      <c r="C409" s="1"/>
      <c r="F409" s="47"/>
    </row>
    <row r="410" spans="3:6" ht="15" customHeight="1">
      <c r="C410" s="1"/>
      <c r="F410" s="47"/>
    </row>
    <row r="411" spans="3:6" ht="15" customHeight="1">
      <c r="C411" s="1"/>
      <c r="F411" s="47"/>
    </row>
    <row r="412" spans="3:6" ht="15" customHeight="1">
      <c r="C412" s="1"/>
      <c r="F412" s="47"/>
    </row>
  </sheetData>
  <autoFilter ref="B3:AR122" xr:uid="{00000000-0009-0000-0000-000001000000}"/>
  <mergeCells count="31">
    <mergeCell ref="D243:D253"/>
    <mergeCell ref="D230:D240"/>
    <mergeCell ref="D270:D277"/>
    <mergeCell ref="D280:D287"/>
    <mergeCell ref="D183:D194"/>
    <mergeCell ref="D197:D208"/>
    <mergeCell ref="D211:D217"/>
    <mergeCell ref="D220:D226"/>
    <mergeCell ref="A102:A122"/>
    <mergeCell ref="A125:A143"/>
    <mergeCell ref="B77:B82"/>
    <mergeCell ref="B94:B96"/>
    <mergeCell ref="B117:C117"/>
    <mergeCell ref="B119:C119"/>
    <mergeCell ref="B118:C118"/>
    <mergeCell ref="B16:B17"/>
    <mergeCell ref="B4:B6"/>
    <mergeCell ref="B8:B9"/>
    <mergeCell ref="B10:B11"/>
    <mergeCell ref="B12:B13"/>
    <mergeCell ref="B14:B15"/>
    <mergeCell ref="B74:B76"/>
    <mergeCell ref="B18:B19"/>
    <mergeCell ref="B20:B21"/>
    <mergeCell ref="B40:B41"/>
    <mergeCell ref="B44:B45"/>
    <mergeCell ref="B50:B51"/>
    <mergeCell ref="B55:B58"/>
    <mergeCell ref="B59:B63"/>
    <mergeCell ref="B64:B66"/>
    <mergeCell ref="B67:B73"/>
  </mergeCells>
  <conditionalFormatting sqref="G4:AJ86 AK69:AS71">
    <cfRule type="cellIs" dxfId="12" priority="42" operator="equal">
      <formula>"FALT"</formula>
    </cfRule>
  </conditionalFormatting>
  <conditionalFormatting sqref="G1:AK1 AL4:AR54 AK4:AK68 AK72:AK86 AL67:AS68 AL72:AS73 AL352:AS352">
    <cfRule type="cellIs" dxfId="11" priority="57" operator="equal">
      <formula>"FALT"</formula>
    </cfRule>
  </conditionalFormatting>
  <conditionalFormatting sqref="G1:AK1 AL4:AR54 AK4:AK68 AL67:AS68 AL72:AS73 AK72:AK86 L4:AJ6 G4:K68 M7:AJ68 L7:L84 M69 G72:K84 M72:AJ84 G85:AJ86 AL102:AR117 G103:AK119 G125:AG125 AP138:AR139 AL138:AO141">
    <cfRule type="cellIs" dxfId="10" priority="58" stopIfTrue="1" operator="lessThan">
      <formula>0</formula>
    </cfRule>
  </conditionalFormatting>
  <conditionalFormatting sqref="G1:AK1 AL4:AR54">
    <cfRule type="containsText" dxfId="9" priority="55" operator="containsText" text="Invalid value">
      <formula>NOT(ISERROR(SEARCH("Invalid value",G1)))</formula>
    </cfRule>
  </conditionalFormatting>
  <conditionalFormatting sqref="G4:AK96">
    <cfRule type="containsText" dxfId="8" priority="4" operator="containsText" text="Invalid value">
      <formula>NOT(ISERROR(SEARCH("Invalid value",G4)))</formula>
    </cfRule>
  </conditionalFormatting>
  <conditionalFormatting sqref="G87:AK96">
    <cfRule type="cellIs" dxfId="7" priority="5" operator="equal">
      <formula>"FALT"</formula>
    </cfRule>
  </conditionalFormatting>
  <conditionalFormatting sqref="G353:AK400">
    <cfRule type="containsText" dxfId="6" priority="23" operator="containsText" text="Invalid value">
      <formula>NOT(ISERROR(SEARCH("Invalid value",G353)))</formula>
    </cfRule>
    <cfRule type="cellIs" dxfId="5" priority="24" operator="equal">
      <formula>"FALT"</formula>
    </cfRule>
  </conditionalFormatting>
  <conditionalFormatting sqref="L87:L96">
    <cfRule type="cellIs" dxfId="4" priority="6" stopIfTrue="1" operator="lessThan">
      <formula>0</formula>
    </cfRule>
  </conditionalFormatting>
  <conditionalFormatting sqref="AL124:AR137 G126:AK140">
    <cfRule type="cellIs" dxfId="3" priority="11" stopIfTrue="1" operator="lessThan">
      <formula>0</formula>
    </cfRule>
  </conditionalFormatting>
  <conditionalFormatting sqref="AL55:AS56">
    <cfRule type="cellIs" dxfId="2" priority="53" operator="equal">
      <formula>"FALT"</formula>
    </cfRule>
  </conditionalFormatting>
  <conditionalFormatting sqref="AL59:AS63">
    <cfRule type="cellIs" dxfId="1" priority="49" operator="equal">
      <formula>"FALT"</formula>
    </cfRule>
  </conditionalFormatting>
  <conditionalFormatting sqref="AL76:AS89">
    <cfRule type="cellIs" dxfId="0" priority="36" operator="equal">
      <formula>"FALT"</formula>
    </cfRule>
  </conditionalFormatting>
  <pageMargins left="0" right="0" top="0.98425196850393704" bottom="0" header="0" footer="0"/>
  <pageSetup paperSize="9" scale="8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13"/>
  </sheetPr>
  <dimension ref="A1:AI52"/>
  <sheetViews>
    <sheetView zoomScaleNormal="100" workbookViewId="0">
      <pane xSplit="2" topLeftCell="C1" activePane="topRight" state="frozen"/>
      <selection activeCell="H56" sqref="H56"/>
      <selection pane="topRight"/>
    </sheetView>
  </sheetViews>
  <sheetFormatPr defaultColWidth="10.5546875" defaultRowHeight="13.2"/>
  <cols>
    <col min="1" max="1" width="20.6640625" style="146" customWidth="1"/>
    <col min="2" max="2" width="30.6640625" style="145" customWidth="1"/>
    <col min="3" max="3" width="13.88671875" style="145" customWidth="1"/>
    <col min="4" max="4" width="11" style="145" customWidth="1"/>
    <col min="5" max="6" width="10.6640625" style="145" customWidth="1"/>
    <col min="7" max="7" width="11.44140625" style="145" customWidth="1"/>
    <col min="8" max="20" width="10.6640625" style="145" customWidth="1"/>
    <col min="21" max="21" width="11" style="145" customWidth="1"/>
    <col min="22" max="237" width="10.6640625" style="145" customWidth="1"/>
    <col min="238" max="238" width="10.88671875" style="145" customWidth="1"/>
    <col min="239" max="239" width="10.5546875" style="145"/>
    <col min="240" max="240" width="20.6640625" style="145" customWidth="1"/>
    <col min="241" max="241" width="10.6640625" style="145" customWidth="1"/>
    <col min="242" max="242" width="11.33203125" style="145" customWidth="1"/>
    <col min="243" max="493" width="10.6640625" style="145" customWidth="1"/>
    <col min="494" max="494" width="10.88671875" style="145" customWidth="1"/>
    <col min="495" max="495" width="10.5546875" style="145"/>
    <col min="496" max="496" width="20.6640625" style="145" customWidth="1"/>
    <col min="497" max="497" width="10.6640625" style="145" customWidth="1"/>
    <col min="498" max="498" width="11.33203125" style="145" customWidth="1"/>
    <col min="499" max="749" width="10.6640625" style="145" customWidth="1"/>
    <col min="750" max="750" width="10.88671875" style="145" customWidth="1"/>
    <col min="751" max="751" width="10.5546875" style="145"/>
    <col min="752" max="752" width="20.6640625" style="145" customWidth="1"/>
    <col min="753" max="753" width="10.6640625" style="145" customWidth="1"/>
    <col min="754" max="754" width="11.33203125" style="145" customWidth="1"/>
    <col min="755" max="1005" width="10.6640625" style="145" customWidth="1"/>
    <col min="1006" max="1006" width="10.88671875" style="145" customWidth="1"/>
    <col min="1007" max="1007" width="10.5546875" style="145"/>
    <col min="1008" max="1008" width="20.6640625" style="145" customWidth="1"/>
    <col min="1009" max="1009" width="10.6640625" style="145" customWidth="1"/>
    <col min="1010" max="1010" width="11.33203125" style="145" customWidth="1"/>
    <col min="1011" max="1261" width="10.6640625" style="145" customWidth="1"/>
    <col min="1262" max="1262" width="10.88671875" style="145" customWidth="1"/>
    <col min="1263" max="1263" width="10.5546875" style="145"/>
    <col min="1264" max="1264" width="20.6640625" style="145" customWidth="1"/>
    <col min="1265" max="1265" width="10.6640625" style="145" customWidth="1"/>
    <col min="1266" max="1266" width="11.33203125" style="145" customWidth="1"/>
    <col min="1267" max="1517" width="10.6640625" style="145" customWidth="1"/>
    <col min="1518" max="1518" width="10.88671875" style="145" customWidth="1"/>
    <col min="1519" max="1519" width="10.5546875" style="145"/>
    <col min="1520" max="1520" width="20.6640625" style="145" customWidth="1"/>
    <col min="1521" max="1521" width="10.6640625" style="145" customWidth="1"/>
    <col min="1522" max="1522" width="11.33203125" style="145" customWidth="1"/>
    <col min="1523" max="1773" width="10.6640625" style="145" customWidth="1"/>
    <col min="1774" max="1774" width="10.88671875" style="145" customWidth="1"/>
    <col min="1775" max="1775" width="10.5546875" style="145"/>
    <col min="1776" max="1776" width="20.6640625" style="145" customWidth="1"/>
    <col min="1777" max="1777" width="10.6640625" style="145" customWidth="1"/>
    <col min="1778" max="1778" width="11.33203125" style="145" customWidth="1"/>
    <col min="1779" max="2029" width="10.6640625" style="145" customWidth="1"/>
    <col min="2030" max="2030" width="10.88671875" style="145" customWidth="1"/>
    <col min="2031" max="2031" width="10.5546875" style="145"/>
    <col min="2032" max="2032" width="20.6640625" style="145" customWidth="1"/>
    <col min="2033" max="2033" width="10.6640625" style="145" customWidth="1"/>
    <col min="2034" max="2034" width="11.33203125" style="145" customWidth="1"/>
    <col min="2035" max="2285" width="10.6640625" style="145" customWidth="1"/>
    <col min="2286" max="2286" width="10.88671875" style="145" customWidth="1"/>
    <col min="2287" max="2287" width="10.5546875" style="145"/>
    <col min="2288" max="2288" width="20.6640625" style="145" customWidth="1"/>
    <col min="2289" max="2289" width="10.6640625" style="145" customWidth="1"/>
    <col min="2290" max="2290" width="11.33203125" style="145" customWidth="1"/>
    <col min="2291" max="2541" width="10.6640625" style="145" customWidth="1"/>
    <col min="2542" max="2542" width="10.88671875" style="145" customWidth="1"/>
    <col min="2543" max="2543" width="10.5546875" style="145"/>
    <col min="2544" max="2544" width="20.6640625" style="145" customWidth="1"/>
    <col min="2545" max="2545" width="10.6640625" style="145" customWidth="1"/>
    <col min="2546" max="2546" width="11.33203125" style="145" customWidth="1"/>
    <col min="2547" max="2797" width="10.6640625" style="145" customWidth="1"/>
    <col min="2798" max="2798" width="10.88671875" style="145" customWidth="1"/>
    <col min="2799" max="2799" width="10.5546875" style="145"/>
    <col min="2800" max="2800" width="20.6640625" style="145" customWidth="1"/>
    <col min="2801" max="2801" width="10.6640625" style="145" customWidth="1"/>
    <col min="2802" max="2802" width="11.33203125" style="145" customWidth="1"/>
    <col min="2803" max="3053" width="10.6640625" style="145" customWidth="1"/>
    <col min="3054" max="3054" width="10.88671875" style="145" customWidth="1"/>
    <col min="3055" max="3055" width="10.5546875" style="145"/>
    <col min="3056" max="3056" width="20.6640625" style="145" customWidth="1"/>
    <col min="3057" max="3057" width="10.6640625" style="145" customWidth="1"/>
    <col min="3058" max="3058" width="11.33203125" style="145" customWidth="1"/>
    <col min="3059" max="3309" width="10.6640625" style="145" customWidth="1"/>
    <col min="3310" max="3310" width="10.88671875" style="145" customWidth="1"/>
    <col min="3311" max="3311" width="10.5546875" style="145"/>
    <col min="3312" max="3312" width="20.6640625" style="145" customWidth="1"/>
    <col min="3313" max="3313" width="10.6640625" style="145" customWidth="1"/>
    <col min="3314" max="3314" width="11.33203125" style="145" customWidth="1"/>
    <col min="3315" max="3565" width="10.6640625" style="145" customWidth="1"/>
    <col min="3566" max="3566" width="10.88671875" style="145" customWidth="1"/>
    <col min="3567" max="3567" width="10.5546875" style="145"/>
    <col min="3568" max="3568" width="20.6640625" style="145" customWidth="1"/>
    <col min="3569" max="3569" width="10.6640625" style="145" customWidth="1"/>
    <col min="3570" max="3570" width="11.33203125" style="145" customWidth="1"/>
    <col min="3571" max="3821" width="10.6640625" style="145" customWidth="1"/>
    <col min="3822" max="3822" width="10.88671875" style="145" customWidth="1"/>
    <col min="3823" max="3823" width="10.5546875" style="145"/>
    <col min="3824" max="3824" width="20.6640625" style="145" customWidth="1"/>
    <col min="3825" max="3825" width="10.6640625" style="145" customWidth="1"/>
    <col min="3826" max="3826" width="11.33203125" style="145" customWidth="1"/>
    <col min="3827" max="4077" width="10.6640625" style="145" customWidth="1"/>
    <col min="4078" max="4078" width="10.88671875" style="145" customWidth="1"/>
    <col min="4079" max="4079" width="10.5546875" style="145"/>
    <col min="4080" max="4080" width="20.6640625" style="145" customWidth="1"/>
    <col min="4081" max="4081" width="10.6640625" style="145" customWidth="1"/>
    <col min="4082" max="4082" width="11.33203125" style="145" customWidth="1"/>
    <col min="4083" max="4333" width="10.6640625" style="145" customWidth="1"/>
    <col min="4334" max="4334" width="10.88671875" style="145" customWidth="1"/>
    <col min="4335" max="4335" width="10.5546875" style="145"/>
    <col min="4336" max="4336" width="20.6640625" style="145" customWidth="1"/>
    <col min="4337" max="4337" width="10.6640625" style="145" customWidth="1"/>
    <col min="4338" max="4338" width="11.33203125" style="145" customWidth="1"/>
    <col min="4339" max="4589" width="10.6640625" style="145" customWidth="1"/>
    <col min="4590" max="4590" width="10.88671875" style="145" customWidth="1"/>
    <col min="4591" max="4591" width="10.5546875" style="145"/>
    <col min="4592" max="4592" width="20.6640625" style="145" customWidth="1"/>
    <col min="4593" max="4593" width="10.6640625" style="145" customWidth="1"/>
    <col min="4594" max="4594" width="11.33203125" style="145" customWidth="1"/>
    <col min="4595" max="4845" width="10.6640625" style="145" customWidth="1"/>
    <col min="4846" max="4846" width="10.88671875" style="145" customWidth="1"/>
    <col min="4847" max="4847" width="10.5546875" style="145"/>
    <col min="4848" max="4848" width="20.6640625" style="145" customWidth="1"/>
    <col min="4849" max="4849" width="10.6640625" style="145" customWidth="1"/>
    <col min="4850" max="4850" width="11.33203125" style="145" customWidth="1"/>
    <col min="4851" max="5101" width="10.6640625" style="145" customWidth="1"/>
    <col min="5102" max="5102" width="10.88671875" style="145" customWidth="1"/>
    <col min="5103" max="5103" width="10.5546875" style="145"/>
    <col min="5104" max="5104" width="20.6640625" style="145" customWidth="1"/>
    <col min="5105" max="5105" width="10.6640625" style="145" customWidth="1"/>
    <col min="5106" max="5106" width="11.33203125" style="145" customWidth="1"/>
    <col min="5107" max="5357" width="10.6640625" style="145" customWidth="1"/>
    <col min="5358" max="5358" width="10.88671875" style="145" customWidth="1"/>
    <col min="5359" max="5359" width="10.5546875" style="145"/>
    <col min="5360" max="5360" width="20.6640625" style="145" customWidth="1"/>
    <col min="5361" max="5361" width="10.6640625" style="145" customWidth="1"/>
    <col min="5362" max="5362" width="11.33203125" style="145" customWidth="1"/>
    <col min="5363" max="5613" width="10.6640625" style="145" customWidth="1"/>
    <col min="5614" max="5614" width="10.88671875" style="145" customWidth="1"/>
    <col min="5615" max="5615" width="10.5546875" style="145"/>
    <col min="5616" max="5616" width="20.6640625" style="145" customWidth="1"/>
    <col min="5617" max="5617" width="10.6640625" style="145" customWidth="1"/>
    <col min="5618" max="5618" width="11.33203125" style="145" customWidth="1"/>
    <col min="5619" max="5869" width="10.6640625" style="145" customWidth="1"/>
    <col min="5870" max="5870" width="10.88671875" style="145" customWidth="1"/>
    <col min="5871" max="5871" width="10.5546875" style="145"/>
    <col min="5872" max="5872" width="20.6640625" style="145" customWidth="1"/>
    <col min="5873" max="5873" width="10.6640625" style="145" customWidth="1"/>
    <col min="5874" max="5874" width="11.33203125" style="145" customWidth="1"/>
    <col min="5875" max="6125" width="10.6640625" style="145" customWidth="1"/>
    <col min="6126" max="6126" width="10.88671875" style="145" customWidth="1"/>
    <col min="6127" max="6127" width="10.5546875" style="145"/>
    <col min="6128" max="6128" width="20.6640625" style="145" customWidth="1"/>
    <col min="6129" max="6129" width="10.6640625" style="145" customWidth="1"/>
    <col min="6130" max="6130" width="11.33203125" style="145" customWidth="1"/>
    <col min="6131" max="6381" width="10.6640625" style="145" customWidth="1"/>
    <col min="6382" max="6382" width="10.88671875" style="145" customWidth="1"/>
    <col min="6383" max="6383" width="10.5546875" style="145"/>
    <col min="6384" max="6384" width="20.6640625" style="145" customWidth="1"/>
    <col min="6385" max="6385" width="10.6640625" style="145" customWidth="1"/>
    <col min="6386" max="6386" width="11.33203125" style="145" customWidth="1"/>
    <col min="6387" max="6637" width="10.6640625" style="145" customWidth="1"/>
    <col min="6638" max="6638" width="10.88671875" style="145" customWidth="1"/>
    <col min="6639" max="6639" width="10.5546875" style="145"/>
    <col min="6640" max="6640" width="20.6640625" style="145" customWidth="1"/>
    <col min="6641" max="6641" width="10.6640625" style="145" customWidth="1"/>
    <col min="6642" max="6642" width="11.33203125" style="145" customWidth="1"/>
    <col min="6643" max="6893" width="10.6640625" style="145" customWidth="1"/>
    <col min="6894" max="6894" width="10.88671875" style="145" customWidth="1"/>
    <col min="6895" max="6895" width="10.5546875" style="145"/>
    <col min="6896" max="6896" width="20.6640625" style="145" customWidth="1"/>
    <col min="6897" max="6897" width="10.6640625" style="145" customWidth="1"/>
    <col min="6898" max="6898" width="11.33203125" style="145" customWidth="1"/>
    <col min="6899" max="7149" width="10.6640625" style="145" customWidth="1"/>
    <col min="7150" max="7150" width="10.88671875" style="145" customWidth="1"/>
    <col min="7151" max="7151" width="10.5546875" style="145"/>
    <col min="7152" max="7152" width="20.6640625" style="145" customWidth="1"/>
    <col min="7153" max="7153" width="10.6640625" style="145" customWidth="1"/>
    <col min="7154" max="7154" width="11.33203125" style="145" customWidth="1"/>
    <col min="7155" max="7405" width="10.6640625" style="145" customWidth="1"/>
    <col min="7406" max="7406" width="10.88671875" style="145" customWidth="1"/>
    <col min="7407" max="7407" width="10.5546875" style="145"/>
    <col min="7408" max="7408" width="20.6640625" style="145" customWidth="1"/>
    <col min="7409" max="7409" width="10.6640625" style="145" customWidth="1"/>
    <col min="7410" max="7410" width="11.33203125" style="145" customWidth="1"/>
    <col min="7411" max="7661" width="10.6640625" style="145" customWidth="1"/>
    <col min="7662" max="7662" width="10.88671875" style="145" customWidth="1"/>
    <col min="7663" max="7663" width="10.5546875" style="145"/>
    <col min="7664" max="7664" width="20.6640625" style="145" customWidth="1"/>
    <col min="7665" max="7665" width="10.6640625" style="145" customWidth="1"/>
    <col min="7666" max="7666" width="11.33203125" style="145" customWidth="1"/>
    <col min="7667" max="7917" width="10.6640625" style="145" customWidth="1"/>
    <col min="7918" max="7918" width="10.88671875" style="145" customWidth="1"/>
    <col min="7919" max="7919" width="10.5546875" style="145"/>
    <col min="7920" max="7920" width="20.6640625" style="145" customWidth="1"/>
    <col min="7921" max="7921" width="10.6640625" style="145" customWidth="1"/>
    <col min="7922" max="7922" width="11.33203125" style="145" customWidth="1"/>
    <col min="7923" max="8173" width="10.6640625" style="145" customWidth="1"/>
    <col min="8174" max="8174" width="10.88671875" style="145" customWidth="1"/>
    <col min="8175" max="8175" width="10.5546875" style="145"/>
    <col min="8176" max="8176" width="20.6640625" style="145" customWidth="1"/>
    <col min="8177" max="8177" width="10.6640625" style="145" customWidth="1"/>
    <col min="8178" max="8178" width="11.33203125" style="145" customWidth="1"/>
    <col min="8179" max="8429" width="10.6640625" style="145" customWidth="1"/>
    <col min="8430" max="8430" width="10.88671875" style="145" customWidth="1"/>
    <col min="8431" max="8431" width="10.5546875" style="145"/>
    <col min="8432" max="8432" width="20.6640625" style="145" customWidth="1"/>
    <col min="8433" max="8433" width="10.6640625" style="145" customWidth="1"/>
    <col min="8434" max="8434" width="11.33203125" style="145" customWidth="1"/>
    <col min="8435" max="8685" width="10.6640625" style="145" customWidth="1"/>
    <col min="8686" max="8686" width="10.88671875" style="145" customWidth="1"/>
    <col min="8687" max="8687" width="10.5546875" style="145"/>
    <col min="8688" max="8688" width="20.6640625" style="145" customWidth="1"/>
    <col min="8689" max="8689" width="10.6640625" style="145" customWidth="1"/>
    <col min="8690" max="8690" width="11.33203125" style="145" customWidth="1"/>
    <col min="8691" max="8941" width="10.6640625" style="145" customWidth="1"/>
    <col min="8942" max="8942" width="10.88671875" style="145" customWidth="1"/>
    <col min="8943" max="8943" width="10.5546875" style="145"/>
    <col min="8944" max="8944" width="20.6640625" style="145" customWidth="1"/>
    <col min="8945" max="8945" width="10.6640625" style="145" customWidth="1"/>
    <col min="8946" max="8946" width="11.33203125" style="145" customWidth="1"/>
    <col min="8947" max="9197" width="10.6640625" style="145" customWidth="1"/>
    <col min="9198" max="9198" width="10.88671875" style="145" customWidth="1"/>
    <col min="9199" max="9199" width="10.5546875" style="145"/>
    <col min="9200" max="9200" width="20.6640625" style="145" customWidth="1"/>
    <col min="9201" max="9201" width="10.6640625" style="145" customWidth="1"/>
    <col min="9202" max="9202" width="11.33203125" style="145" customWidth="1"/>
    <col min="9203" max="9453" width="10.6640625" style="145" customWidth="1"/>
    <col min="9454" max="9454" width="10.88671875" style="145" customWidth="1"/>
    <col min="9455" max="9455" width="10.5546875" style="145"/>
    <col min="9456" max="9456" width="20.6640625" style="145" customWidth="1"/>
    <col min="9457" max="9457" width="10.6640625" style="145" customWidth="1"/>
    <col min="9458" max="9458" width="11.33203125" style="145" customWidth="1"/>
    <col min="9459" max="9709" width="10.6640625" style="145" customWidth="1"/>
    <col min="9710" max="9710" width="10.88671875" style="145" customWidth="1"/>
    <col min="9711" max="9711" width="10.5546875" style="145"/>
    <col min="9712" max="9712" width="20.6640625" style="145" customWidth="1"/>
    <col min="9713" max="9713" width="10.6640625" style="145" customWidth="1"/>
    <col min="9714" max="9714" width="11.33203125" style="145" customWidth="1"/>
    <col min="9715" max="9965" width="10.6640625" style="145" customWidth="1"/>
    <col min="9966" max="9966" width="10.88671875" style="145" customWidth="1"/>
    <col min="9967" max="9967" width="10.5546875" style="145"/>
    <col min="9968" max="9968" width="20.6640625" style="145" customWidth="1"/>
    <col min="9969" max="9969" width="10.6640625" style="145" customWidth="1"/>
    <col min="9970" max="9970" width="11.33203125" style="145" customWidth="1"/>
    <col min="9971" max="10221" width="10.6640625" style="145" customWidth="1"/>
    <col min="10222" max="10222" width="10.88671875" style="145" customWidth="1"/>
    <col min="10223" max="10223" width="10.5546875" style="145"/>
    <col min="10224" max="10224" width="20.6640625" style="145" customWidth="1"/>
    <col min="10225" max="10225" width="10.6640625" style="145" customWidth="1"/>
    <col min="10226" max="10226" width="11.33203125" style="145" customWidth="1"/>
    <col min="10227" max="10477" width="10.6640625" style="145" customWidth="1"/>
    <col min="10478" max="10478" width="10.88671875" style="145" customWidth="1"/>
    <col min="10479" max="10479" width="10.5546875" style="145"/>
    <col min="10480" max="10480" width="20.6640625" style="145" customWidth="1"/>
    <col min="10481" max="10481" width="10.6640625" style="145" customWidth="1"/>
    <col min="10482" max="10482" width="11.33203125" style="145" customWidth="1"/>
    <col min="10483" max="10733" width="10.6640625" style="145" customWidth="1"/>
    <col min="10734" max="10734" width="10.88671875" style="145" customWidth="1"/>
    <col min="10735" max="10735" width="10.5546875" style="145"/>
    <col min="10736" max="10736" width="20.6640625" style="145" customWidth="1"/>
    <col min="10737" max="10737" width="10.6640625" style="145" customWidth="1"/>
    <col min="10738" max="10738" width="11.33203125" style="145" customWidth="1"/>
    <col min="10739" max="10989" width="10.6640625" style="145" customWidth="1"/>
    <col min="10990" max="10990" width="10.88671875" style="145" customWidth="1"/>
    <col min="10991" max="10991" width="10.5546875" style="145"/>
    <col min="10992" max="10992" width="20.6640625" style="145" customWidth="1"/>
    <col min="10993" max="10993" width="10.6640625" style="145" customWidth="1"/>
    <col min="10994" max="10994" width="11.33203125" style="145" customWidth="1"/>
    <col min="10995" max="11245" width="10.6640625" style="145" customWidth="1"/>
    <col min="11246" max="11246" width="10.88671875" style="145" customWidth="1"/>
    <col min="11247" max="11247" width="10.5546875" style="145"/>
    <col min="11248" max="11248" width="20.6640625" style="145" customWidth="1"/>
    <col min="11249" max="11249" width="10.6640625" style="145" customWidth="1"/>
    <col min="11250" max="11250" width="11.33203125" style="145" customWidth="1"/>
    <col min="11251" max="11501" width="10.6640625" style="145" customWidth="1"/>
    <col min="11502" max="11502" width="10.88671875" style="145" customWidth="1"/>
    <col min="11503" max="11503" width="10.5546875" style="145"/>
    <col min="11504" max="11504" width="20.6640625" style="145" customWidth="1"/>
    <col min="11505" max="11505" width="10.6640625" style="145" customWidth="1"/>
    <col min="11506" max="11506" width="11.33203125" style="145" customWidth="1"/>
    <col min="11507" max="11757" width="10.6640625" style="145" customWidth="1"/>
    <col min="11758" max="11758" width="10.88671875" style="145" customWidth="1"/>
    <col min="11759" max="11759" width="10.5546875" style="145"/>
    <col min="11760" max="11760" width="20.6640625" style="145" customWidth="1"/>
    <col min="11761" max="11761" width="10.6640625" style="145" customWidth="1"/>
    <col min="11762" max="11762" width="11.33203125" style="145" customWidth="1"/>
    <col min="11763" max="12013" width="10.6640625" style="145" customWidth="1"/>
    <col min="12014" max="12014" width="10.88671875" style="145" customWidth="1"/>
    <col min="12015" max="12015" width="10.5546875" style="145"/>
    <col min="12016" max="12016" width="20.6640625" style="145" customWidth="1"/>
    <col min="12017" max="12017" width="10.6640625" style="145" customWidth="1"/>
    <col min="12018" max="12018" width="11.33203125" style="145" customWidth="1"/>
    <col min="12019" max="12269" width="10.6640625" style="145" customWidth="1"/>
    <col min="12270" max="12270" width="10.88671875" style="145" customWidth="1"/>
    <col min="12271" max="12271" width="10.5546875" style="145"/>
    <col min="12272" max="12272" width="20.6640625" style="145" customWidth="1"/>
    <col min="12273" max="12273" width="10.6640625" style="145" customWidth="1"/>
    <col min="12274" max="12274" width="11.33203125" style="145" customWidth="1"/>
    <col min="12275" max="12525" width="10.6640625" style="145" customWidth="1"/>
    <col min="12526" max="12526" width="10.88671875" style="145" customWidth="1"/>
    <col min="12527" max="12527" width="10.5546875" style="145"/>
    <col min="12528" max="12528" width="20.6640625" style="145" customWidth="1"/>
    <col min="12529" max="12529" width="10.6640625" style="145" customWidth="1"/>
    <col min="12530" max="12530" width="11.33203125" style="145" customWidth="1"/>
    <col min="12531" max="12781" width="10.6640625" style="145" customWidth="1"/>
    <col min="12782" max="12782" width="10.88671875" style="145" customWidth="1"/>
    <col min="12783" max="12783" width="10.5546875" style="145"/>
    <col min="12784" max="12784" width="20.6640625" style="145" customWidth="1"/>
    <col min="12785" max="12785" width="10.6640625" style="145" customWidth="1"/>
    <col min="12786" max="12786" width="11.33203125" style="145" customWidth="1"/>
    <col min="12787" max="13037" width="10.6640625" style="145" customWidth="1"/>
    <col min="13038" max="13038" width="10.88671875" style="145" customWidth="1"/>
    <col min="13039" max="13039" width="10.5546875" style="145"/>
    <col min="13040" max="13040" width="20.6640625" style="145" customWidth="1"/>
    <col min="13041" max="13041" width="10.6640625" style="145" customWidth="1"/>
    <col min="13042" max="13042" width="11.33203125" style="145" customWidth="1"/>
    <col min="13043" max="13293" width="10.6640625" style="145" customWidth="1"/>
    <col min="13294" max="13294" width="10.88671875" style="145" customWidth="1"/>
    <col min="13295" max="13295" width="10.5546875" style="145"/>
    <col min="13296" max="13296" width="20.6640625" style="145" customWidth="1"/>
    <col min="13297" max="13297" width="10.6640625" style="145" customWidth="1"/>
    <col min="13298" max="13298" width="11.33203125" style="145" customWidth="1"/>
    <col min="13299" max="13549" width="10.6640625" style="145" customWidth="1"/>
    <col min="13550" max="13550" width="10.88671875" style="145" customWidth="1"/>
    <col min="13551" max="13551" width="10.5546875" style="145"/>
    <col min="13552" max="13552" width="20.6640625" style="145" customWidth="1"/>
    <col min="13553" max="13553" width="10.6640625" style="145" customWidth="1"/>
    <col min="13554" max="13554" width="11.33203125" style="145" customWidth="1"/>
    <col min="13555" max="13805" width="10.6640625" style="145" customWidth="1"/>
    <col min="13806" max="13806" width="10.88671875" style="145" customWidth="1"/>
    <col min="13807" max="13807" width="10.5546875" style="145"/>
    <col min="13808" max="13808" width="20.6640625" style="145" customWidth="1"/>
    <col min="13809" max="13809" width="10.6640625" style="145" customWidth="1"/>
    <col min="13810" max="13810" width="11.33203125" style="145" customWidth="1"/>
    <col min="13811" max="14061" width="10.6640625" style="145" customWidth="1"/>
    <col min="14062" max="14062" width="10.88671875" style="145" customWidth="1"/>
    <col min="14063" max="14063" width="10.5546875" style="145"/>
    <col min="14064" max="14064" width="20.6640625" style="145" customWidth="1"/>
    <col min="14065" max="14065" width="10.6640625" style="145" customWidth="1"/>
    <col min="14066" max="14066" width="11.33203125" style="145" customWidth="1"/>
    <col min="14067" max="14317" width="10.6640625" style="145" customWidth="1"/>
    <col min="14318" max="14318" width="10.88671875" style="145" customWidth="1"/>
    <col min="14319" max="14319" width="10.5546875" style="145"/>
    <col min="14320" max="14320" width="20.6640625" style="145" customWidth="1"/>
    <col min="14321" max="14321" width="10.6640625" style="145" customWidth="1"/>
    <col min="14322" max="14322" width="11.33203125" style="145" customWidth="1"/>
    <col min="14323" max="14573" width="10.6640625" style="145" customWidth="1"/>
    <col min="14574" max="14574" width="10.88671875" style="145" customWidth="1"/>
    <col min="14575" max="14575" width="10.5546875" style="145"/>
    <col min="14576" max="14576" width="20.6640625" style="145" customWidth="1"/>
    <col min="14577" max="14577" width="10.6640625" style="145" customWidth="1"/>
    <col min="14578" max="14578" width="11.33203125" style="145" customWidth="1"/>
    <col min="14579" max="14829" width="10.6640625" style="145" customWidth="1"/>
    <col min="14830" max="14830" width="10.88671875" style="145" customWidth="1"/>
    <col min="14831" max="14831" width="10.5546875" style="145"/>
    <col min="14832" max="14832" width="20.6640625" style="145" customWidth="1"/>
    <col min="14833" max="14833" width="10.6640625" style="145" customWidth="1"/>
    <col min="14834" max="14834" width="11.33203125" style="145" customWidth="1"/>
    <col min="14835" max="15085" width="10.6640625" style="145" customWidth="1"/>
    <col min="15086" max="15086" width="10.88671875" style="145" customWidth="1"/>
    <col min="15087" max="15087" width="10.5546875" style="145"/>
    <col min="15088" max="15088" width="20.6640625" style="145" customWidth="1"/>
    <col min="15089" max="15089" width="10.6640625" style="145" customWidth="1"/>
    <col min="15090" max="15090" width="11.33203125" style="145" customWidth="1"/>
    <col min="15091" max="15341" width="10.6640625" style="145" customWidth="1"/>
    <col min="15342" max="15342" width="10.88671875" style="145" customWidth="1"/>
    <col min="15343" max="15343" width="10.5546875" style="145"/>
    <col min="15344" max="15344" width="20.6640625" style="145" customWidth="1"/>
    <col min="15345" max="15345" width="10.6640625" style="145" customWidth="1"/>
    <col min="15346" max="15346" width="11.33203125" style="145" customWidth="1"/>
    <col min="15347" max="15597" width="10.6640625" style="145" customWidth="1"/>
    <col min="15598" max="15598" width="10.88671875" style="145" customWidth="1"/>
    <col min="15599" max="15599" width="10.5546875" style="145"/>
    <col min="15600" max="15600" width="20.6640625" style="145" customWidth="1"/>
    <col min="15601" max="15601" width="10.6640625" style="145" customWidth="1"/>
    <col min="15602" max="15602" width="11.33203125" style="145" customWidth="1"/>
    <col min="15603" max="15853" width="10.6640625" style="145" customWidth="1"/>
    <col min="15854" max="15854" width="10.88671875" style="145" customWidth="1"/>
    <col min="15855" max="15855" width="10.5546875" style="145"/>
    <col min="15856" max="15856" width="20.6640625" style="145" customWidth="1"/>
    <col min="15857" max="15857" width="10.6640625" style="145" customWidth="1"/>
    <col min="15858" max="15858" width="11.33203125" style="145" customWidth="1"/>
    <col min="15859" max="16109" width="10.6640625" style="145" customWidth="1"/>
    <col min="16110" max="16110" width="10.88671875" style="145" customWidth="1"/>
    <col min="16111" max="16384" width="10.5546875" style="145"/>
  </cols>
  <sheetData>
    <row r="1" spans="1:35"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</row>
    <row r="2" spans="1:35"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</row>
    <row r="3" spans="1:35" s="175" customFormat="1" ht="20.100000000000001" customHeight="1">
      <c r="A3" s="552" t="s">
        <v>184</v>
      </c>
      <c r="B3" s="177" t="s">
        <v>183</v>
      </c>
      <c r="C3" s="176">
        <v>45443</v>
      </c>
      <c r="D3" s="176">
        <v>45505</v>
      </c>
      <c r="E3" s="176">
        <v>45506</v>
      </c>
      <c r="F3" s="176">
        <v>45507</v>
      </c>
      <c r="G3" s="176">
        <v>45508</v>
      </c>
      <c r="H3" s="176">
        <v>45509</v>
      </c>
      <c r="I3" s="176">
        <v>45510</v>
      </c>
      <c r="J3" s="176">
        <v>45511</v>
      </c>
      <c r="K3" s="176">
        <v>45512</v>
      </c>
      <c r="L3" s="176">
        <v>45513</v>
      </c>
      <c r="M3" s="176">
        <v>45514</v>
      </c>
      <c r="N3" s="176">
        <v>45515</v>
      </c>
      <c r="O3" s="176">
        <v>45516</v>
      </c>
      <c r="P3" s="176">
        <v>45517</v>
      </c>
      <c r="Q3" s="176">
        <v>45518</v>
      </c>
      <c r="R3" s="176">
        <v>45519</v>
      </c>
      <c r="S3" s="176">
        <v>45520</v>
      </c>
      <c r="T3" s="176">
        <v>45521</v>
      </c>
      <c r="U3" s="176">
        <v>45522</v>
      </c>
      <c r="V3" s="176">
        <v>45523</v>
      </c>
      <c r="W3" s="176">
        <v>45524</v>
      </c>
      <c r="X3" s="176">
        <v>45525</v>
      </c>
      <c r="Y3" s="176">
        <v>45526</v>
      </c>
      <c r="Z3" s="176">
        <v>45527</v>
      </c>
      <c r="AA3" s="176">
        <v>45528</v>
      </c>
      <c r="AB3" s="176">
        <v>45529</v>
      </c>
      <c r="AC3" s="176">
        <v>45530</v>
      </c>
      <c r="AD3" s="176">
        <v>45531</v>
      </c>
      <c r="AE3" s="176">
        <v>45532</v>
      </c>
      <c r="AF3" s="176">
        <v>45533</v>
      </c>
      <c r="AG3" s="176">
        <v>45534</v>
      </c>
      <c r="AH3" s="176">
        <v>45535</v>
      </c>
      <c r="AI3" s="176"/>
    </row>
    <row r="4" spans="1:35" ht="20.100000000000001" customHeight="1">
      <c r="A4" s="553"/>
      <c r="B4" s="165" t="s">
        <v>182</v>
      </c>
      <c r="C4" s="152">
        <v>115839</v>
      </c>
      <c r="D4" s="152">
        <v>115945</v>
      </c>
      <c r="E4" s="152">
        <v>116049</v>
      </c>
      <c r="F4" s="152">
        <v>116146</v>
      </c>
      <c r="G4" s="152">
        <v>116238</v>
      </c>
      <c r="H4" s="152">
        <v>116329</v>
      </c>
      <c r="I4" s="152">
        <v>116430</v>
      </c>
      <c r="J4" s="152">
        <v>116532</v>
      </c>
      <c r="K4" s="152">
        <v>116610</v>
      </c>
      <c r="L4" s="152">
        <v>116702</v>
      </c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</row>
    <row r="5" spans="1:35" ht="20.100000000000001" customHeight="1">
      <c r="A5" s="553"/>
      <c r="B5" s="165" t="s">
        <v>181</v>
      </c>
      <c r="C5" s="152">
        <v>799597</v>
      </c>
      <c r="D5" s="152">
        <v>799814</v>
      </c>
      <c r="E5" s="152">
        <v>800046</v>
      </c>
      <c r="F5" s="152">
        <v>800228</v>
      </c>
      <c r="G5" s="152">
        <v>800328</v>
      </c>
      <c r="H5" s="152">
        <v>800426</v>
      </c>
      <c r="I5" s="152">
        <v>800668</v>
      </c>
      <c r="J5" s="152">
        <v>800863</v>
      </c>
      <c r="K5" s="152">
        <v>801054</v>
      </c>
      <c r="L5" s="152">
        <v>801269</v>
      </c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</row>
    <row r="6" spans="1:35" ht="20.100000000000001" customHeight="1">
      <c r="A6" s="553"/>
      <c r="B6" s="165" t="s">
        <v>170</v>
      </c>
      <c r="C6" s="152">
        <v>351919</v>
      </c>
      <c r="D6" s="152">
        <v>351945</v>
      </c>
      <c r="E6" s="152">
        <v>351965</v>
      </c>
      <c r="F6" s="152">
        <v>351982</v>
      </c>
      <c r="G6" s="152">
        <v>351995</v>
      </c>
      <c r="H6" s="152">
        <v>351999</v>
      </c>
      <c r="I6" s="152">
        <v>352022</v>
      </c>
      <c r="J6" s="152">
        <v>352039</v>
      </c>
      <c r="K6" s="152">
        <v>352055</v>
      </c>
      <c r="L6" s="152">
        <v>352080</v>
      </c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</row>
    <row r="7" spans="1:35" ht="20.100000000000001" customHeight="1">
      <c r="A7" s="553"/>
      <c r="B7" s="165" t="s">
        <v>169</v>
      </c>
      <c r="C7" s="152">
        <v>246583</v>
      </c>
      <c r="D7" s="152">
        <v>246610</v>
      </c>
      <c r="E7" s="152">
        <v>246641</v>
      </c>
      <c r="F7" s="152">
        <v>246688</v>
      </c>
      <c r="G7" s="152">
        <v>246688</v>
      </c>
      <c r="H7" s="152">
        <v>246371</v>
      </c>
      <c r="I7" s="152">
        <v>246729</v>
      </c>
      <c r="J7" s="152">
        <v>246749</v>
      </c>
      <c r="K7" s="152">
        <v>246771</v>
      </c>
      <c r="L7" s="152">
        <v>246790</v>
      </c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</row>
    <row r="8" spans="1:35" ht="20.100000000000001" customHeight="1">
      <c r="A8" s="553"/>
      <c r="B8" s="165" t="s">
        <v>168</v>
      </c>
      <c r="C8" s="152">
        <v>208268</v>
      </c>
      <c r="D8" s="152">
        <v>208291</v>
      </c>
      <c r="E8" s="152">
        <v>208344</v>
      </c>
      <c r="F8" s="152">
        <v>208373</v>
      </c>
      <c r="G8" s="152">
        <v>208350</v>
      </c>
      <c r="H8" s="152">
        <v>208391</v>
      </c>
      <c r="I8" s="152">
        <v>208421</v>
      </c>
      <c r="J8" s="152">
        <v>208446</v>
      </c>
      <c r="K8" s="152">
        <v>208477</v>
      </c>
      <c r="L8" s="152">
        <v>208507</v>
      </c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</row>
    <row r="9" spans="1:35" ht="20.100000000000001" customHeight="1">
      <c r="A9" s="554"/>
      <c r="B9" s="165" t="s">
        <v>167</v>
      </c>
      <c r="C9" s="152">
        <v>2108</v>
      </c>
      <c r="D9" s="152">
        <v>2113</v>
      </c>
      <c r="E9" s="152">
        <v>2119</v>
      </c>
      <c r="F9" s="152">
        <v>2125</v>
      </c>
      <c r="G9" s="152">
        <v>2125</v>
      </c>
      <c r="H9" s="152">
        <v>2129</v>
      </c>
      <c r="I9" s="152">
        <v>2051</v>
      </c>
      <c r="J9" s="152">
        <v>2154</v>
      </c>
      <c r="K9" s="152">
        <v>2160</v>
      </c>
      <c r="L9" s="152">
        <v>2171</v>
      </c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</row>
    <row r="10" spans="1:35" s="120" customFormat="1" ht="12" customHeight="1">
      <c r="A10" s="174"/>
      <c r="C10" s="16"/>
      <c r="D10" s="16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6"/>
      <c r="AI10" s="16"/>
    </row>
    <row r="11" spans="1:35" ht="20.100000000000001" customHeight="1">
      <c r="A11" s="558"/>
      <c r="B11" s="158" t="s">
        <v>164</v>
      </c>
      <c r="C11" s="152">
        <v>7873</v>
      </c>
      <c r="D11" s="152">
        <v>7875</v>
      </c>
      <c r="E11" s="152">
        <v>7877</v>
      </c>
      <c r="F11" s="152">
        <v>7879</v>
      </c>
      <c r="G11" s="152">
        <v>7880</v>
      </c>
      <c r="H11" s="152">
        <v>7882</v>
      </c>
      <c r="I11" s="152">
        <v>7884</v>
      </c>
      <c r="J11" s="152">
        <v>7885</v>
      </c>
      <c r="K11" s="152">
        <v>7887</v>
      </c>
      <c r="L11" s="152">
        <v>7889</v>
      </c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</row>
    <row r="12" spans="1:35" ht="20.100000000000001" customHeight="1">
      <c r="A12" s="559"/>
      <c r="B12" s="158" t="s">
        <v>180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</row>
    <row r="13" spans="1:35" ht="20.100000000000001" customHeight="1">
      <c r="A13" s="559"/>
      <c r="B13" s="158" t="s">
        <v>162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369"/>
      <c r="AH13" s="152"/>
      <c r="AI13" s="152"/>
    </row>
    <row r="14" spans="1:35" ht="20.100000000000001" customHeight="1">
      <c r="A14" s="560" t="s">
        <v>179</v>
      </c>
      <c r="B14" s="158" t="s">
        <v>303</v>
      </c>
      <c r="C14" s="152">
        <v>3013</v>
      </c>
      <c r="D14" s="152">
        <v>3014</v>
      </c>
      <c r="E14" s="152">
        <v>3016</v>
      </c>
      <c r="F14" s="152">
        <v>3017</v>
      </c>
      <c r="G14" s="152">
        <v>3018</v>
      </c>
      <c r="H14" s="152">
        <v>3019</v>
      </c>
      <c r="I14" s="152">
        <v>3020</v>
      </c>
      <c r="J14" s="152">
        <v>3021</v>
      </c>
      <c r="K14" s="152">
        <v>3021</v>
      </c>
      <c r="L14" s="152">
        <v>3022</v>
      </c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</row>
    <row r="15" spans="1:35" ht="20.100000000000001" customHeight="1">
      <c r="A15" s="560"/>
      <c r="B15" s="158" t="s">
        <v>178</v>
      </c>
      <c r="C15" s="152">
        <v>3036</v>
      </c>
      <c r="D15" s="152">
        <v>3038</v>
      </c>
      <c r="E15" s="152">
        <v>3040</v>
      </c>
      <c r="F15" s="152">
        <v>3042</v>
      </c>
      <c r="G15" s="152">
        <v>3042</v>
      </c>
      <c r="H15" s="152">
        <v>3043</v>
      </c>
      <c r="I15" s="152">
        <v>3045</v>
      </c>
      <c r="J15" s="152">
        <v>3046</v>
      </c>
      <c r="K15" s="152">
        <v>3050</v>
      </c>
      <c r="L15" s="152">
        <v>3055</v>
      </c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</row>
    <row r="16" spans="1:35" ht="20.100000000000001" customHeight="1">
      <c r="A16" s="560"/>
      <c r="B16" s="158" t="s">
        <v>159</v>
      </c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</row>
    <row r="17" spans="1:35" ht="20.100000000000001" customHeight="1">
      <c r="A17" s="561"/>
      <c r="B17" s="158" t="s">
        <v>177</v>
      </c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</row>
    <row r="18" spans="1:35" s="120" customFormat="1" ht="12.75" customHeight="1"/>
    <row r="19" spans="1:35" s="173" customFormat="1" ht="19.5" hidden="1" customHeight="1"/>
    <row r="20" spans="1:35" s="166" customFormat="1" ht="20.100000000000001" customHeight="1">
      <c r="A20" s="562" t="s">
        <v>176</v>
      </c>
      <c r="B20" s="172" t="s">
        <v>175</v>
      </c>
      <c r="C20" s="170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0"/>
      <c r="AI20" s="170"/>
    </row>
    <row r="21" spans="1:35" ht="20.100000000000001" customHeight="1">
      <c r="A21" s="563"/>
      <c r="B21" s="165" t="s">
        <v>174</v>
      </c>
      <c r="D21" s="152">
        <f t="shared" ref="D21:D22" si="0">D4-C4</f>
        <v>106</v>
      </c>
      <c r="E21" s="152">
        <f t="shared" ref="E21:E22" si="1">E4-D4</f>
        <v>104</v>
      </c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>
        <f t="shared" ref="S21:S22" si="2">S4-R4</f>
        <v>0</v>
      </c>
      <c r="T21" s="152">
        <f t="shared" ref="T21:Y22" si="3">T4-S4</f>
        <v>0</v>
      </c>
      <c r="U21" s="152">
        <f t="shared" si="3"/>
        <v>0</v>
      </c>
      <c r="V21" s="152">
        <f t="shared" si="3"/>
        <v>0</v>
      </c>
      <c r="W21" s="152">
        <f t="shared" si="3"/>
        <v>0</v>
      </c>
      <c r="X21" s="152">
        <f t="shared" si="3"/>
        <v>0</v>
      </c>
      <c r="Y21" s="152">
        <f t="shared" si="3"/>
        <v>0</v>
      </c>
      <c r="Z21" s="152">
        <f t="shared" ref="Z21:Z22" si="4">Z4-Y4</f>
        <v>0</v>
      </c>
      <c r="AA21" s="152">
        <f t="shared" ref="AA21:AA22" si="5">AA4-Z4</f>
        <v>0</v>
      </c>
      <c r="AB21" s="152">
        <f t="shared" ref="AB21:AB22" si="6">AB4-AA4</f>
        <v>0</v>
      </c>
      <c r="AC21" s="152">
        <f>AC4-AB4</f>
        <v>0</v>
      </c>
      <c r="AD21" s="152">
        <f t="shared" ref="AC21:AI22" si="7">AD4-AC4</f>
        <v>0</v>
      </c>
      <c r="AE21" s="152">
        <f t="shared" si="7"/>
        <v>0</v>
      </c>
      <c r="AF21" s="152">
        <f t="shared" si="7"/>
        <v>0</v>
      </c>
      <c r="AG21" s="152">
        <f t="shared" si="7"/>
        <v>0</v>
      </c>
      <c r="AH21" s="152">
        <f t="shared" si="7"/>
        <v>0</v>
      </c>
      <c r="AI21" s="152">
        <f t="shared" si="7"/>
        <v>0</v>
      </c>
    </row>
    <row r="22" spans="1:35" ht="20.100000000000001" customHeight="1">
      <c r="A22" s="564"/>
      <c r="B22" s="165" t="s">
        <v>173</v>
      </c>
      <c r="C22" s="152"/>
      <c r="D22" s="152">
        <f t="shared" si="0"/>
        <v>217</v>
      </c>
      <c r="E22" s="152">
        <f t="shared" si="1"/>
        <v>232</v>
      </c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>
        <f t="shared" si="2"/>
        <v>0</v>
      </c>
      <c r="T22" s="152">
        <f t="shared" si="3"/>
        <v>0</v>
      </c>
      <c r="U22" s="152">
        <f t="shared" si="3"/>
        <v>0</v>
      </c>
      <c r="V22" s="152">
        <f t="shared" si="3"/>
        <v>0</v>
      </c>
      <c r="W22" s="152">
        <f t="shared" si="3"/>
        <v>0</v>
      </c>
      <c r="X22" s="152">
        <f t="shared" si="3"/>
        <v>0</v>
      </c>
      <c r="Y22" s="152">
        <f t="shared" si="3"/>
        <v>0</v>
      </c>
      <c r="Z22" s="152">
        <f t="shared" si="4"/>
        <v>0</v>
      </c>
      <c r="AA22" s="152">
        <f t="shared" si="5"/>
        <v>0</v>
      </c>
      <c r="AB22" s="152">
        <f t="shared" si="6"/>
        <v>0</v>
      </c>
      <c r="AC22" s="152">
        <f t="shared" si="7"/>
        <v>0</v>
      </c>
      <c r="AD22" s="152">
        <f t="shared" si="7"/>
        <v>0</v>
      </c>
      <c r="AE22" s="152">
        <f t="shared" si="7"/>
        <v>0</v>
      </c>
      <c r="AF22" s="152">
        <f t="shared" si="7"/>
        <v>0</v>
      </c>
      <c r="AG22" s="152">
        <f t="shared" si="7"/>
        <v>0</v>
      </c>
      <c r="AH22" s="152">
        <f t="shared" si="7"/>
        <v>0</v>
      </c>
      <c r="AI22" s="152">
        <f t="shared" si="7"/>
        <v>0</v>
      </c>
    </row>
    <row r="23" spans="1:35" s="120" customFormat="1" ht="20.100000000000001" customHeight="1">
      <c r="C23" s="16"/>
      <c r="D23" s="27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 s="166" customFormat="1" ht="20.100000000000001" customHeight="1">
      <c r="A24" s="565" t="s">
        <v>172</v>
      </c>
      <c r="B24" s="169" t="s">
        <v>171</v>
      </c>
      <c r="C24" s="167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</row>
    <row r="25" spans="1:35" ht="20.100000000000001" customHeight="1">
      <c r="A25" s="566"/>
      <c r="B25" s="165" t="s">
        <v>170</v>
      </c>
      <c r="C25" s="152"/>
      <c r="D25" s="152">
        <f t="shared" ref="D25:E28" si="8">D6-C6</f>
        <v>26</v>
      </c>
      <c r="E25" s="152">
        <f t="shared" si="8"/>
        <v>20</v>
      </c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>
        <f t="shared" ref="S25:Y28" si="9">S6-R6</f>
        <v>0</v>
      </c>
      <c r="T25" s="152">
        <f t="shared" si="9"/>
        <v>0</v>
      </c>
      <c r="U25" s="152">
        <f t="shared" si="9"/>
        <v>0</v>
      </c>
      <c r="V25" s="152">
        <f t="shared" si="9"/>
        <v>0</v>
      </c>
      <c r="W25" s="152">
        <f t="shared" si="9"/>
        <v>0</v>
      </c>
      <c r="X25" s="152">
        <f t="shared" si="9"/>
        <v>0</v>
      </c>
      <c r="Y25" s="152">
        <f t="shared" si="9"/>
        <v>0</v>
      </c>
      <c r="Z25" s="152"/>
      <c r="AA25" s="152"/>
      <c r="AB25" s="152"/>
      <c r="AC25" s="152"/>
      <c r="AD25" s="152"/>
      <c r="AE25" s="152">
        <f t="shared" ref="AE25:AH28" si="10">AE6-AD6</f>
        <v>0</v>
      </c>
      <c r="AF25" s="152">
        <f t="shared" si="10"/>
        <v>0</v>
      </c>
      <c r="AG25" s="152">
        <f t="shared" si="10"/>
        <v>0</v>
      </c>
      <c r="AH25" s="152">
        <f t="shared" si="10"/>
        <v>0</v>
      </c>
    </row>
    <row r="26" spans="1:35" ht="20.100000000000001" customHeight="1">
      <c r="A26" s="566"/>
      <c r="B26" s="165" t="s">
        <v>169</v>
      </c>
      <c r="C26" s="152"/>
      <c r="D26" s="152">
        <f t="shared" si="8"/>
        <v>27</v>
      </c>
      <c r="E26" s="152">
        <f t="shared" si="8"/>
        <v>31</v>
      </c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>
        <f t="shared" si="9"/>
        <v>0</v>
      </c>
      <c r="T26" s="152">
        <f t="shared" si="9"/>
        <v>0</v>
      </c>
      <c r="U26" s="152">
        <f t="shared" si="9"/>
        <v>0</v>
      </c>
      <c r="V26" s="152">
        <f t="shared" si="9"/>
        <v>0</v>
      </c>
      <c r="W26" s="152">
        <f t="shared" si="9"/>
        <v>0</v>
      </c>
      <c r="X26" s="152">
        <f t="shared" si="9"/>
        <v>0</v>
      </c>
      <c r="Y26" s="152">
        <f t="shared" si="9"/>
        <v>0</v>
      </c>
      <c r="Z26" s="152"/>
      <c r="AA26" s="152"/>
      <c r="AB26" s="152"/>
      <c r="AC26" s="152"/>
      <c r="AD26" s="152"/>
      <c r="AE26" s="152">
        <f t="shared" si="10"/>
        <v>0</v>
      </c>
      <c r="AF26" s="152">
        <f t="shared" si="10"/>
        <v>0</v>
      </c>
      <c r="AG26" s="152">
        <f t="shared" si="10"/>
        <v>0</v>
      </c>
      <c r="AH26" s="152">
        <f t="shared" si="10"/>
        <v>0</v>
      </c>
    </row>
    <row r="27" spans="1:35" ht="20.100000000000001" customHeight="1">
      <c r="A27" s="566"/>
      <c r="B27" s="165" t="s">
        <v>168</v>
      </c>
      <c r="C27" s="152"/>
      <c r="D27" s="152">
        <f t="shared" si="8"/>
        <v>23</v>
      </c>
      <c r="E27" s="152">
        <f t="shared" si="8"/>
        <v>53</v>
      </c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>
        <f t="shared" si="9"/>
        <v>0</v>
      </c>
      <c r="T27" s="152">
        <f t="shared" si="9"/>
        <v>0</v>
      </c>
      <c r="U27" s="152">
        <f t="shared" si="9"/>
        <v>0</v>
      </c>
      <c r="V27" s="152">
        <f t="shared" si="9"/>
        <v>0</v>
      </c>
      <c r="W27" s="152">
        <f t="shared" si="9"/>
        <v>0</v>
      </c>
      <c r="X27" s="152">
        <f t="shared" si="9"/>
        <v>0</v>
      </c>
      <c r="Y27" s="152">
        <f t="shared" si="9"/>
        <v>0</v>
      </c>
      <c r="Z27" s="152"/>
      <c r="AA27" s="152"/>
      <c r="AB27" s="152"/>
      <c r="AC27" s="152"/>
      <c r="AD27" s="152"/>
      <c r="AE27" s="152">
        <f t="shared" si="10"/>
        <v>0</v>
      </c>
      <c r="AF27" s="152">
        <f t="shared" si="10"/>
        <v>0</v>
      </c>
      <c r="AG27" s="152">
        <f t="shared" si="10"/>
        <v>0</v>
      </c>
      <c r="AH27" s="152">
        <f t="shared" si="10"/>
        <v>0</v>
      </c>
    </row>
    <row r="28" spans="1:35" ht="20.100000000000001" customHeight="1">
      <c r="A28" s="567"/>
      <c r="B28" s="165" t="s">
        <v>167</v>
      </c>
      <c r="C28" s="152"/>
      <c r="D28" s="152">
        <f t="shared" si="8"/>
        <v>5</v>
      </c>
      <c r="E28" s="152">
        <f t="shared" si="8"/>
        <v>6</v>
      </c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>
        <f t="shared" si="9"/>
        <v>0</v>
      </c>
      <c r="T28" s="152">
        <f t="shared" si="9"/>
        <v>0</v>
      </c>
      <c r="U28" s="152">
        <f t="shared" si="9"/>
        <v>0</v>
      </c>
      <c r="V28" s="152">
        <f t="shared" si="9"/>
        <v>0</v>
      </c>
      <c r="W28" s="152">
        <f t="shared" si="9"/>
        <v>0</v>
      </c>
      <c r="X28" s="152">
        <f t="shared" si="9"/>
        <v>0</v>
      </c>
      <c r="Y28" s="152">
        <f t="shared" si="9"/>
        <v>0</v>
      </c>
      <c r="Z28" s="152"/>
      <c r="AA28" s="152"/>
      <c r="AB28" s="152"/>
      <c r="AC28" s="152"/>
      <c r="AD28" s="152"/>
      <c r="AE28" s="152">
        <f t="shared" si="10"/>
        <v>0</v>
      </c>
      <c r="AF28" s="152">
        <f t="shared" si="10"/>
        <v>0</v>
      </c>
      <c r="AG28" s="152">
        <f t="shared" si="10"/>
        <v>0</v>
      </c>
      <c r="AH28" s="152">
        <f t="shared" si="10"/>
        <v>0</v>
      </c>
    </row>
    <row r="29" spans="1:35" ht="12" customHeight="1">
      <c r="A29" s="148"/>
      <c r="B29" s="147"/>
    </row>
    <row r="30" spans="1:35" ht="20.100000000000001" customHeight="1">
      <c r="A30" s="145"/>
      <c r="B30" s="164"/>
    </row>
    <row r="31" spans="1:35" ht="20.100000000000001" customHeight="1">
      <c r="A31" s="555" t="s">
        <v>166</v>
      </c>
      <c r="B31" s="163" t="s">
        <v>165</v>
      </c>
      <c r="C31" s="161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1"/>
      <c r="AI31" s="161"/>
    </row>
    <row r="32" spans="1:35" ht="20.100000000000001" customHeight="1">
      <c r="A32" s="556"/>
      <c r="B32" s="160" t="s">
        <v>164</v>
      </c>
      <c r="C32" s="152"/>
      <c r="D32" s="152">
        <f>D11-C11</f>
        <v>2</v>
      </c>
      <c r="E32" s="152">
        <f>E11-D11</f>
        <v>2</v>
      </c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>
        <f t="shared" ref="S32:Y32" si="11">S11-R11</f>
        <v>0</v>
      </c>
      <c r="T32" s="152">
        <f t="shared" si="11"/>
        <v>0</v>
      </c>
      <c r="U32" s="152">
        <f t="shared" si="11"/>
        <v>0</v>
      </c>
      <c r="V32" s="152">
        <f t="shared" si="11"/>
        <v>0</v>
      </c>
      <c r="W32" s="152">
        <f t="shared" si="11"/>
        <v>0</v>
      </c>
      <c r="X32" s="152">
        <f t="shared" si="11"/>
        <v>0</v>
      </c>
      <c r="Y32" s="152">
        <f t="shared" si="11"/>
        <v>0</v>
      </c>
      <c r="Z32" s="152"/>
      <c r="AA32" s="152"/>
      <c r="AB32" s="152"/>
      <c r="AC32" s="152"/>
      <c r="AD32" s="152"/>
      <c r="AE32" s="152">
        <f t="shared" ref="AE32:AH32" si="12">AE11-AD11</f>
        <v>0</v>
      </c>
      <c r="AF32" s="152">
        <f t="shared" si="12"/>
        <v>0</v>
      </c>
      <c r="AG32" s="152">
        <f t="shared" si="12"/>
        <v>0</v>
      </c>
      <c r="AH32" s="152">
        <f t="shared" si="12"/>
        <v>0</v>
      </c>
      <c r="AI32" s="152"/>
    </row>
    <row r="33" spans="1:35" ht="20.100000000000001" customHeight="1">
      <c r="A33" s="556"/>
      <c r="B33" s="160" t="s">
        <v>163</v>
      </c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</row>
    <row r="34" spans="1:35" ht="20.100000000000001" customHeight="1">
      <c r="A34" s="556"/>
      <c r="B34" s="160" t="s">
        <v>162</v>
      </c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</row>
    <row r="35" spans="1:35" ht="20.100000000000001" customHeight="1">
      <c r="A35" s="556"/>
      <c r="B35" s="160" t="s">
        <v>161</v>
      </c>
      <c r="C35" s="152"/>
      <c r="D35" s="152">
        <f>D14-C14</f>
        <v>1</v>
      </c>
      <c r="E35" s="152">
        <f>E14-D14</f>
        <v>2</v>
      </c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>
        <f t="shared" ref="S35:Y36" si="13">S14-R14</f>
        <v>0</v>
      </c>
      <c r="T35" s="152">
        <f t="shared" si="13"/>
        <v>0</v>
      </c>
      <c r="U35" s="152">
        <f t="shared" si="13"/>
        <v>0</v>
      </c>
      <c r="V35" s="152">
        <f t="shared" si="13"/>
        <v>0</v>
      </c>
      <c r="W35" s="152">
        <f t="shared" si="13"/>
        <v>0</v>
      </c>
      <c r="X35" s="152">
        <f t="shared" si="13"/>
        <v>0</v>
      </c>
      <c r="Y35" s="152">
        <f t="shared" si="13"/>
        <v>0</v>
      </c>
      <c r="Z35" s="152"/>
      <c r="AA35" s="152"/>
      <c r="AB35" s="152"/>
      <c r="AC35" s="152"/>
      <c r="AD35" s="152"/>
      <c r="AE35" s="152">
        <f t="shared" ref="AE35:AH36" si="14">AE14-AD14</f>
        <v>0</v>
      </c>
      <c r="AF35" s="152">
        <f t="shared" si="14"/>
        <v>0</v>
      </c>
      <c r="AG35" s="152">
        <f t="shared" si="14"/>
        <v>0</v>
      </c>
      <c r="AH35" s="152">
        <f t="shared" si="14"/>
        <v>0</v>
      </c>
      <c r="AI35" s="152"/>
    </row>
    <row r="36" spans="1:35" ht="20.100000000000001" customHeight="1">
      <c r="A36" s="556"/>
      <c r="B36" s="160" t="s">
        <v>160</v>
      </c>
      <c r="C36" s="152"/>
      <c r="D36" s="152">
        <f>D15-C15</f>
        <v>2</v>
      </c>
      <c r="E36" s="152">
        <f>E15-D15</f>
        <v>2</v>
      </c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>
        <f t="shared" si="13"/>
        <v>0</v>
      </c>
      <c r="T36" s="152">
        <f t="shared" si="13"/>
        <v>0</v>
      </c>
      <c r="U36" s="152">
        <f t="shared" si="13"/>
        <v>0</v>
      </c>
      <c r="V36" s="152">
        <f t="shared" si="13"/>
        <v>0</v>
      </c>
      <c r="W36" s="152">
        <f t="shared" si="13"/>
        <v>0</v>
      </c>
      <c r="X36" s="152">
        <f t="shared" si="13"/>
        <v>0</v>
      </c>
      <c r="Y36" s="152">
        <f t="shared" si="13"/>
        <v>0</v>
      </c>
      <c r="Z36" s="152"/>
      <c r="AA36" s="152"/>
      <c r="AB36" s="152"/>
      <c r="AC36" s="152"/>
      <c r="AD36" s="152"/>
      <c r="AE36" s="152">
        <f t="shared" si="14"/>
        <v>0</v>
      </c>
      <c r="AF36" s="152">
        <f t="shared" si="14"/>
        <v>0</v>
      </c>
      <c r="AG36" s="152">
        <f t="shared" si="14"/>
        <v>0</v>
      </c>
      <c r="AH36" s="152">
        <f t="shared" si="14"/>
        <v>0</v>
      </c>
      <c r="AI36" s="152"/>
    </row>
    <row r="37" spans="1:35" ht="20.100000000000001" customHeight="1">
      <c r="A37" s="556"/>
      <c r="B37" s="160" t="s">
        <v>159</v>
      </c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</row>
    <row r="38" spans="1:35" ht="20.100000000000001" customHeight="1">
      <c r="A38" s="557"/>
      <c r="B38" s="160" t="s">
        <v>158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</row>
    <row r="39" spans="1:35" ht="20.100000000000001" customHeight="1">
      <c r="A39" s="159"/>
      <c r="B39" s="158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</row>
    <row r="40" spans="1:35" ht="20.100000000000001" customHeight="1">
      <c r="A40" s="157"/>
      <c r="B40" s="156"/>
      <c r="M40" s="153"/>
    </row>
    <row r="41" spans="1:35" ht="20.100000000000001" customHeight="1">
      <c r="A41" s="155" t="s">
        <v>157</v>
      </c>
      <c r="B41" s="154" t="s">
        <v>156</v>
      </c>
      <c r="C41" s="152"/>
      <c r="D41" s="153"/>
      <c r="E41" s="153"/>
      <c r="F41" s="153"/>
      <c r="G41" s="153"/>
      <c r="H41" s="153"/>
      <c r="I41" s="153"/>
      <c r="J41" s="153"/>
      <c r="K41" s="153"/>
      <c r="L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2"/>
      <c r="AI41" s="152"/>
    </row>
    <row r="42" spans="1:35" ht="20.100000000000001" customHeight="1">
      <c r="A42" s="151" t="s">
        <v>155</v>
      </c>
      <c r="B42" s="150"/>
      <c r="C42" s="149"/>
    </row>
    <row r="43" spans="1:35" ht="20.100000000000001" customHeight="1">
      <c r="A43" s="148"/>
      <c r="B43" s="147"/>
      <c r="C43" s="147"/>
    </row>
    <row r="45" spans="1:35">
      <c r="M45" s="357"/>
    </row>
    <row r="46" spans="1:35">
      <c r="A46" s="552" t="s">
        <v>184</v>
      </c>
      <c r="B46" s="177" t="s">
        <v>183</v>
      </c>
      <c r="C46" s="176"/>
      <c r="D46" s="357"/>
      <c r="E46" s="357"/>
      <c r="F46" s="357"/>
      <c r="G46" s="357"/>
      <c r="H46" s="357"/>
      <c r="I46" s="357"/>
      <c r="J46" s="357"/>
      <c r="K46" s="357"/>
      <c r="L46" s="357"/>
      <c r="M46" s="152"/>
      <c r="N46" s="357"/>
      <c r="O46" s="357"/>
      <c r="P46" s="357"/>
      <c r="Q46" s="357"/>
      <c r="R46" s="357"/>
      <c r="S46" s="357"/>
      <c r="T46" s="357"/>
      <c r="U46" s="357"/>
      <c r="V46" s="357"/>
      <c r="W46" s="357"/>
      <c r="X46" s="357"/>
      <c r="Y46" s="357"/>
      <c r="Z46" s="357"/>
      <c r="AA46" s="357"/>
      <c r="AB46" s="357"/>
      <c r="AC46" s="357"/>
      <c r="AD46" s="357"/>
      <c r="AE46" s="357"/>
      <c r="AF46" s="357"/>
      <c r="AG46" s="357"/>
      <c r="AH46" s="357"/>
      <c r="AI46" s="357"/>
    </row>
    <row r="47" spans="1:35" ht="14.4">
      <c r="A47" s="553"/>
      <c r="B47" s="165" t="s">
        <v>182</v>
      </c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</row>
    <row r="48" spans="1:35" ht="14.4">
      <c r="A48" s="553"/>
      <c r="B48" s="165" t="s">
        <v>181</v>
      </c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</row>
    <row r="49" spans="1:35" ht="14.4">
      <c r="A49" s="553"/>
      <c r="B49" s="165" t="s">
        <v>170</v>
      </c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</row>
    <row r="50" spans="1:35" ht="14.4">
      <c r="A50" s="553"/>
      <c r="B50" s="165" t="s">
        <v>169</v>
      </c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</row>
    <row r="51" spans="1:35" ht="14.4">
      <c r="A51" s="553"/>
      <c r="B51" s="165" t="s">
        <v>168</v>
      </c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</row>
    <row r="52" spans="1:35" ht="14.4">
      <c r="A52" s="554"/>
      <c r="B52" s="165" t="s">
        <v>167</v>
      </c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</row>
  </sheetData>
  <mergeCells count="7">
    <mergeCell ref="A46:A52"/>
    <mergeCell ref="A31:A38"/>
    <mergeCell ref="A3:A9"/>
    <mergeCell ref="A11:A13"/>
    <mergeCell ref="A14:A17"/>
    <mergeCell ref="A20:A22"/>
    <mergeCell ref="A24:A28"/>
  </mergeCell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3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Q1:BE10"/>
  <sheetViews>
    <sheetView topLeftCell="AL1" zoomScaleNormal="100" workbookViewId="0">
      <selection activeCell="AL5" sqref="AL5"/>
    </sheetView>
  </sheetViews>
  <sheetFormatPr defaultRowHeight="13.2"/>
  <cols>
    <col min="17" max="17" width="21.5546875" bestFit="1" customWidth="1"/>
    <col min="49" max="49" width="21.5546875" bestFit="1" customWidth="1"/>
  </cols>
  <sheetData>
    <row r="1" spans="17:57">
      <c r="R1" s="253">
        <v>44136</v>
      </c>
      <c r="S1" s="216">
        <v>44137</v>
      </c>
      <c r="T1" s="216">
        <v>44138</v>
      </c>
      <c r="U1" s="216">
        <v>44139</v>
      </c>
      <c r="V1" s="216">
        <v>44140</v>
      </c>
      <c r="W1" s="216">
        <v>44141</v>
      </c>
      <c r="X1" s="216">
        <v>44142</v>
      </c>
      <c r="Y1" s="253">
        <v>44143</v>
      </c>
      <c r="Z1" s="216">
        <v>44144</v>
      </c>
      <c r="AA1" s="216">
        <v>44145</v>
      </c>
      <c r="AB1" s="216">
        <v>44146</v>
      </c>
      <c r="AC1" s="216">
        <v>44147</v>
      </c>
      <c r="AD1" s="216">
        <v>44148</v>
      </c>
      <c r="AE1" s="253">
        <v>44149</v>
      </c>
      <c r="AF1" s="253">
        <v>44150</v>
      </c>
      <c r="AG1" s="216">
        <v>44151</v>
      </c>
      <c r="AH1" s="216">
        <v>44152</v>
      </c>
      <c r="AI1" s="216">
        <v>44153</v>
      </c>
      <c r="AJ1" s="216">
        <v>44154</v>
      </c>
      <c r="AK1" s="216">
        <v>44155</v>
      </c>
      <c r="AL1" s="253">
        <v>44156</v>
      </c>
      <c r="AM1" s="253">
        <v>44157</v>
      </c>
      <c r="AN1" s="216">
        <v>44158</v>
      </c>
      <c r="AO1" s="216">
        <v>44159</v>
      </c>
      <c r="AP1" s="216">
        <v>44160</v>
      </c>
      <c r="AQ1" s="216">
        <v>44161</v>
      </c>
      <c r="AR1" s="216">
        <v>44162</v>
      </c>
      <c r="AS1" s="253">
        <v>44163</v>
      </c>
      <c r="AT1" s="253">
        <v>44164</v>
      </c>
      <c r="AU1" s="216">
        <v>44165</v>
      </c>
      <c r="AV1" s="216"/>
      <c r="AW1" s="216"/>
      <c r="AX1" s="119" t="s">
        <v>243</v>
      </c>
      <c r="AY1" s="216"/>
      <c r="AZ1" s="216"/>
      <c r="BA1" s="119" t="s">
        <v>244</v>
      </c>
      <c r="BB1" s="216"/>
      <c r="BC1" s="216"/>
      <c r="BD1" s="119" t="s">
        <v>245</v>
      </c>
      <c r="BE1" s="216"/>
    </row>
    <row r="2" spans="17:57">
      <c r="Q2" t="s">
        <v>52</v>
      </c>
      <c r="R2" s="254">
        <v>18122.096350156331</v>
      </c>
      <c r="S2" s="219">
        <v>34397.586641711256</v>
      </c>
      <c r="T2" s="219">
        <v>34500.290789223145</v>
      </c>
      <c r="U2" s="219">
        <v>36010.302210715607</v>
      </c>
      <c r="V2" s="219">
        <v>36214.76661975641</v>
      </c>
      <c r="W2" s="219">
        <v>33727.513253887875</v>
      </c>
      <c r="X2" s="219">
        <v>35220.504499105897</v>
      </c>
      <c r="Y2" s="254">
        <v>16526.162423592137</v>
      </c>
      <c r="Z2" s="219">
        <v>35787.214581973793</v>
      </c>
      <c r="AA2" s="219">
        <v>37346.663045011381</v>
      </c>
      <c r="AB2" s="219">
        <v>37576.834168689551</v>
      </c>
      <c r="AC2" s="219">
        <v>38000.288167162013</v>
      </c>
      <c r="AD2" s="219">
        <v>37470.164559742581</v>
      </c>
      <c r="AE2" s="254">
        <v>31834.546205576378</v>
      </c>
      <c r="AF2" s="254">
        <v>18615.830300813559</v>
      </c>
      <c r="AG2" s="219">
        <v>38248.6228162232</v>
      </c>
      <c r="AH2" s="219">
        <v>36922.922220756998</v>
      </c>
      <c r="AI2" s="219">
        <v>35482.347353735327</v>
      </c>
      <c r="AJ2" s="219">
        <v>37040.846500318221</v>
      </c>
      <c r="AK2" s="219">
        <v>35025.694620239039</v>
      </c>
      <c r="AL2" s="254">
        <v>28883.469958638492</v>
      </c>
      <c r="AM2" s="254">
        <v>18643.199799751357</v>
      </c>
      <c r="AN2" s="219">
        <v>36038.213764794906</v>
      </c>
      <c r="AO2" s="219">
        <v>37007.635893898456</v>
      </c>
      <c r="AP2" s="219">
        <v>37605.796672807846</v>
      </c>
      <c r="AS2" s="255"/>
      <c r="AT2" s="255"/>
      <c r="AV2" s="219"/>
      <c r="AW2" t="s">
        <v>52</v>
      </c>
      <c r="AX2" s="219">
        <f>SUM(R2:AW2)</f>
        <v>822249.51341828192</v>
      </c>
      <c r="AY2" s="219">
        <f>AX2/25</f>
        <v>32889.98053673128</v>
      </c>
      <c r="BA2" s="219">
        <f>S2+T2+U2+V2+W2+X2+Z2+AA2+AB2+AC2+AD2+AG2+AH2+AI2+AJ2+AK2+AN2+AO2+AP2</f>
        <v>689624.20837975363</v>
      </c>
      <c r="BB2" s="219">
        <f>BA2/19</f>
        <v>36296.010967355454</v>
      </c>
      <c r="BD2" s="219">
        <f>R2+Y2+AE2+AF2+AL2+AM2+AS2+AT2</f>
        <v>132625.30503852825</v>
      </c>
      <c r="BE2" s="219">
        <f>BD2/6</f>
        <v>22104.217506421377</v>
      </c>
    </row>
    <row r="3" spans="17:57">
      <c r="Q3" t="s">
        <v>241</v>
      </c>
      <c r="R3" s="254">
        <v>21.09</v>
      </c>
      <c r="S3" s="219">
        <v>47.38</v>
      </c>
      <c r="T3" s="219">
        <v>52.04</v>
      </c>
      <c r="U3" s="219">
        <v>55.24</v>
      </c>
      <c r="V3" s="219">
        <v>58.38</v>
      </c>
      <c r="W3" s="219">
        <v>64.41</v>
      </c>
      <c r="X3" s="219">
        <v>49.99</v>
      </c>
      <c r="Y3" s="254">
        <v>17.690000000000001</v>
      </c>
      <c r="Z3" s="219">
        <v>51.74</v>
      </c>
      <c r="AA3" s="219">
        <v>59.53</v>
      </c>
      <c r="AB3" s="219">
        <v>55.21</v>
      </c>
      <c r="AC3" s="219">
        <v>59.58</v>
      </c>
      <c r="AD3" s="219">
        <v>51.01</v>
      </c>
      <c r="AE3" s="254">
        <v>48.25</v>
      </c>
      <c r="AF3" s="254">
        <v>21.85</v>
      </c>
      <c r="AG3" s="219">
        <v>61.74</v>
      </c>
      <c r="AH3" s="219">
        <v>60.42</v>
      </c>
      <c r="AI3" s="219">
        <v>59.08</v>
      </c>
      <c r="AJ3" s="219">
        <v>64.319999999999993</v>
      </c>
      <c r="AK3" s="219">
        <v>54.59</v>
      </c>
      <c r="AL3" s="254">
        <v>43.76</v>
      </c>
      <c r="AM3" s="254">
        <v>20.2</v>
      </c>
      <c r="AN3" s="219">
        <v>44.17</v>
      </c>
      <c r="AO3" s="219">
        <v>55.02</v>
      </c>
      <c r="AP3" s="219">
        <v>61.55</v>
      </c>
      <c r="AS3" s="255"/>
      <c r="AT3" s="255"/>
      <c r="AW3" t="s">
        <v>241</v>
      </c>
      <c r="AX3" s="219">
        <f>SUM(R3:AW3)</f>
        <v>1238.2400000000002</v>
      </c>
      <c r="AY3" s="219">
        <f>AX3/25</f>
        <v>49.529600000000009</v>
      </c>
      <c r="BA3" s="219">
        <f>S3+T3+U3+V3+W3+X3+Z3+AA3+AB3+AC3+AD3+AG3+AH3+AI3+AJ3+AK3+AN3+AO3+AP3</f>
        <v>1065.3999999999999</v>
      </c>
      <c r="BB3" s="219">
        <f>BA3/19</f>
        <v>56.073684210526309</v>
      </c>
      <c r="BD3" s="219">
        <f>R3+Y3+AE3+AF3+AL3+AM3+AS3+AT3</f>
        <v>172.83999999999997</v>
      </c>
      <c r="BE3" s="219">
        <f>BD3/6</f>
        <v>28.806666666666661</v>
      </c>
    </row>
    <row r="4" spans="17:57">
      <c r="Q4" t="s">
        <v>242</v>
      </c>
      <c r="R4" s="254">
        <v>859.27436463519825</v>
      </c>
      <c r="S4" s="219">
        <v>725.99380839407456</v>
      </c>
      <c r="T4" s="219">
        <v>662.95716351312728</v>
      </c>
      <c r="U4" s="219">
        <v>651.88816456762504</v>
      </c>
      <c r="V4" s="219">
        <v>620.32830797801319</v>
      </c>
      <c r="W4" s="219">
        <v>523.63783968153825</v>
      </c>
      <c r="X4" s="219">
        <v>704.55100018215433</v>
      </c>
      <c r="Y4" s="254">
        <v>934.20929471973636</v>
      </c>
      <c r="Z4" s="219">
        <v>691.67403521402764</v>
      </c>
      <c r="AA4" s="219">
        <v>627.35869385203057</v>
      </c>
      <c r="AB4" s="219">
        <v>680.61644935137747</v>
      </c>
      <c r="AC4" s="219">
        <v>637.80275540721743</v>
      </c>
      <c r="AD4" s="219">
        <v>734.56507664659057</v>
      </c>
      <c r="AE4" s="254">
        <v>659.78334104821511</v>
      </c>
      <c r="AF4" s="254">
        <v>851.98308012876691</v>
      </c>
      <c r="AG4" s="219">
        <v>619.51122151317134</v>
      </c>
      <c r="AH4" s="219">
        <v>611.10430686456471</v>
      </c>
      <c r="AI4" s="219">
        <v>600.58137023925747</v>
      </c>
      <c r="AJ4" s="219">
        <v>575.88380752982312</v>
      </c>
      <c r="AK4" s="219">
        <v>641.61375014176656</v>
      </c>
      <c r="AL4" s="254">
        <v>660.04273214438967</v>
      </c>
      <c r="AM4" s="254">
        <v>922.93068315600783</v>
      </c>
      <c r="AN4" s="219">
        <v>815.89797973273494</v>
      </c>
      <c r="AO4" s="219">
        <v>672.62151751905583</v>
      </c>
      <c r="AP4" s="219">
        <v>610.97963725114289</v>
      </c>
      <c r="AS4" s="255"/>
      <c r="AT4" s="255"/>
      <c r="AW4" s="219" t="s">
        <v>242</v>
      </c>
      <c r="AX4" s="219">
        <f>SUM(R4:AW4)</f>
        <v>17297.790381411607</v>
      </c>
      <c r="AY4" s="219">
        <f>AX4/25</f>
        <v>691.9116152564643</v>
      </c>
      <c r="BA4" s="219">
        <f>S4+T4+U4+V4+W4+X4+Z4+AA4+AB4+AC4+AD4+AG4+AH4+AI4+AJ4+AK4+AN4+AO4+AP4</f>
        <v>12409.566885579292</v>
      </c>
      <c r="BB4" s="219">
        <f>BA4/19</f>
        <v>653.13509924101538</v>
      </c>
      <c r="BD4" s="219">
        <f>R4+Y4+AE4+AF4+AL4+AM4+AS4+AT4</f>
        <v>4888.2234958323143</v>
      </c>
      <c r="BE4" s="219">
        <f>BD4/6</f>
        <v>814.70391597205241</v>
      </c>
    </row>
    <row r="7" spans="17:57">
      <c r="R7" s="216">
        <v>44105</v>
      </c>
      <c r="S7" s="216">
        <v>44106</v>
      </c>
      <c r="T7" s="253">
        <v>44107</v>
      </c>
      <c r="U7" s="253">
        <v>44108</v>
      </c>
      <c r="V7" s="216">
        <v>44109</v>
      </c>
      <c r="W7" s="216">
        <v>44110</v>
      </c>
      <c r="X7" s="216">
        <v>44111</v>
      </c>
      <c r="Y7" s="216">
        <v>44112</v>
      </c>
      <c r="Z7" s="216">
        <v>44113</v>
      </c>
      <c r="AA7" s="216">
        <v>44114</v>
      </c>
      <c r="AB7" s="253">
        <v>44115</v>
      </c>
      <c r="AC7" s="253">
        <v>44116</v>
      </c>
      <c r="AD7" s="253">
        <v>44117</v>
      </c>
      <c r="AE7" s="253">
        <v>44118</v>
      </c>
      <c r="AF7" s="253">
        <v>44119</v>
      </c>
      <c r="AG7" s="253">
        <v>44120</v>
      </c>
      <c r="AH7" s="253">
        <v>44121</v>
      </c>
      <c r="AI7" s="253">
        <v>44122</v>
      </c>
      <c r="AJ7" s="216">
        <v>44123</v>
      </c>
      <c r="AK7" s="216">
        <v>44124</v>
      </c>
      <c r="AL7" s="216">
        <v>44125</v>
      </c>
      <c r="AM7" s="216">
        <v>44126</v>
      </c>
      <c r="AN7" s="253">
        <v>44127</v>
      </c>
      <c r="AO7" s="216">
        <v>44128</v>
      </c>
      <c r="AP7" s="253">
        <v>44129</v>
      </c>
      <c r="AQ7" s="216">
        <v>44130</v>
      </c>
      <c r="AR7" s="216">
        <v>44131</v>
      </c>
      <c r="AS7" s="216">
        <v>44132</v>
      </c>
      <c r="AT7" s="216">
        <v>44133</v>
      </c>
      <c r="AU7" s="216">
        <v>44134</v>
      </c>
      <c r="AV7" s="253">
        <v>44135</v>
      </c>
      <c r="AX7" s="119" t="s">
        <v>243</v>
      </c>
      <c r="BA7" s="119" t="s">
        <v>244</v>
      </c>
      <c r="BD7" s="119" t="s">
        <v>245</v>
      </c>
    </row>
    <row r="8" spans="17:57">
      <c r="Q8" t="s">
        <v>52</v>
      </c>
      <c r="R8" s="219">
        <v>34624.235909948729</v>
      </c>
      <c r="S8" s="219">
        <v>34702.711788193163</v>
      </c>
      <c r="T8" s="254">
        <v>26586.667784512945</v>
      </c>
      <c r="U8" s="254">
        <v>16301.203793016823</v>
      </c>
      <c r="V8" s="219">
        <v>34072.857342058633</v>
      </c>
      <c r="W8" s="219">
        <v>35134.030884083972</v>
      </c>
      <c r="X8" s="219">
        <v>35470.887842499309</v>
      </c>
      <c r="Y8" s="219">
        <v>37120.442417143859</v>
      </c>
      <c r="Z8" s="219">
        <v>36177.931452483448</v>
      </c>
      <c r="AA8" s="219">
        <v>34953.272012807829</v>
      </c>
      <c r="AB8" s="254">
        <v>12920.31389544115</v>
      </c>
      <c r="AC8" s="254">
        <v>21151.759890413676</v>
      </c>
      <c r="AD8" s="254">
        <v>7626.5962305247176</v>
      </c>
      <c r="AE8" s="254">
        <v>25501.988201546359</v>
      </c>
      <c r="AF8" s="254">
        <v>27155.130461522171</v>
      </c>
      <c r="AG8" s="254">
        <v>28349.716961672784</v>
      </c>
      <c r="AH8" s="254">
        <v>27260.511660107575</v>
      </c>
      <c r="AI8" s="254">
        <v>12286.107197789226</v>
      </c>
      <c r="AJ8" s="219">
        <v>35089.521155185692</v>
      </c>
      <c r="AK8" s="219">
        <v>35735.761779765817</v>
      </c>
      <c r="AL8" s="219">
        <v>36353.796264505974</v>
      </c>
      <c r="AM8" s="219">
        <v>36193.117400562158</v>
      </c>
      <c r="AN8" s="254">
        <v>25592.538627193389</v>
      </c>
      <c r="AO8" s="219">
        <v>34297.19649145392</v>
      </c>
      <c r="AP8" s="254">
        <v>13070.263631810785</v>
      </c>
      <c r="AQ8" s="219">
        <v>30837.915690300542</v>
      </c>
      <c r="AR8" s="219">
        <v>34573.924577083817</v>
      </c>
      <c r="AS8" s="219">
        <v>35777.577409894046</v>
      </c>
      <c r="AT8" s="219">
        <v>33831.283915614236</v>
      </c>
      <c r="AU8" s="219">
        <v>37474.743369022981</v>
      </c>
      <c r="AV8" s="254">
        <v>29358.69173758139</v>
      </c>
      <c r="AW8" s="219" t="s">
        <v>52</v>
      </c>
      <c r="AX8" s="219">
        <f>SUM(R8:AW8)</f>
        <v>905582.69777574111</v>
      </c>
      <c r="AY8" s="219">
        <f>AX8/30</f>
        <v>30186.089925858036</v>
      </c>
      <c r="BA8" s="219">
        <f>R8+S8+V8+W8+X8+Y8+Z8+AA8+AJ8+AK8+AL8+AM8+AO8+AQ8+AR8+AS8+AT8+AU8</f>
        <v>632421.20770260808</v>
      </c>
      <c r="BB8" s="219">
        <f>BA8/18</f>
        <v>35134.511539033781</v>
      </c>
      <c r="BD8" s="219">
        <f>T8+U8+AB8+AC8+AD8+AE8+AF8+AG8+AH8+AI8+AN8+AP8+AV8</f>
        <v>273161.49007313297</v>
      </c>
      <c r="BE8" s="219">
        <f>BD8/13</f>
        <v>21012.422313317922</v>
      </c>
    </row>
    <row r="9" spans="17:57">
      <c r="Q9" t="s">
        <v>241</v>
      </c>
      <c r="R9" s="219">
        <v>55.06</v>
      </c>
      <c r="S9" s="219">
        <v>52.01</v>
      </c>
      <c r="T9" s="254">
        <v>45.15</v>
      </c>
      <c r="U9" s="254">
        <v>10.78</v>
      </c>
      <c r="V9" s="219">
        <v>50.97</v>
      </c>
      <c r="W9" s="219">
        <v>49.07</v>
      </c>
      <c r="X9" s="219">
        <v>53.86</v>
      </c>
      <c r="Y9" s="219">
        <v>54.77</v>
      </c>
      <c r="Z9" s="219">
        <v>46.87</v>
      </c>
      <c r="AA9" s="219">
        <v>51.83</v>
      </c>
      <c r="AB9" s="254">
        <v>9.9</v>
      </c>
      <c r="AC9" s="254">
        <v>18.5</v>
      </c>
      <c r="AD9" s="254">
        <v>0</v>
      </c>
      <c r="AE9" s="254">
        <v>29.23</v>
      </c>
      <c r="AF9" s="254">
        <v>37.21</v>
      </c>
      <c r="AG9" s="254">
        <v>33.51</v>
      </c>
      <c r="AH9" s="254">
        <v>30.06</v>
      </c>
      <c r="AI9" s="254">
        <v>6.66</v>
      </c>
      <c r="AJ9" s="219">
        <v>24.54</v>
      </c>
      <c r="AK9" s="219">
        <v>51.99</v>
      </c>
      <c r="AL9" s="219">
        <v>51.91</v>
      </c>
      <c r="AM9" s="219">
        <v>52.38</v>
      </c>
      <c r="AN9" s="254">
        <v>36.04</v>
      </c>
      <c r="AO9" s="219">
        <v>50.3</v>
      </c>
      <c r="AP9" s="254">
        <v>19.05</v>
      </c>
      <c r="AQ9" s="219">
        <v>51.87</v>
      </c>
      <c r="AR9" s="219">
        <v>55.96</v>
      </c>
      <c r="AS9" s="219">
        <v>48.56</v>
      </c>
      <c r="AT9" s="219">
        <v>35.75</v>
      </c>
      <c r="AU9" s="219">
        <v>43.69</v>
      </c>
      <c r="AV9" s="254">
        <v>47.95</v>
      </c>
      <c r="AW9" t="s">
        <v>241</v>
      </c>
      <c r="AX9" s="219">
        <f>SUM(R9:AW9)</f>
        <v>1205.4299999999998</v>
      </c>
      <c r="AY9" s="219">
        <f>AX9/30</f>
        <v>40.180999999999997</v>
      </c>
      <c r="BA9" s="219">
        <f>R9+S9+V9+W9+X9+Y9+Z9+AA9+AJ9+AK9+AL9+AM9+AO9+AQ9+AR9+AS9+AT9+AU9</f>
        <v>881.3900000000001</v>
      </c>
      <c r="BB9" s="219">
        <f>BA9/18</f>
        <v>48.966111111111118</v>
      </c>
      <c r="BD9" s="219">
        <f>T9+U9+AB9+AC9+AD9+AE9+AF9+AG9+AH9+AI9+AN9+AP9+AV9</f>
        <v>324.04000000000002</v>
      </c>
      <c r="BE9" s="219">
        <f>BD9/13</f>
        <v>24.926153846153849</v>
      </c>
    </row>
    <row r="10" spans="17:57">
      <c r="Q10" t="s">
        <v>242</v>
      </c>
      <c r="R10" s="219">
        <v>628.84554867324243</v>
      </c>
      <c r="S10" s="219">
        <v>667.23152832519065</v>
      </c>
      <c r="T10" s="254">
        <v>588.85199965698666</v>
      </c>
      <c r="U10" s="254">
        <v>1512.171038313249</v>
      </c>
      <c r="V10" s="219">
        <v>668.48847051321627</v>
      </c>
      <c r="W10" s="219">
        <v>715.99818390226153</v>
      </c>
      <c r="X10" s="219">
        <v>658.57571189192925</v>
      </c>
      <c r="Y10" s="219">
        <v>677.75136784998824</v>
      </c>
      <c r="Z10" s="219">
        <v>771.87820466147753</v>
      </c>
      <c r="AA10" s="219">
        <v>674.38302166328049</v>
      </c>
      <c r="AB10" s="254">
        <v>1305.0822116607221</v>
      </c>
      <c r="AC10" s="254">
        <v>1143.3383724547932</v>
      </c>
      <c r="AD10" s="254"/>
      <c r="AE10" s="254">
        <v>872.45939793179468</v>
      </c>
      <c r="AF10" s="254">
        <v>729.78044777001264</v>
      </c>
      <c r="AG10" s="254">
        <v>846.00766820867761</v>
      </c>
      <c r="AH10" s="254">
        <v>906.86998203950691</v>
      </c>
      <c r="AI10" s="254">
        <v>1844.7608405088927</v>
      </c>
      <c r="AJ10" s="219">
        <v>1429.8908376196289</v>
      </c>
      <c r="AK10" s="219">
        <v>687.35837237479927</v>
      </c>
      <c r="AL10" s="219">
        <v>700.32356510317811</v>
      </c>
      <c r="AM10" s="219">
        <v>690.97207713940736</v>
      </c>
      <c r="AN10" s="254">
        <v>710.11483427284656</v>
      </c>
      <c r="AO10" s="219">
        <v>681.8528129513702</v>
      </c>
      <c r="AP10" s="254">
        <v>686.10307778534298</v>
      </c>
      <c r="AQ10" s="219">
        <v>594.52314806825802</v>
      </c>
      <c r="AR10" s="219">
        <v>617.8328194618266</v>
      </c>
      <c r="AS10" s="219">
        <v>736.77053974246382</v>
      </c>
      <c r="AT10" s="219">
        <v>946.32962001718147</v>
      </c>
      <c r="AU10" s="219">
        <v>857.74189446150115</v>
      </c>
      <c r="AV10" s="254">
        <v>612.27719994955976</v>
      </c>
      <c r="AW10" s="219" t="s">
        <v>242</v>
      </c>
      <c r="AX10" s="219">
        <f>SUM(R10:AW10)</f>
        <v>25164.564794972586</v>
      </c>
      <c r="AY10" s="219">
        <f>AX10/30</f>
        <v>838.81882649908619</v>
      </c>
      <c r="BA10" s="219">
        <f>R10+S10+V10+W10+X10+Y10+Z10+AA10+AJ10+AK10+AL10+AM10+AO10+AQ10+AR10+AS10+AT10+AU10</f>
        <v>13406.7477244202</v>
      </c>
      <c r="BB10" s="219">
        <f>BA10/18</f>
        <v>744.81931802334441</v>
      </c>
      <c r="BD10" s="219">
        <f>T10+U10+AB10+AC10+AD10+AE10+AF10+AG10+AH10+AI10+AN10+AP10+AV10</f>
        <v>11757.817070552384</v>
      </c>
      <c r="BE10" s="219">
        <f>BD10/13</f>
        <v>904.44746696556808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3:AN374"/>
  <sheetViews>
    <sheetView workbookViewId="0">
      <selection activeCell="B3" sqref="B3"/>
    </sheetView>
  </sheetViews>
  <sheetFormatPr defaultRowHeight="13.2"/>
  <sheetData>
    <row r="3" spans="3:23" ht="13.8" thickBot="1"/>
    <row r="4" spans="3:23" ht="13.8" thickBot="1">
      <c r="C4" s="319">
        <v>0.32291666666666669</v>
      </c>
      <c r="D4" s="568"/>
      <c r="E4" s="569"/>
      <c r="F4" s="568">
        <v>876</v>
      </c>
      <c r="G4" s="569"/>
      <c r="H4" s="568"/>
      <c r="I4" s="569"/>
      <c r="J4" s="320">
        <v>876</v>
      </c>
      <c r="L4" s="319">
        <v>1.0416666666666666E-2</v>
      </c>
      <c r="M4" s="568"/>
      <c r="N4" s="569"/>
      <c r="O4" s="568">
        <v>996</v>
      </c>
      <c r="P4" s="569"/>
      <c r="Q4" s="568"/>
      <c r="R4" s="569"/>
      <c r="S4" s="320">
        <v>996</v>
      </c>
    </row>
    <row r="5" spans="3:23" ht="13.8" thickBot="1">
      <c r="C5" s="319">
        <v>0.33333333333333331</v>
      </c>
      <c r="D5" s="568"/>
      <c r="E5" s="569"/>
      <c r="F5" s="568">
        <v>651</v>
      </c>
      <c r="G5" s="569"/>
      <c r="H5" s="568"/>
      <c r="I5" s="569"/>
      <c r="J5" s="320">
        <v>651</v>
      </c>
      <c r="K5" s="317"/>
      <c r="L5" s="319">
        <v>2.0833333333333332E-2</v>
      </c>
      <c r="M5" s="568"/>
      <c r="N5" s="569"/>
      <c r="O5" s="574">
        <v>1035</v>
      </c>
      <c r="P5" s="575"/>
      <c r="Q5" s="568"/>
      <c r="R5" s="569"/>
      <c r="S5" s="321">
        <v>1035</v>
      </c>
      <c r="T5" s="317"/>
    </row>
    <row r="6" spans="3:23" ht="13.8" thickBot="1">
      <c r="C6" s="319">
        <v>0.34375</v>
      </c>
      <c r="D6" s="568"/>
      <c r="E6" s="569"/>
      <c r="F6" s="568">
        <v>579</v>
      </c>
      <c r="G6" s="569"/>
      <c r="H6" s="568"/>
      <c r="I6" s="569"/>
      <c r="J6" s="320">
        <v>579</v>
      </c>
      <c r="L6" s="319">
        <v>3.125E-2</v>
      </c>
      <c r="M6" s="568"/>
      <c r="N6" s="569"/>
      <c r="O6" s="574">
        <v>1158</v>
      </c>
      <c r="P6" s="575"/>
      <c r="Q6" s="568"/>
      <c r="R6" s="569"/>
      <c r="S6" s="321">
        <v>1158</v>
      </c>
      <c r="T6" s="317"/>
    </row>
    <row r="7" spans="3:23" ht="13.8" thickBot="1">
      <c r="C7" s="319">
        <v>0.35416666666666669</v>
      </c>
      <c r="D7" s="568"/>
      <c r="E7" s="569"/>
      <c r="F7" s="568">
        <v>720</v>
      </c>
      <c r="G7" s="569"/>
      <c r="H7" s="568"/>
      <c r="I7" s="569"/>
      <c r="J7" s="320">
        <v>720</v>
      </c>
      <c r="L7" s="319">
        <v>4.1666666666666664E-2</v>
      </c>
      <c r="M7" s="568"/>
      <c r="N7" s="569"/>
      <c r="O7" s="574">
        <v>1200</v>
      </c>
      <c r="P7" s="575"/>
      <c r="Q7" s="568"/>
      <c r="R7" s="569"/>
      <c r="S7" s="321">
        <v>1200</v>
      </c>
      <c r="T7" s="317"/>
      <c r="W7" s="317"/>
    </row>
    <row r="8" spans="3:23" ht="13.8" thickBot="1">
      <c r="C8" s="319">
        <v>0.36458333333333331</v>
      </c>
      <c r="D8" s="568"/>
      <c r="E8" s="569"/>
      <c r="F8" s="568">
        <v>879</v>
      </c>
      <c r="G8" s="569"/>
      <c r="H8" s="568"/>
      <c r="I8" s="569"/>
      <c r="J8" s="320">
        <v>879</v>
      </c>
      <c r="K8" s="317"/>
      <c r="L8" s="319">
        <v>5.2083333333333336E-2</v>
      </c>
      <c r="M8" s="568"/>
      <c r="N8" s="569"/>
      <c r="O8" s="574">
        <v>1215</v>
      </c>
      <c r="P8" s="575"/>
      <c r="Q8" s="568"/>
      <c r="R8" s="569"/>
      <c r="S8" s="321">
        <v>1215</v>
      </c>
      <c r="T8" s="317"/>
      <c r="W8" s="317"/>
    </row>
    <row r="9" spans="3:23" ht="13.8" thickBot="1">
      <c r="C9" s="319">
        <v>0.375</v>
      </c>
      <c r="D9" s="568"/>
      <c r="E9" s="569"/>
      <c r="F9" s="574">
        <v>1083</v>
      </c>
      <c r="G9" s="575"/>
      <c r="H9" s="568"/>
      <c r="I9" s="569"/>
      <c r="J9" s="321">
        <v>1083</v>
      </c>
      <c r="K9" s="317"/>
      <c r="L9" s="319">
        <v>6.25E-2</v>
      </c>
      <c r="M9" s="568"/>
      <c r="N9" s="569"/>
      <c r="O9" s="574">
        <v>1191</v>
      </c>
      <c r="P9" s="575"/>
      <c r="Q9" s="568"/>
      <c r="R9" s="569"/>
      <c r="S9" s="321">
        <v>1191</v>
      </c>
      <c r="T9" s="317"/>
      <c r="U9" s="317"/>
      <c r="W9" s="317"/>
    </row>
    <row r="10" spans="3:23" ht="13.8" thickBot="1">
      <c r="C10" s="319">
        <v>0.38541666666666669</v>
      </c>
      <c r="D10" s="574">
        <v>1134</v>
      </c>
      <c r="E10" s="575"/>
      <c r="F10" s="568"/>
      <c r="G10" s="569"/>
      <c r="H10" s="568"/>
      <c r="I10" s="569"/>
      <c r="J10" s="321">
        <v>1134</v>
      </c>
      <c r="K10" s="317"/>
      <c r="L10" s="319">
        <v>7.2916666666666671E-2</v>
      </c>
      <c r="M10" s="568"/>
      <c r="N10" s="569"/>
      <c r="O10" s="574">
        <v>1197</v>
      </c>
      <c r="P10" s="575"/>
      <c r="Q10" s="568"/>
      <c r="R10" s="569"/>
      <c r="S10" s="321">
        <v>1197</v>
      </c>
      <c r="T10" s="317"/>
      <c r="U10" s="317"/>
      <c r="W10" s="317"/>
    </row>
    <row r="11" spans="3:23" ht="13.8" thickBot="1">
      <c r="C11" s="319">
        <v>0.39583333333333331</v>
      </c>
      <c r="D11" s="574">
        <v>1164</v>
      </c>
      <c r="E11" s="575"/>
      <c r="F11" s="568"/>
      <c r="G11" s="569"/>
      <c r="H11" s="568"/>
      <c r="I11" s="569"/>
      <c r="J11" s="321">
        <v>1164</v>
      </c>
      <c r="K11" s="317"/>
      <c r="L11" s="319">
        <v>8.3333333333333329E-2</v>
      </c>
      <c r="M11" s="568"/>
      <c r="N11" s="569"/>
      <c r="O11" s="574">
        <v>1188</v>
      </c>
      <c r="P11" s="575"/>
      <c r="Q11" s="568"/>
      <c r="R11" s="569"/>
      <c r="S11" s="321">
        <v>1188</v>
      </c>
      <c r="T11" s="317"/>
      <c r="U11" s="317"/>
      <c r="W11" s="317"/>
    </row>
    <row r="12" spans="3:23" ht="13.8" thickBot="1">
      <c r="C12" s="319">
        <v>0.40625</v>
      </c>
      <c r="D12" s="574">
        <v>1158</v>
      </c>
      <c r="E12" s="575"/>
      <c r="F12" s="568"/>
      <c r="G12" s="569"/>
      <c r="H12" s="568"/>
      <c r="I12" s="569"/>
      <c r="J12" s="321">
        <v>1158</v>
      </c>
      <c r="K12" s="317"/>
      <c r="L12" s="319">
        <v>9.375E-2</v>
      </c>
      <c r="M12" s="568"/>
      <c r="N12" s="569"/>
      <c r="O12" s="574">
        <v>1167</v>
      </c>
      <c r="P12" s="575"/>
      <c r="Q12" s="568"/>
      <c r="R12" s="569"/>
      <c r="S12" s="321">
        <v>1167</v>
      </c>
      <c r="T12" s="317"/>
      <c r="U12" s="317"/>
      <c r="W12" s="317"/>
    </row>
    <row r="13" spans="3:23" ht="13.8" thickBot="1">
      <c r="C13" s="319">
        <v>0.41666666666666669</v>
      </c>
      <c r="D13" s="574">
        <v>1125</v>
      </c>
      <c r="E13" s="575"/>
      <c r="F13" s="568"/>
      <c r="G13" s="569"/>
      <c r="H13" s="568"/>
      <c r="I13" s="569"/>
      <c r="J13" s="321">
        <v>1125</v>
      </c>
      <c r="K13" s="317"/>
      <c r="L13" s="319">
        <v>0.10416666666666667</v>
      </c>
      <c r="M13" s="568"/>
      <c r="N13" s="569"/>
      <c r="O13" s="574">
        <v>1119</v>
      </c>
      <c r="P13" s="575"/>
      <c r="Q13" s="568"/>
      <c r="R13" s="569"/>
      <c r="S13" s="321">
        <v>1119</v>
      </c>
      <c r="T13" s="317"/>
      <c r="U13" s="317"/>
      <c r="W13" s="317"/>
    </row>
    <row r="14" spans="3:23" ht="13.8" thickBot="1">
      <c r="C14" s="319">
        <v>0.42708333333333331</v>
      </c>
      <c r="D14" s="574">
        <v>1032</v>
      </c>
      <c r="E14" s="575"/>
      <c r="F14" s="568"/>
      <c r="G14" s="569"/>
      <c r="H14" s="568"/>
      <c r="I14" s="569"/>
      <c r="J14" s="321">
        <v>1032</v>
      </c>
      <c r="K14" s="317"/>
      <c r="L14" s="319">
        <v>0.11458333333333333</v>
      </c>
      <c r="M14" s="568"/>
      <c r="N14" s="569"/>
      <c r="O14" s="568">
        <v>921</v>
      </c>
      <c r="P14" s="569"/>
      <c r="Q14" s="568"/>
      <c r="R14" s="569"/>
      <c r="S14" s="320">
        <v>921</v>
      </c>
      <c r="T14" s="317"/>
      <c r="U14" s="317"/>
      <c r="W14" s="317"/>
    </row>
    <row r="15" spans="3:23" ht="13.8" thickBot="1">
      <c r="C15" s="319">
        <v>0.4375</v>
      </c>
      <c r="D15" s="574">
        <v>1143</v>
      </c>
      <c r="E15" s="575"/>
      <c r="F15" s="568"/>
      <c r="G15" s="569"/>
      <c r="H15" s="568"/>
      <c r="I15" s="569"/>
      <c r="J15" s="321">
        <v>1143</v>
      </c>
      <c r="K15" s="317"/>
      <c r="L15" s="319">
        <v>0.125</v>
      </c>
      <c r="M15" s="568"/>
      <c r="N15" s="569"/>
      <c r="O15" s="568">
        <v>810</v>
      </c>
      <c r="P15" s="569"/>
      <c r="Q15" s="568"/>
      <c r="R15" s="569"/>
      <c r="S15" s="320">
        <v>810</v>
      </c>
      <c r="T15" s="317"/>
      <c r="U15" s="317"/>
      <c r="W15" s="317"/>
    </row>
    <row r="16" spans="3:23" ht="13.8" thickBot="1">
      <c r="C16" s="319">
        <v>0.44791666666666669</v>
      </c>
      <c r="D16" s="574">
        <v>1176</v>
      </c>
      <c r="E16" s="575"/>
      <c r="F16" s="568"/>
      <c r="G16" s="569"/>
      <c r="H16" s="568"/>
      <c r="I16" s="569"/>
      <c r="J16" s="321">
        <v>1176</v>
      </c>
      <c r="K16" s="317"/>
      <c r="L16" s="319">
        <v>0.13541666666666666</v>
      </c>
      <c r="M16" s="568"/>
      <c r="N16" s="569"/>
      <c r="O16" s="568">
        <v>780</v>
      </c>
      <c r="P16" s="569"/>
      <c r="Q16" s="568"/>
      <c r="R16" s="569"/>
      <c r="S16" s="320">
        <v>780</v>
      </c>
      <c r="T16" s="317"/>
      <c r="U16" s="317"/>
      <c r="W16" s="317"/>
    </row>
    <row r="17" spans="3:23" ht="13.8" thickBot="1">
      <c r="C17" s="319">
        <v>0.45833333333333331</v>
      </c>
      <c r="D17" s="574">
        <v>1176</v>
      </c>
      <c r="E17" s="575"/>
      <c r="F17" s="568"/>
      <c r="G17" s="569"/>
      <c r="H17" s="568"/>
      <c r="I17" s="569"/>
      <c r="J17" s="321">
        <v>1176</v>
      </c>
      <c r="K17" s="317"/>
      <c r="L17" s="319">
        <v>0.14583333333333334</v>
      </c>
      <c r="M17" s="568"/>
      <c r="N17" s="569"/>
      <c r="O17" s="568">
        <v>972</v>
      </c>
      <c r="P17" s="569"/>
      <c r="Q17" s="568"/>
      <c r="R17" s="569"/>
      <c r="S17" s="320">
        <v>972</v>
      </c>
      <c r="T17" s="317"/>
      <c r="U17" s="317"/>
      <c r="W17" s="317"/>
    </row>
    <row r="18" spans="3:23" ht="13.8" thickBot="1">
      <c r="C18" s="319">
        <v>0.46875</v>
      </c>
      <c r="D18" s="574">
        <v>1164</v>
      </c>
      <c r="E18" s="575"/>
      <c r="F18" s="568"/>
      <c r="G18" s="569"/>
      <c r="H18" s="568"/>
      <c r="I18" s="569"/>
      <c r="J18" s="321">
        <v>1164</v>
      </c>
      <c r="K18" s="317"/>
      <c r="L18" s="319">
        <v>0.15625</v>
      </c>
      <c r="M18" s="568"/>
      <c r="N18" s="569"/>
      <c r="O18" s="574">
        <v>1083</v>
      </c>
      <c r="P18" s="575"/>
      <c r="Q18" s="568"/>
      <c r="R18" s="569"/>
      <c r="S18" s="321">
        <v>1083</v>
      </c>
      <c r="T18" s="317"/>
      <c r="U18" s="317"/>
      <c r="W18" s="317"/>
    </row>
    <row r="19" spans="3:23" ht="13.8" thickBot="1">
      <c r="C19" s="319">
        <v>0.47916666666666669</v>
      </c>
      <c r="D19" s="574">
        <v>1125</v>
      </c>
      <c r="E19" s="575"/>
      <c r="F19" s="568"/>
      <c r="G19" s="569"/>
      <c r="H19" s="568"/>
      <c r="I19" s="569"/>
      <c r="J19" s="321">
        <v>1125</v>
      </c>
      <c r="K19" s="317"/>
      <c r="L19" s="319">
        <v>0.16666666666666666</v>
      </c>
      <c r="M19" s="568"/>
      <c r="N19" s="569"/>
      <c r="O19" s="574">
        <v>1092</v>
      </c>
      <c r="P19" s="575"/>
      <c r="Q19" s="568"/>
      <c r="R19" s="569"/>
      <c r="S19" s="321">
        <v>1092</v>
      </c>
      <c r="T19" s="317"/>
      <c r="U19" s="317"/>
      <c r="W19" s="317"/>
    </row>
    <row r="20" spans="3:23" ht="13.8" thickBot="1">
      <c r="C20" s="319">
        <v>0.48958333333333331</v>
      </c>
      <c r="D20" s="574">
        <v>1143</v>
      </c>
      <c r="E20" s="575"/>
      <c r="F20" s="568"/>
      <c r="G20" s="569"/>
      <c r="H20" s="568"/>
      <c r="I20" s="569"/>
      <c r="J20" s="321">
        <v>1143</v>
      </c>
      <c r="K20" s="317"/>
      <c r="L20" s="319">
        <v>0.17708333333333334</v>
      </c>
      <c r="M20" s="568"/>
      <c r="N20" s="569"/>
      <c r="O20" s="574">
        <v>1017</v>
      </c>
      <c r="P20" s="575"/>
      <c r="Q20" s="568"/>
      <c r="R20" s="569"/>
      <c r="S20" s="321">
        <v>1017</v>
      </c>
      <c r="T20" s="317"/>
      <c r="U20" s="317"/>
      <c r="W20" s="317"/>
    </row>
    <row r="21" spans="3:23" ht="13.8" thickBot="1">
      <c r="C21" s="319">
        <v>0.5</v>
      </c>
      <c r="D21" s="574">
        <v>1131</v>
      </c>
      <c r="E21" s="575"/>
      <c r="F21" s="568"/>
      <c r="G21" s="569"/>
      <c r="H21" s="568"/>
      <c r="I21" s="569"/>
      <c r="J21" s="321">
        <v>1131</v>
      </c>
      <c r="K21" s="317"/>
      <c r="L21" s="319">
        <v>0.1875</v>
      </c>
      <c r="M21" s="568"/>
      <c r="N21" s="569"/>
      <c r="O21" s="568">
        <v>981</v>
      </c>
      <c r="P21" s="569"/>
      <c r="Q21" s="568"/>
      <c r="R21" s="569"/>
      <c r="S21" s="320">
        <v>981</v>
      </c>
      <c r="T21" s="317"/>
      <c r="U21" s="317"/>
      <c r="W21" s="317"/>
    </row>
    <row r="22" spans="3:23" ht="13.8" thickBot="1">
      <c r="C22" s="319">
        <v>0.51041666666666663</v>
      </c>
      <c r="D22" s="568">
        <v>699</v>
      </c>
      <c r="E22" s="569"/>
      <c r="F22" s="568"/>
      <c r="G22" s="569"/>
      <c r="H22" s="568"/>
      <c r="I22" s="569"/>
      <c r="J22" s="320">
        <v>699</v>
      </c>
      <c r="K22" s="317"/>
      <c r="L22" s="319">
        <v>0.19791666666666666</v>
      </c>
      <c r="M22" s="568"/>
      <c r="N22" s="569"/>
      <c r="O22" s="568">
        <v>930</v>
      </c>
      <c r="P22" s="569"/>
      <c r="Q22" s="568"/>
      <c r="R22" s="569"/>
      <c r="S22" s="320">
        <v>930</v>
      </c>
      <c r="T22" s="317"/>
      <c r="U22" s="317"/>
      <c r="W22" s="317"/>
    </row>
    <row r="23" spans="3:23" ht="13.8" thickBot="1">
      <c r="C23" s="319">
        <v>0.52083333333333337</v>
      </c>
      <c r="D23" s="568">
        <v>597</v>
      </c>
      <c r="E23" s="569"/>
      <c r="F23" s="568"/>
      <c r="G23" s="569"/>
      <c r="H23" s="568"/>
      <c r="I23" s="569"/>
      <c r="J23" s="320">
        <v>597</v>
      </c>
      <c r="K23" s="317"/>
      <c r="L23" s="319">
        <v>0.20833333333333334</v>
      </c>
      <c r="M23" s="568"/>
      <c r="N23" s="569"/>
      <c r="O23" s="568">
        <v>774</v>
      </c>
      <c r="P23" s="569"/>
      <c r="Q23" s="568"/>
      <c r="R23" s="569"/>
      <c r="S23" s="320">
        <v>774</v>
      </c>
      <c r="T23" s="317"/>
      <c r="U23" s="317"/>
      <c r="W23" s="317"/>
    </row>
    <row r="24" spans="3:23" ht="13.8" thickBot="1">
      <c r="C24" s="319">
        <v>0.53125</v>
      </c>
      <c r="D24" s="568">
        <v>582</v>
      </c>
      <c r="E24" s="569"/>
      <c r="F24" s="568"/>
      <c r="G24" s="569"/>
      <c r="H24" s="568"/>
      <c r="I24" s="569"/>
      <c r="J24" s="320">
        <v>582</v>
      </c>
      <c r="K24" s="317"/>
      <c r="L24" s="319">
        <v>0.21875</v>
      </c>
      <c r="M24" s="568"/>
      <c r="N24" s="569"/>
      <c r="O24" s="568">
        <v>705</v>
      </c>
      <c r="P24" s="569"/>
      <c r="Q24" s="568"/>
      <c r="R24" s="569"/>
      <c r="S24" s="320">
        <v>705</v>
      </c>
      <c r="U24" s="317"/>
      <c r="W24" s="317"/>
    </row>
    <row r="25" spans="3:23" ht="13.8" thickBot="1">
      <c r="C25" s="319">
        <v>0.54166666666666663</v>
      </c>
      <c r="D25" s="568">
        <v>618</v>
      </c>
      <c r="E25" s="569"/>
      <c r="F25" s="568"/>
      <c r="G25" s="569"/>
      <c r="H25" s="568"/>
      <c r="I25" s="569"/>
      <c r="J25" s="320">
        <v>618</v>
      </c>
      <c r="L25" s="319">
        <v>0.22916666666666666</v>
      </c>
      <c r="M25" s="568"/>
      <c r="N25" s="569"/>
      <c r="O25" s="568">
        <v>714</v>
      </c>
      <c r="P25" s="569"/>
      <c r="Q25" s="568"/>
      <c r="R25" s="569"/>
      <c r="S25" s="320">
        <v>714</v>
      </c>
      <c r="U25" s="317"/>
      <c r="W25" s="317"/>
    </row>
    <row r="26" spans="3:23" ht="13.8" thickBot="1">
      <c r="C26" s="319">
        <v>0.55208333333333337</v>
      </c>
      <c r="D26" s="574">
        <v>1047</v>
      </c>
      <c r="E26" s="575"/>
      <c r="F26" s="568"/>
      <c r="G26" s="569"/>
      <c r="H26" s="568"/>
      <c r="I26" s="569"/>
      <c r="J26" s="321">
        <v>1047</v>
      </c>
      <c r="K26" s="317"/>
      <c r="L26" s="319">
        <v>0.23958333333333334</v>
      </c>
      <c r="M26" s="568"/>
      <c r="N26" s="569"/>
      <c r="O26" s="568">
        <v>714</v>
      </c>
      <c r="P26" s="569"/>
      <c r="Q26" s="568"/>
      <c r="R26" s="569"/>
      <c r="S26" s="320">
        <v>714</v>
      </c>
      <c r="W26" s="317"/>
    </row>
    <row r="27" spans="3:23" ht="13.8" thickBot="1">
      <c r="C27" s="319">
        <v>0.5625</v>
      </c>
      <c r="D27" s="574">
        <v>1155</v>
      </c>
      <c r="E27" s="575"/>
      <c r="F27" s="568"/>
      <c r="G27" s="569"/>
      <c r="H27" s="568"/>
      <c r="I27" s="569"/>
      <c r="J27" s="321">
        <v>1155</v>
      </c>
      <c r="K27" s="317"/>
      <c r="L27" s="319">
        <v>0.25</v>
      </c>
      <c r="M27" s="568"/>
      <c r="N27" s="569"/>
      <c r="O27" s="568">
        <v>699</v>
      </c>
      <c r="P27" s="569"/>
      <c r="Q27" s="568"/>
      <c r="R27" s="569"/>
      <c r="S27" s="320">
        <v>699</v>
      </c>
      <c r="W27" s="317"/>
    </row>
    <row r="28" spans="3:23" ht="13.8" thickBot="1">
      <c r="C28" s="319">
        <v>0.57291666666666663</v>
      </c>
      <c r="D28" s="574">
        <v>1188</v>
      </c>
      <c r="E28" s="575"/>
      <c r="F28" s="568"/>
      <c r="G28" s="569"/>
      <c r="H28" s="568"/>
      <c r="I28" s="569"/>
      <c r="J28" s="321">
        <v>1188</v>
      </c>
      <c r="K28" s="317"/>
      <c r="L28" s="319">
        <v>0.26041666666666669</v>
      </c>
      <c r="M28" s="568"/>
      <c r="N28" s="569"/>
      <c r="O28" s="568">
        <v>699</v>
      </c>
      <c r="P28" s="569"/>
      <c r="Q28" s="568"/>
      <c r="R28" s="569"/>
      <c r="S28" s="320">
        <v>699</v>
      </c>
      <c r="W28" s="317"/>
    </row>
    <row r="29" spans="3:23" ht="13.8" thickBot="1">
      <c r="C29" s="319">
        <v>0.58333333333333337</v>
      </c>
      <c r="D29" s="574">
        <v>1203</v>
      </c>
      <c r="E29" s="575"/>
      <c r="F29" s="568"/>
      <c r="G29" s="569"/>
      <c r="H29" s="568"/>
      <c r="I29" s="569"/>
      <c r="J29" s="321">
        <v>1203</v>
      </c>
      <c r="K29" s="317"/>
      <c r="L29" s="319">
        <v>0.27083333333333331</v>
      </c>
      <c r="M29" s="568"/>
      <c r="N29" s="569"/>
      <c r="O29" s="568">
        <v>579</v>
      </c>
      <c r="P29" s="569"/>
      <c r="Q29" s="568"/>
      <c r="R29" s="569"/>
      <c r="S29" s="320">
        <v>579</v>
      </c>
      <c r="W29" s="317"/>
    </row>
    <row r="30" spans="3:23" ht="13.8" thickBot="1">
      <c r="C30" s="319">
        <v>0.59375</v>
      </c>
      <c r="D30" s="574">
        <v>1197</v>
      </c>
      <c r="E30" s="575"/>
      <c r="F30" s="568"/>
      <c r="G30" s="569"/>
      <c r="H30" s="568"/>
      <c r="I30" s="569"/>
      <c r="J30" s="321">
        <v>1197</v>
      </c>
      <c r="K30" s="317"/>
      <c r="L30" s="319">
        <v>0.28125</v>
      </c>
      <c r="M30" s="568"/>
      <c r="N30" s="569"/>
      <c r="O30" s="568">
        <v>516</v>
      </c>
      <c r="P30" s="569"/>
      <c r="Q30" s="568"/>
      <c r="R30" s="569"/>
      <c r="S30" s="320">
        <v>516</v>
      </c>
      <c r="W30" s="317"/>
    </row>
    <row r="31" spans="3:23" ht="13.8" thickBot="1">
      <c r="C31" s="319">
        <v>0.60416666666666663</v>
      </c>
      <c r="D31" s="574">
        <v>1230</v>
      </c>
      <c r="E31" s="575"/>
      <c r="F31" s="568"/>
      <c r="G31" s="569"/>
      <c r="H31" s="568"/>
      <c r="I31" s="569"/>
      <c r="J31" s="321">
        <v>1230</v>
      </c>
      <c r="K31" s="317"/>
      <c r="L31" s="319">
        <v>0.29166666666666669</v>
      </c>
      <c r="M31" s="568"/>
      <c r="N31" s="569"/>
      <c r="O31" s="568">
        <v>501</v>
      </c>
      <c r="P31" s="569"/>
      <c r="Q31" s="568"/>
      <c r="R31" s="569"/>
      <c r="S31" s="320">
        <v>501</v>
      </c>
      <c r="W31" s="317"/>
    </row>
    <row r="32" spans="3:23" ht="13.8" thickBot="1">
      <c r="C32" s="319">
        <v>0.61458333333333337</v>
      </c>
      <c r="D32" s="574">
        <v>1209</v>
      </c>
      <c r="E32" s="575"/>
      <c r="F32" s="568"/>
      <c r="G32" s="569"/>
      <c r="H32" s="568"/>
      <c r="I32" s="569"/>
      <c r="J32" s="321">
        <v>1209</v>
      </c>
      <c r="K32" s="317"/>
      <c r="L32" s="319">
        <v>0.30208333333333331</v>
      </c>
      <c r="M32" s="568"/>
      <c r="N32" s="569"/>
      <c r="O32" s="568">
        <v>480</v>
      </c>
      <c r="P32" s="569"/>
      <c r="Q32" s="568"/>
      <c r="R32" s="569"/>
      <c r="S32" s="320">
        <v>480</v>
      </c>
      <c r="W32" s="317"/>
    </row>
    <row r="33" spans="3:23" ht="13.8" thickBot="1">
      <c r="C33" s="319">
        <v>0.625</v>
      </c>
      <c r="D33" s="574">
        <v>1218</v>
      </c>
      <c r="E33" s="575"/>
      <c r="F33" s="568"/>
      <c r="G33" s="569"/>
      <c r="H33" s="568"/>
      <c r="I33" s="569"/>
      <c r="J33" s="321">
        <v>1218</v>
      </c>
      <c r="K33" s="317"/>
      <c r="L33" s="319">
        <v>0.3125</v>
      </c>
      <c r="M33" s="568"/>
      <c r="N33" s="569"/>
      <c r="O33" s="568">
        <v>444</v>
      </c>
      <c r="P33" s="569"/>
      <c r="Q33" s="568"/>
      <c r="R33" s="569"/>
      <c r="S33" s="320">
        <v>444</v>
      </c>
      <c r="W33" s="317"/>
    </row>
    <row r="34" spans="3:23" ht="13.8" thickBot="1">
      <c r="C34" s="319">
        <v>0.63541666666666663</v>
      </c>
      <c r="D34" s="574">
        <v>1068</v>
      </c>
      <c r="E34" s="575"/>
      <c r="F34" s="568"/>
      <c r="G34" s="569"/>
      <c r="H34" s="568"/>
      <c r="I34" s="569"/>
      <c r="J34" s="321">
        <v>1068</v>
      </c>
      <c r="K34" s="317"/>
      <c r="L34" s="319"/>
      <c r="M34" s="568"/>
      <c r="N34" s="569"/>
      <c r="O34" s="568"/>
      <c r="P34" s="569"/>
      <c r="Q34" s="568"/>
      <c r="R34" s="569"/>
      <c r="S34" s="320"/>
      <c r="W34" s="317"/>
    </row>
    <row r="35" spans="3:23" ht="13.8" thickBot="1">
      <c r="C35" s="319">
        <v>0.64583333333333337</v>
      </c>
      <c r="D35" s="574">
        <v>1200</v>
      </c>
      <c r="E35" s="575"/>
      <c r="F35" s="568"/>
      <c r="G35" s="569"/>
      <c r="H35" s="568"/>
      <c r="I35" s="569"/>
      <c r="J35" s="321">
        <v>1200</v>
      </c>
      <c r="K35" s="317"/>
      <c r="L35" s="319"/>
      <c r="M35" s="568"/>
      <c r="N35" s="569"/>
      <c r="O35" s="574"/>
      <c r="P35" s="575"/>
      <c r="Q35" s="568"/>
      <c r="R35" s="569"/>
      <c r="S35" s="321">
        <f>SUM(S4:S34)</f>
        <v>26877</v>
      </c>
      <c r="W35" s="317"/>
    </row>
    <row r="36" spans="3:23" ht="13.8" thickBot="1">
      <c r="C36" s="319">
        <v>0.65625</v>
      </c>
      <c r="D36" s="574">
        <v>1239</v>
      </c>
      <c r="E36" s="575"/>
      <c r="F36" s="568"/>
      <c r="G36" s="569"/>
      <c r="H36" s="568"/>
      <c r="I36" s="569"/>
      <c r="J36" s="321">
        <v>1239</v>
      </c>
      <c r="K36" s="317"/>
      <c r="L36" s="319"/>
      <c r="M36" s="568"/>
      <c r="N36" s="569"/>
      <c r="O36" s="574"/>
      <c r="P36" s="575"/>
      <c r="Q36" s="568"/>
      <c r="R36" s="569"/>
      <c r="S36" s="321"/>
      <c r="T36" s="317"/>
    </row>
    <row r="37" spans="3:23" ht="13.8" thickBot="1">
      <c r="C37" s="319">
        <v>0.66666666666666663</v>
      </c>
      <c r="D37" s="574">
        <v>1224</v>
      </c>
      <c r="E37" s="575"/>
      <c r="F37" s="568"/>
      <c r="G37" s="569"/>
      <c r="H37" s="568"/>
      <c r="I37" s="569"/>
      <c r="J37" s="321">
        <v>1224</v>
      </c>
      <c r="K37" s="317"/>
      <c r="L37" s="319"/>
      <c r="M37" s="568"/>
      <c r="N37" s="569"/>
      <c r="O37" s="574"/>
      <c r="P37" s="575"/>
      <c r="Q37" s="568"/>
      <c r="R37" s="569"/>
      <c r="S37" s="321"/>
    </row>
    <row r="38" spans="3:23" ht="13.8" thickBot="1">
      <c r="C38" s="319">
        <v>0.67708333333333337</v>
      </c>
      <c r="D38" s="574">
        <v>1212</v>
      </c>
      <c r="E38" s="575"/>
      <c r="F38" s="568"/>
      <c r="G38" s="569"/>
      <c r="H38" s="568"/>
      <c r="I38" s="569"/>
      <c r="J38" s="321">
        <v>1212</v>
      </c>
      <c r="K38" s="317"/>
      <c r="L38" s="319"/>
      <c r="M38" s="568"/>
      <c r="N38" s="569"/>
      <c r="O38" s="574"/>
      <c r="P38" s="575"/>
      <c r="Q38" s="568"/>
      <c r="R38" s="569"/>
      <c r="S38" s="321"/>
    </row>
    <row r="39" spans="3:23" ht="13.8" thickBot="1">
      <c r="C39" s="319">
        <v>0.6875</v>
      </c>
      <c r="D39" s="574">
        <v>1200</v>
      </c>
      <c r="E39" s="575"/>
      <c r="F39" s="568"/>
      <c r="G39" s="569"/>
      <c r="H39" s="568"/>
      <c r="I39" s="569"/>
      <c r="J39" s="321">
        <v>1200</v>
      </c>
      <c r="K39" s="317"/>
      <c r="L39" s="319"/>
      <c r="M39" s="568"/>
      <c r="N39" s="569"/>
      <c r="O39" s="574"/>
      <c r="P39" s="575"/>
      <c r="Q39" s="568"/>
      <c r="R39" s="569"/>
      <c r="S39" s="321"/>
    </row>
    <row r="40" spans="3:23" ht="13.8" thickBot="1">
      <c r="C40" s="319">
        <v>0.69791666666666663</v>
      </c>
      <c r="D40" s="574">
        <v>1140</v>
      </c>
      <c r="E40" s="575"/>
      <c r="F40" s="568"/>
      <c r="G40" s="569"/>
      <c r="H40" s="568"/>
      <c r="I40" s="569"/>
      <c r="J40" s="321">
        <v>1140</v>
      </c>
      <c r="K40" s="317"/>
      <c r="L40" s="319"/>
      <c r="M40" s="568"/>
      <c r="N40" s="569"/>
      <c r="O40" s="574"/>
      <c r="P40" s="575"/>
      <c r="Q40" s="568"/>
      <c r="R40" s="569"/>
      <c r="S40" s="321"/>
    </row>
    <row r="41" spans="3:23" ht="13.8" thickBot="1">
      <c r="C41" s="319">
        <v>0.70833333333333337</v>
      </c>
      <c r="D41" s="574">
        <v>1077</v>
      </c>
      <c r="E41" s="575"/>
      <c r="F41" s="568"/>
      <c r="G41" s="569"/>
      <c r="H41" s="568"/>
      <c r="I41" s="569"/>
      <c r="J41" s="321">
        <v>1077</v>
      </c>
      <c r="K41" s="317"/>
      <c r="L41" s="319"/>
      <c r="M41" s="568"/>
      <c r="N41" s="569"/>
      <c r="O41" s="574"/>
      <c r="P41" s="575"/>
      <c r="Q41" s="568"/>
      <c r="R41" s="569"/>
      <c r="S41" s="321"/>
      <c r="U41" s="317"/>
    </row>
    <row r="42" spans="3:23" ht="13.8" thickBot="1">
      <c r="C42" s="319">
        <v>0.71875</v>
      </c>
      <c r="D42" s="568">
        <v>774</v>
      </c>
      <c r="E42" s="569"/>
      <c r="F42" s="568"/>
      <c r="G42" s="569"/>
      <c r="H42" s="568"/>
      <c r="I42" s="569"/>
      <c r="J42" s="320">
        <v>774</v>
      </c>
      <c r="K42" s="317"/>
      <c r="L42" s="319"/>
      <c r="M42" s="568"/>
      <c r="N42" s="569"/>
      <c r="O42" s="568"/>
      <c r="P42" s="569"/>
      <c r="Q42" s="568"/>
      <c r="R42" s="569"/>
      <c r="S42" s="321"/>
    </row>
    <row r="43" spans="3:23" ht="13.8" thickBot="1">
      <c r="C43" s="319">
        <v>0.72916666666666663</v>
      </c>
      <c r="D43" s="568">
        <v>642</v>
      </c>
      <c r="E43" s="569"/>
      <c r="F43" s="568"/>
      <c r="G43" s="569"/>
      <c r="H43" s="568"/>
      <c r="I43" s="569"/>
      <c r="J43" s="320">
        <v>642</v>
      </c>
      <c r="K43" s="317"/>
      <c r="L43" s="319"/>
      <c r="M43" s="568"/>
      <c r="N43" s="569"/>
      <c r="O43" s="568"/>
      <c r="P43" s="569"/>
      <c r="Q43" s="568"/>
      <c r="R43" s="569"/>
      <c r="S43" s="320"/>
    </row>
    <row r="44" spans="3:23" ht="13.8" thickBot="1">
      <c r="C44" s="319">
        <v>0.73958333333333337</v>
      </c>
      <c r="D44" s="568">
        <v>912</v>
      </c>
      <c r="E44" s="569"/>
      <c r="F44" s="568"/>
      <c r="G44" s="569"/>
      <c r="H44" s="568"/>
      <c r="I44" s="569"/>
      <c r="J44" s="320">
        <v>912</v>
      </c>
      <c r="L44" s="319"/>
      <c r="M44" s="568"/>
      <c r="N44" s="569"/>
      <c r="O44" s="574"/>
      <c r="P44" s="575"/>
      <c r="Q44" s="568"/>
      <c r="R44" s="569"/>
      <c r="S44" s="321"/>
    </row>
    <row r="45" spans="3:23" ht="13.8" thickBot="1">
      <c r="C45" s="319">
        <v>0.75</v>
      </c>
      <c r="D45" s="574">
        <v>1059</v>
      </c>
      <c r="E45" s="575"/>
      <c r="F45" s="568"/>
      <c r="G45" s="569"/>
      <c r="H45" s="568"/>
      <c r="I45" s="569"/>
      <c r="J45" s="321">
        <v>1059</v>
      </c>
      <c r="K45" s="317"/>
      <c r="L45" s="319"/>
      <c r="M45" s="568"/>
      <c r="N45" s="569"/>
      <c r="O45" s="574"/>
      <c r="P45" s="575"/>
      <c r="Q45" s="568"/>
      <c r="R45" s="569"/>
      <c r="S45" s="321"/>
    </row>
    <row r="46" spans="3:23" ht="13.8" thickBot="1">
      <c r="C46" s="319">
        <v>0.76041666666666663</v>
      </c>
      <c r="D46" s="574">
        <v>1086</v>
      </c>
      <c r="E46" s="575"/>
      <c r="F46" s="568"/>
      <c r="G46" s="569"/>
      <c r="H46" s="568"/>
      <c r="I46" s="569"/>
      <c r="J46" s="321">
        <v>1086</v>
      </c>
      <c r="L46" s="319"/>
      <c r="M46" s="568"/>
      <c r="N46" s="569"/>
      <c r="O46" s="574"/>
      <c r="P46" s="575"/>
      <c r="Q46" s="568"/>
      <c r="R46" s="569"/>
      <c r="S46" s="321"/>
    </row>
    <row r="47" spans="3:23" ht="13.8" thickBot="1">
      <c r="C47" s="319">
        <v>0.77083333333333337</v>
      </c>
      <c r="D47" s="574">
        <v>1053</v>
      </c>
      <c r="E47" s="575"/>
      <c r="F47" s="568"/>
      <c r="G47" s="569"/>
      <c r="H47" s="568"/>
      <c r="I47" s="569"/>
      <c r="J47" s="321">
        <v>1053</v>
      </c>
      <c r="L47" s="319"/>
      <c r="M47" s="568"/>
      <c r="N47" s="569"/>
      <c r="O47" s="574"/>
      <c r="P47" s="575"/>
      <c r="Q47" s="568"/>
      <c r="R47" s="569"/>
      <c r="S47" s="321"/>
    </row>
    <row r="48" spans="3:23" ht="13.8" thickBot="1">
      <c r="C48" s="319">
        <v>0.78125</v>
      </c>
      <c r="D48" s="574">
        <v>1041</v>
      </c>
      <c r="E48" s="575"/>
      <c r="F48" s="568"/>
      <c r="G48" s="569"/>
      <c r="H48" s="568"/>
      <c r="I48" s="569"/>
      <c r="J48" s="321">
        <v>1041</v>
      </c>
      <c r="L48" s="319"/>
      <c r="M48" s="568"/>
      <c r="N48" s="569"/>
      <c r="O48" s="574"/>
      <c r="P48" s="575"/>
      <c r="Q48" s="568"/>
      <c r="R48" s="569"/>
      <c r="S48" s="321"/>
    </row>
    <row r="49" spans="3:29" ht="13.8" thickBot="1">
      <c r="C49" s="319">
        <v>0.79166666666666663</v>
      </c>
      <c r="D49" s="574">
        <v>1002</v>
      </c>
      <c r="E49" s="575"/>
      <c r="F49" s="568"/>
      <c r="G49" s="569"/>
      <c r="H49" s="568"/>
      <c r="I49" s="569"/>
      <c r="J49" s="321">
        <v>1002</v>
      </c>
      <c r="L49" s="319"/>
      <c r="M49" s="568"/>
      <c r="N49" s="569"/>
      <c r="O49" s="574"/>
      <c r="P49" s="575"/>
      <c r="Q49" s="568"/>
      <c r="R49" s="569"/>
      <c r="S49" s="321"/>
    </row>
    <row r="50" spans="3:29" ht="13.8" thickBot="1">
      <c r="C50" s="319">
        <v>0.80208333333333337</v>
      </c>
      <c r="D50" s="574">
        <v>1014</v>
      </c>
      <c r="E50" s="575"/>
      <c r="F50" s="568"/>
      <c r="G50" s="569"/>
      <c r="H50" s="568"/>
      <c r="I50" s="569"/>
      <c r="J50" s="321">
        <v>1014</v>
      </c>
      <c r="L50" s="319"/>
      <c r="M50" s="568"/>
      <c r="N50" s="569"/>
      <c r="O50" s="574"/>
      <c r="P50" s="575"/>
      <c r="Q50" s="568"/>
      <c r="R50" s="569"/>
      <c r="S50" s="321"/>
    </row>
    <row r="51" spans="3:29" ht="13.8" thickBot="1">
      <c r="C51" s="319">
        <v>0.8125</v>
      </c>
      <c r="D51" s="568">
        <v>963</v>
      </c>
      <c r="E51" s="569"/>
      <c r="F51" s="568"/>
      <c r="G51" s="569"/>
      <c r="H51" s="568"/>
      <c r="I51" s="569"/>
      <c r="J51" s="320">
        <v>963</v>
      </c>
      <c r="L51" s="319"/>
      <c r="M51" s="568"/>
      <c r="N51" s="569"/>
      <c r="O51" s="574"/>
      <c r="P51" s="575"/>
      <c r="Q51" s="568"/>
      <c r="R51" s="569"/>
      <c r="S51" s="321"/>
    </row>
    <row r="52" spans="3:29" ht="13.8" thickBot="1">
      <c r="C52" s="319">
        <v>0.82291666666666663</v>
      </c>
      <c r="D52" s="568">
        <v>822</v>
      </c>
      <c r="E52" s="569"/>
      <c r="F52" s="568"/>
      <c r="G52" s="569"/>
      <c r="H52" s="568"/>
      <c r="I52" s="569"/>
      <c r="J52" s="320">
        <v>822</v>
      </c>
      <c r="L52" s="319"/>
      <c r="M52" s="568"/>
      <c r="N52" s="569"/>
      <c r="O52" s="568"/>
      <c r="P52" s="569"/>
      <c r="Q52" s="568"/>
      <c r="R52" s="569"/>
      <c r="S52" s="320"/>
    </row>
    <row r="53" spans="3:29" ht="13.8" thickBot="1">
      <c r="C53" s="319">
        <v>0.83333333333333337</v>
      </c>
      <c r="D53" s="568">
        <v>639</v>
      </c>
      <c r="E53" s="569"/>
      <c r="F53" s="568"/>
      <c r="G53" s="569"/>
      <c r="H53" s="568"/>
      <c r="I53" s="569"/>
      <c r="J53" s="320">
        <v>639</v>
      </c>
      <c r="L53" s="319"/>
      <c r="M53" s="568"/>
      <c r="N53" s="569"/>
      <c r="O53" s="568"/>
      <c r="P53" s="569"/>
      <c r="Q53" s="568"/>
      <c r="R53" s="569"/>
      <c r="S53" s="320"/>
    </row>
    <row r="54" spans="3:29" ht="13.8" thickBot="1">
      <c r="C54" s="319">
        <v>0.84375</v>
      </c>
      <c r="D54" s="568">
        <v>693</v>
      </c>
      <c r="E54" s="569"/>
      <c r="F54" s="568"/>
      <c r="G54" s="569"/>
      <c r="H54" s="568"/>
      <c r="I54" s="569"/>
      <c r="J54" s="320">
        <v>693</v>
      </c>
      <c r="L54" s="319"/>
      <c r="M54" s="568"/>
      <c r="N54" s="569"/>
      <c r="O54" s="568"/>
      <c r="P54" s="569"/>
      <c r="Q54" s="568"/>
      <c r="R54" s="569"/>
      <c r="S54" s="320"/>
    </row>
    <row r="55" spans="3:29" ht="13.8" thickBot="1">
      <c r="C55" s="319">
        <v>0.85416666666666663</v>
      </c>
      <c r="D55" s="568">
        <v>996</v>
      </c>
      <c r="E55" s="569"/>
      <c r="F55" s="568"/>
      <c r="G55" s="569"/>
      <c r="H55" s="568"/>
      <c r="I55" s="569"/>
      <c r="J55" s="320">
        <v>996</v>
      </c>
      <c r="L55" s="319"/>
      <c r="M55" s="568"/>
      <c r="N55" s="569"/>
      <c r="O55" s="574"/>
      <c r="P55" s="575"/>
      <c r="Q55" s="568"/>
      <c r="R55" s="569"/>
      <c r="S55" s="321"/>
    </row>
    <row r="56" spans="3:29" ht="13.8" thickBot="1">
      <c r="C56" s="319">
        <v>0.86458333333333337</v>
      </c>
      <c r="D56" s="574">
        <v>1161</v>
      </c>
      <c r="E56" s="575"/>
      <c r="F56" s="568"/>
      <c r="G56" s="569"/>
      <c r="H56" s="568"/>
      <c r="I56" s="569"/>
      <c r="J56" s="321">
        <v>1161</v>
      </c>
      <c r="K56" s="317"/>
      <c r="L56" s="319"/>
      <c r="M56" s="568"/>
      <c r="N56" s="569"/>
      <c r="O56" s="574"/>
      <c r="P56" s="575"/>
      <c r="Q56" s="568"/>
      <c r="R56" s="569"/>
      <c r="S56" s="321"/>
    </row>
    <row r="57" spans="3:29" ht="13.8" thickBot="1">
      <c r="C57" s="319">
        <v>0.875</v>
      </c>
      <c r="D57" s="574">
        <v>1191</v>
      </c>
      <c r="E57" s="575"/>
      <c r="F57" s="568"/>
      <c r="G57" s="569"/>
      <c r="H57" s="568"/>
      <c r="I57" s="569"/>
      <c r="J57" s="321">
        <v>1191</v>
      </c>
      <c r="K57" s="317"/>
      <c r="L57" s="319"/>
      <c r="M57" s="568"/>
      <c r="N57" s="569"/>
      <c r="O57" s="568"/>
      <c r="P57" s="569"/>
      <c r="Q57" s="568"/>
      <c r="R57" s="569"/>
      <c r="S57" s="320"/>
    </row>
    <row r="58" spans="3:29" ht="13.8" thickBot="1">
      <c r="C58" s="319">
        <v>0.88541666666666663</v>
      </c>
      <c r="D58" s="574">
        <v>1194</v>
      </c>
      <c r="E58" s="575"/>
      <c r="F58" s="568"/>
      <c r="G58" s="569"/>
      <c r="H58" s="568"/>
      <c r="I58" s="569"/>
      <c r="J58" s="321">
        <v>1194</v>
      </c>
      <c r="K58" s="317"/>
      <c r="L58" s="319"/>
      <c r="M58" s="568"/>
      <c r="N58" s="569"/>
      <c r="O58" s="568"/>
      <c r="P58" s="569"/>
      <c r="Q58" s="568"/>
      <c r="R58" s="569"/>
      <c r="S58" s="321"/>
    </row>
    <row r="59" spans="3:29" ht="13.8" thickBot="1">
      <c r="C59" s="319">
        <v>0.89583333333333337</v>
      </c>
      <c r="D59" s="574">
        <v>1179</v>
      </c>
      <c r="E59" s="575"/>
      <c r="F59" s="568"/>
      <c r="G59" s="569"/>
      <c r="H59" s="568"/>
      <c r="I59" s="569"/>
      <c r="J59" s="321">
        <v>1179</v>
      </c>
      <c r="K59" s="317"/>
      <c r="L59" s="319"/>
      <c r="M59" s="568"/>
      <c r="N59" s="569"/>
      <c r="O59" s="568"/>
      <c r="P59" s="569"/>
      <c r="Q59" s="568"/>
      <c r="R59" s="569"/>
      <c r="S59" s="320"/>
    </row>
    <row r="60" spans="3:29" ht="13.8" thickBot="1">
      <c r="C60" s="319">
        <v>0.90625</v>
      </c>
      <c r="D60" s="574">
        <v>1182</v>
      </c>
      <c r="E60" s="575"/>
      <c r="F60" s="568"/>
      <c r="G60" s="569"/>
      <c r="H60" s="568"/>
      <c r="I60" s="569"/>
      <c r="J60" s="321">
        <v>1182</v>
      </c>
      <c r="K60" s="317"/>
      <c r="L60" s="319"/>
      <c r="M60" s="568"/>
      <c r="N60" s="569"/>
      <c r="O60" s="568"/>
      <c r="P60" s="569"/>
      <c r="Q60" s="568"/>
      <c r="R60" s="569"/>
      <c r="S60" s="320"/>
    </row>
    <row r="61" spans="3:29" ht="13.8" thickBot="1">
      <c r="C61" s="319">
        <v>0.91666666666666663</v>
      </c>
      <c r="D61" s="574">
        <v>1152</v>
      </c>
      <c r="E61" s="575"/>
      <c r="F61" s="568"/>
      <c r="G61" s="569"/>
      <c r="H61" s="568"/>
      <c r="I61" s="569"/>
      <c r="J61" s="321">
        <v>1152</v>
      </c>
      <c r="K61" s="317"/>
      <c r="L61" s="319"/>
      <c r="M61" s="568"/>
      <c r="N61" s="569"/>
      <c r="O61" s="568"/>
      <c r="P61" s="569"/>
      <c r="Q61" s="568"/>
      <c r="R61" s="569"/>
      <c r="S61" s="320"/>
      <c r="AC61" s="318"/>
    </row>
    <row r="62" spans="3:29" ht="13.8" thickBot="1">
      <c r="C62" s="319">
        <v>0.92708333333333337</v>
      </c>
      <c r="D62" s="568"/>
      <c r="E62" s="569"/>
      <c r="F62" s="574">
        <v>1098</v>
      </c>
      <c r="G62" s="575"/>
      <c r="H62" s="568"/>
      <c r="I62" s="569"/>
      <c r="J62" s="321">
        <v>1098</v>
      </c>
      <c r="K62" s="317"/>
      <c r="L62" s="319"/>
      <c r="M62" s="568"/>
      <c r="N62" s="569"/>
      <c r="O62" s="568"/>
      <c r="P62" s="569"/>
      <c r="Q62" s="568"/>
      <c r="R62" s="569"/>
      <c r="S62" s="321"/>
      <c r="AC62" s="318"/>
    </row>
    <row r="63" spans="3:29" ht="13.8" thickBot="1">
      <c r="C63" s="319">
        <v>0.9375</v>
      </c>
      <c r="D63" s="568"/>
      <c r="E63" s="569"/>
      <c r="F63" s="574">
        <v>1179</v>
      </c>
      <c r="G63" s="575"/>
      <c r="H63" s="568"/>
      <c r="I63" s="569"/>
      <c r="J63" s="321">
        <v>1179</v>
      </c>
      <c r="K63" s="317"/>
      <c r="L63" s="319"/>
      <c r="M63" s="568"/>
      <c r="N63" s="569"/>
      <c r="O63" s="568"/>
      <c r="P63" s="569"/>
      <c r="Q63" s="568"/>
      <c r="R63" s="569"/>
      <c r="S63" s="321"/>
      <c r="AC63" s="318"/>
    </row>
    <row r="64" spans="3:29" ht="13.8" thickBot="1">
      <c r="C64" s="319">
        <v>0.94791666666666663</v>
      </c>
      <c r="D64" s="568"/>
      <c r="E64" s="569"/>
      <c r="F64" s="574">
        <v>1185</v>
      </c>
      <c r="G64" s="575"/>
      <c r="H64" s="568"/>
      <c r="I64" s="569"/>
      <c r="J64" s="321">
        <v>1185</v>
      </c>
      <c r="K64" s="317"/>
      <c r="L64" s="319"/>
      <c r="M64" s="568"/>
      <c r="N64" s="569"/>
      <c r="O64" s="568"/>
      <c r="P64" s="569"/>
      <c r="Q64" s="568"/>
      <c r="R64" s="569"/>
      <c r="S64" s="320"/>
      <c r="AC64" s="318"/>
    </row>
    <row r="65" spans="3:29" ht="13.8" thickBot="1">
      <c r="C65" s="319">
        <v>0.95833333333333337</v>
      </c>
      <c r="D65" s="568"/>
      <c r="E65" s="569"/>
      <c r="F65" s="574">
        <v>1212</v>
      </c>
      <c r="G65" s="575"/>
      <c r="H65" s="568"/>
      <c r="I65" s="569"/>
      <c r="J65" s="321">
        <v>1212</v>
      </c>
      <c r="K65" s="317"/>
      <c r="L65" s="319"/>
      <c r="M65" s="568"/>
      <c r="N65" s="569"/>
      <c r="O65" s="568"/>
      <c r="P65" s="569"/>
      <c r="Q65" s="568"/>
      <c r="R65" s="569"/>
      <c r="S65" s="320"/>
      <c r="AC65" s="318"/>
    </row>
    <row r="66" spans="3:29" ht="13.8" thickBot="1">
      <c r="C66" s="319">
        <v>0.96875</v>
      </c>
      <c r="D66" s="568"/>
      <c r="E66" s="569"/>
      <c r="F66" s="574">
        <v>1224</v>
      </c>
      <c r="G66" s="575"/>
      <c r="H66" s="568"/>
      <c r="I66" s="569"/>
      <c r="J66" s="321">
        <v>1224</v>
      </c>
      <c r="K66" s="317"/>
      <c r="L66" s="319"/>
      <c r="M66" s="568"/>
      <c r="N66" s="569"/>
      <c r="O66" s="568"/>
      <c r="P66" s="569"/>
      <c r="Q66" s="568"/>
      <c r="R66" s="569"/>
      <c r="S66" s="320"/>
      <c r="AC66" s="318"/>
    </row>
    <row r="67" spans="3:29" ht="13.8" thickBot="1">
      <c r="C67" s="319">
        <v>0.97916666666666663</v>
      </c>
      <c r="D67" s="568"/>
      <c r="E67" s="569"/>
      <c r="F67" s="574">
        <v>1209</v>
      </c>
      <c r="G67" s="575"/>
      <c r="H67" s="568"/>
      <c r="I67" s="569"/>
      <c r="J67" s="321">
        <v>1209</v>
      </c>
      <c r="K67" s="317"/>
      <c r="L67" s="319"/>
      <c r="M67" s="570"/>
      <c r="N67" s="571"/>
      <c r="O67" s="570"/>
      <c r="P67" s="571"/>
      <c r="Q67" s="570"/>
      <c r="R67" s="571"/>
      <c r="AC67" s="318"/>
    </row>
    <row r="68" spans="3:29" ht="13.8" thickBot="1">
      <c r="C68" s="319">
        <v>0.98958333333333337</v>
      </c>
      <c r="D68" s="568"/>
      <c r="E68" s="569"/>
      <c r="F68" s="574">
        <v>1191</v>
      </c>
      <c r="G68" s="575"/>
      <c r="H68" s="568"/>
      <c r="I68" s="569"/>
      <c r="J68" s="321">
        <v>1191</v>
      </c>
      <c r="K68" s="317"/>
      <c r="L68" s="319"/>
      <c r="M68" s="318"/>
      <c r="N68" s="317"/>
      <c r="O68" s="318"/>
      <c r="Q68" s="318"/>
      <c r="R68" s="318"/>
      <c r="AC68" s="318"/>
    </row>
    <row r="69" spans="3:29" ht="13.8" thickBot="1">
      <c r="C69" s="319">
        <v>0</v>
      </c>
      <c r="D69" s="568"/>
      <c r="E69" s="569"/>
      <c r="F69" s="574">
        <v>1131</v>
      </c>
      <c r="G69" s="575"/>
      <c r="H69" s="568"/>
      <c r="I69" s="569"/>
      <c r="J69" s="321">
        <v>1131</v>
      </c>
      <c r="K69" s="317"/>
      <c r="L69" s="319"/>
      <c r="M69" s="318"/>
      <c r="N69" s="317"/>
      <c r="O69" s="318"/>
      <c r="Q69" s="318"/>
      <c r="R69" s="318"/>
      <c r="AC69" s="318"/>
    </row>
    <row r="70" spans="3:29" ht="13.8" thickBot="1">
      <c r="C70" s="319"/>
      <c r="D70" s="570"/>
      <c r="E70" s="571"/>
      <c r="F70" s="572"/>
      <c r="G70" s="573"/>
      <c r="H70" s="570"/>
      <c r="I70" s="571"/>
      <c r="J70" s="321"/>
      <c r="K70" s="317"/>
      <c r="L70" s="319"/>
      <c r="M70" s="318"/>
      <c r="N70" s="317"/>
      <c r="O70" s="318"/>
      <c r="P70" s="317"/>
      <c r="Q70" s="318"/>
      <c r="R70" s="318"/>
      <c r="AC70" s="318"/>
    </row>
    <row r="71" spans="3:29" ht="13.8" thickBot="1">
      <c r="C71" s="318"/>
      <c r="D71" s="318"/>
      <c r="E71" s="318"/>
      <c r="G71" s="318"/>
      <c r="I71" s="318"/>
      <c r="J71" s="317">
        <f>SUM(J4:J70)</f>
        <v>68946</v>
      </c>
      <c r="K71" s="317"/>
      <c r="M71" s="318"/>
      <c r="N71" s="317"/>
      <c r="O71" s="317"/>
      <c r="Q71" s="318"/>
      <c r="R71" s="318"/>
      <c r="U71" s="317"/>
      <c r="AC71" s="318"/>
    </row>
    <row r="72" spans="3:29" ht="13.8" thickBot="1">
      <c r="C72" s="318"/>
      <c r="D72" s="318"/>
      <c r="E72" s="318"/>
      <c r="G72" s="317"/>
      <c r="I72" s="318"/>
      <c r="J72" s="321">
        <v>26877</v>
      </c>
      <c r="K72" s="317"/>
      <c r="M72" s="321"/>
      <c r="N72" s="317"/>
      <c r="O72" s="317"/>
      <c r="P72" s="317"/>
      <c r="Q72" s="318"/>
      <c r="R72" s="318"/>
      <c r="AC72" s="318"/>
    </row>
    <row r="73" spans="3:29" ht="13.8" thickBot="1">
      <c r="C73" s="318"/>
      <c r="D73" s="318"/>
      <c r="E73" s="318"/>
      <c r="I73" s="321"/>
      <c r="J73" s="372"/>
      <c r="K73" s="317"/>
      <c r="L73" s="321"/>
      <c r="M73" s="318"/>
      <c r="N73" s="317"/>
      <c r="O73" s="317"/>
      <c r="P73" s="317"/>
      <c r="Q73" s="318"/>
      <c r="R73" s="318"/>
      <c r="AC73" s="318"/>
    </row>
    <row r="74" spans="3:29" ht="13.8" thickBot="1">
      <c r="D74" s="318"/>
      <c r="E74" s="318"/>
      <c r="I74" s="318"/>
      <c r="J74" s="321"/>
      <c r="K74" s="317"/>
      <c r="M74" s="318"/>
      <c r="N74" s="317"/>
      <c r="O74" s="317"/>
      <c r="Q74" s="318"/>
      <c r="R74" s="318"/>
      <c r="AC74" s="318"/>
    </row>
    <row r="75" spans="3:29" ht="13.8" thickBot="1">
      <c r="D75" s="318"/>
      <c r="E75" s="318"/>
      <c r="I75" s="318"/>
      <c r="J75" s="317">
        <f>SUM(J71:J74)</f>
        <v>95823</v>
      </c>
      <c r="K75" s="317"/>
      <c r="M75" s="318"/>
      <c r="N75" s="317"/>
      <c r="Q75" s="318"/>
      <c r="R75" s="318"/>
      <c r="AC75" s="318"/>
    </row>
    <row r="76" spans="3:29" ht="13.8" thickBot="1">
      <c r="C76" s="318"/>
      <c r="D76" s="318"/>
      <c r="E76" s="318"/>
      <c r="I76" s="318"/>
      <c r="J76" s="321"/>
      <c r="K76" s="317"/>
      <c r="M76" s="318"/>
      <c r="N76" s="317"/>
      <c r="Q76" s="318"/>
      <c r="R76" s="318"/>
      <c r="AC76" s="318"/>
    </row>
    <row r="77" spans="3:29">
      <c r="C77" s="318"/>
      <c r="D77" s="318"/>
      <c r="E77" s="318"/>
      <c r="I77" s="318"/>
      <c r="J77" s="317"/>
      <c r="K77" s="317"/>
      <c r="M77" s="318"/>
      <c r="N77" s="317"/>
      <c r="O77" s="317"/>
      <c r="Q77" s="318"/>
      <c r="R77" s="318"/>
      <c r="S77" s="317"/>
      <c r="AC77" s="318"/>
    </row>
    <row r="78" spans="3:29">
      <c r="C78" s="318"/>
      <c r="D78" s="318"/>
      <c r="E78" s="318"/>
      <c r="I78" s="318"/>
      <c r="J78" s="317"/>
      <c r="K78" s="317"/>
      <c r="M78" s="318"/>
      <c r="N78" s="317"/>
      <c r="O78" s="317"/>
      <c r="Q78" s="318"/>
      <c r="R78" s="318"/>
      <c r="S78" s="317"/>
      <c r="AC78" s="318"/>
    </row>
    <row r="79" spans="3:29">
      <c r="C79" s="318"/>
      <c r="D79" s="318"/>
      <c r="E79" s="318"/>
      <c r="I79" s="318"/>
      <c r="J79" s="317"/>
      <c r="K79" s="317"/>
      <c r="M79" s="318"/>
      <c r="N79" s="317"/>
      <c r="O79" s="317"/>
      <c r="Q79" s="318"/>
      <c r="R79" s="318"/>
      <c r="S79" s="317"/>
      <c r="AC79" s="318"/>
    </row>
    <row r="80" spans="3:29">
      <c r="C80" s="318"/>
      <c r="D80" s="318"/>
      <c r="E80" s="318"/>
      <c r="I80" s="318"/>
      <c r="J80" s="317"/>
      <c r="K80" s="317"/>
      <c r="M80" s="318"/>
      <c r="N80" s="317"/>
      <c r="O80" s="317"/>
      <c r="Q80" s="318"/>
      <c r="R80" s="318"/>
      <c r="S80" s="317"/>
      <c r="AC80" s="318"/>
    </row>
    <row r="81" spans="3:29">
      <c r="C81" s="318"/>
      <c r="D81" s="318"/>
      <c r="E81" s="318"/>
      <c r="F81" s="317"/>
      <c r="I81" s="318"/>
      <c r="J81" s="317"/>
      <c r="K81" s="317"/>
      <c r="M81" s="318"/>
      <c r="N81" s="317"/>
      <c r="O81" s="317"/>
      <c r="Q81" s="318"/>
      <c r="R81" s="318"/>
      <c r="S81" s="317"/>
      <c r="AC81" s="318"/>
    </row>
    <row r="82" spans="3:29">
      <c r="C82" s="318"/>
      <c r="D82" s="318"/>
      <c r="E82" s="318"/>
      <c r="I82" s="318"/>
      <c r="L82" s="318"/>
      <c r="M82" s="318"/>
      <c r="O82" s="317"/>
      <c r="Q82" s="318"/>
      <c r="R82" s="318"/>
      <c r="S82" s="317"/>
      <c r="AC82" s="318"/>
    </row>
    <row r="83" spans="3:29">
      <c r="C83" s="318"/>
      <c r="D83" s="318"/>
      <c r="E83" s="318"/>
      <c r="I83" s="318"/>
      <c r="J83" s="317"/>
      <c r="L83" s="318"/>
      <c r="M83" s="318"/>
      <c r="O83" s="317"/>
      <c r="Q83" s="318"/>
      <c r="R83" s="318"/>
      <c r="S83" s="317"/>
      <c r="AC83" s="318"/>
    </row>
    <row r="84" spans="3:29">
      <c r="C84" s="318"/>
      <c r="D84" s="318"/>
      <c r="E84" s="318"/>
      <c r="I84" s="318"/>
      <c r="J84" s="317"/>
      <c r="L84" s="318"/>
      <c r="M84" s="318"/>
      <c r="O84" s="317"/>
      <c r="Q84" s="318"/>
      <c r="R84" s="318"/>
      <c r="S84" s="317"/>
      <c r="AC84" s="318"/>
    </row>
    <row r="85" spans="3:29">
      <c r="C85" s="318"/>
      <c r="D85" s="318"/>
      <c r="E85" s="318"/>
      <c r="I85" s="318"/>
      <c r="J85" s="317"/>
      <c r="L85" s="318"/>
      <c r="M85" s="318"/>
      <c r="O85" s="317"/>
      <c r="Q85" s="318"/>
      <c r="R85" s="318"/>
      <c r="S85" s="317"/>
      <c r="AC85" s="318"/>
    </row>
    <row r="86" spans="3:29">
      <c r="C86" s="318"/>
      <c r="D86" s="318"/>
      <c r="E86" s="318"/>
      <c r="I86" s="318"/>
      <c r="L86" s="318"/>
      <c r="M86" s="318"/>
      <c r="Q86" s="318"/>
      <c r="R86" s="318"/>
      <c r="AC86" s="318"/>
    </row>
    <row r="87" spans="3:29">
      <c r="C87" s="318"/>
      <c r="D87" s="318"/>
      <c r="E87" s="318"/>
      <c r="I87" s="318"/>
      <c r="J87" s="317"/>
      <c r="L87" s="318"/>
      <c r="M87" s="318"/>
      <c r="Q87" s="318"/>
      <c r="R87" s="318"/>
      <c r="AC87" s="318"/>
    </row>
    <row r="88" spans="3:29">
      <c r="C88" s="318"/>
      <c r="D88" s="318"/>
      <c r="E88" s="318"/>
      <c r="I88" s="318"/>
      <c r="J88" s="317"/>
      <c r="L88" s="318"/>
      <c r="Q88" s="318"/>
      <c r="R88" s="318"/>
      <c r="AC88" s="318"/>
    </row>
    <row r="89" spans="3:29">
      <c r="C89" s="318"/>
      <c r="D89" s="318"/>
      <c r="E89" s="318"/>
      <c r="I89" s="318"/>
      <c r="J89" s="317"/>
      <c r="L89" s="318"/>
      <c r="Q89" s="318"/>
      <c r="R89" s="318"/>
      <c r="AC89" s="318"/>
    </row>
    <row r="90" spans="3:29">
      <c r="C90" s="318"/>
      <c r="D90" s="318"/>
      <c r="E90" s="318"/>
      <c r="I90" s="318"/>
      <c r="J90" s="317"/>
      <c r="L90" s="318"/>
      <c r="Q90" s="318"/>
      <c r="R90" s="318"/>
      <c r="AC90" s="318"/>
    </row>
    <row r="91" spans="3:29">
      <c r="C91" s="318"/>
      <c r="D91" s="318"/>
      <c r="E91" s="318"/>
      <c r="I91" s="318"/>
      <c r="J91" s="317"/>
      <c r="L91" s="318"/>
      <c r="Q91" s="318"/>
      <c r="R91" s="318"/>
      <c r="AC91" s="318"/>
    </row>
    <row r="92" spans="3:29">
      <c r="C92" s="318"/>
      <c r="D92" s="318"/>
      <c r="E92" s="318"/>
      <c r="I92" s="318"/>
      <c r="J92" s="317"/>
      <c r="L92" s="318"/>
      <c r="Q92" s="318"/>
      <c r="R92" s="318"/>
      <c r="AC92" s="318"/>
    </row>
    <row r="93" spans="3:29">
      <c r="C93" s="318"/>
      <c r="D93" s="318"/>
      <c r="E93" s="318"/>
      <c r="I93" s="318"/>
      <c r="L93" s="318"/>
      <c r="Q93" s="318"/>
      <c r="R93" s="318"/>
      <c r="AC93" s="318"/>
    </row>
    <row r="94" spans="3:29">
      <c r="C94" s="318"/>
      <c r="D94" s="318"/>
      <c r="E94" s="318"/>
      <c r="I94" s="318"/>
      <c r="L94" s="318"/>
      <c r="Q94" s="318"/>
      <c r="R94" s="318"/>
      <c r="AC94" s="318"/>
    </row>
    <row r="95" spans="3:29">
      <c r="C95" s="318"/>
      <c r="D95" s="318"/>
      <c r="E95" s="318"/>
      <c r="I95" s="318"/>
      <c r="L95" s="318"/>
      <c r="Q95" s="318"/>
      <c r="R95" s="318"/>
      <c r="AC95" s="318"/>
    </row>
    <row r="96" spans="3:29">
      <c r="C96" s="318"/>
      <c r="D96" s="318"/>
      <c r="E96" s="318"/>
      <c r="I96" s="318"/>
      <c r="L96" s="318"/>
      <c r="Q96" s="318"/>
      <c r="R96" s="318"/>
      <c r="AC96" s="318"/>
    </row>
    <row r="97" spans="3:30">
      <c r="C97" s="318"/>
      <c r="D97" s="318"/>
      <c r="E97" s="318"/>
      <c r="I97" s="318"/>
      <c r="L97" s="318"/>
      <c r="Q97" s="318"/>
      <c r="R97" s="318"/>
      <c r="AB97" s="318"/>
      <c r="AC97" s="318"/>
    </row>
    <row r="98" spans="3:30">
      <c r="C98" s="318"/>
      <c r="D98" s="318"/>
      <c r="E98" s="318"/>
      <c r="I98" s="318"/>
      <c r="J98" s="317"/>
      <c r="L98" s="318"/>
      <c r="Q98" s="318"/>
      <c r="R98" s="318"/>
      <c r="AB98" s="318"/>
      <c r="AC98" s="318"/>
    </row>
    <row r="99" spans="3:30">
      <c r="C99" s="318"/>
      <c r="D99" s="318"/>
      <c r="E99" s="318"/>
      <c r="I99" s="318"/>
      <c r="J99" s="317"/>
      <c r="L99" s="318"/>
      <c r="Q99" s="318"/>
      <c r="R99" s="318"/>
      <c r="X99" s="318"/>
      <c r="AB99" s="318"/>
      <c r="AC99" s="318"/>
    </row>
    <row r="100" spans="3:30">
      <c r="C100" s="318"/>
      <c r="D100" s="318"/>
      <c r="E100" s="318"/>
      <c r="I100" s="318"/>
      <c r="J100" s="317"/>
      <c r="L100" s="318"/>
      <c r="Q100" s="318"/>
      <c r="R100" s="318"/>
      <c r="X100" s="318"/>
      <c r="AB100" s="318"/>
      <c r="AC100" s="318"/>
    </row>
    <row r="101" spans="3:30">
      <c r="C101" s="318"/>
      <c r="D101" s="318"/>
      <c r="E101" s="318"/>
      <c r="I101" s="318"/>
      <c r="J101" s="317"/>
      <c r="L101" s="318"/>
      <c r="Q101" s="318"/>
      <c r="R101" s="318"/>
      <c r="X101" s="318"/>
      <c r="AB101" s="318"/>
      <c r="AC101" s="318"/>
    </row>
    <row r="102" spans="3:30">
      <c r="C102" s="318"/>
      <c r="D102" s="318"/>
      <c r="E102" s="318"/>
      <c r="I102" s="318"/>
      <c r="J102" s="317"/>
      <c r="L102" s="318"/>
      <c r="P102" s="317"/>
      <c r="Q102" s="318"/>
      <c r="R102" s="318"/>
      <c r="X102" s="318"/>
      <c r="AB102" s="318"/>
      <c r="AC102" s="318"/>
    </row>
    <row r="103" spans="3:30">
      <c r="C103" s="318"/>
      <c r="D103" s="318"/>
      <c r="E103" s="318"/>
      <c r="I103" s="318"/>
      <c r="J103" s="317"/>
      <c r="L103" s="318"/>
      <c r="Q103" s="318"/>
      <c r="R103" s="318"/>
      <c r="U103" s="318"/>
      <c r="X103" s="318"/>
      <c r="AB103" s="318"/>
      <c r="AC103" s="318"/>
    </row>
    <row r="104" spans="3:30">
      <c r="C104" s="318"/>
      <c r="D104" s="318"/>
      <c r="E104" s="318"/>
      <c r="I104" s="318"/>
      <c r="J104" s="317"/>
      <c r="L104" s="318"/>
      <c r="Q104" s="318"/>
      <c r="R104" s="318"/>
      <c r="U104" s="318"/>
      <c r="X104" s="318"/>
      <c r="AB104" s="318"/>
      <c r="AC104" s="318"/>
    </row>
    <row r="105" spans="3:30">
      <c r="C105" s="318"/>
      <c r="D105" s="318"/>
      <c r="E105" s="318"/>
      <c r="I105" s="318"/>
      <c r="J105" s="317"/>
      <c r="L105" s="318"/>
      <c r="Q105" s="318"/>
      <c r="R105" s="318"/>
      <c r="U105" s="318"/>
      <c r="X105" s="318"/>
      <c r="AB105" s="318"/>
      <c r="AC105" s="318"/>
    </row>
    <row r="106" spans="3:30" ht="13.8" thickBot="1">
      <c r="C106" s="318"/>
      <c r="D106" s="318"/>
      <c r="E106" s="318"/>
      <c r="I106" s="318"/>
      <c r="Q106" s="318"/>
      <c r="R106" s="318"/>
      <c r="S106" s="318"/>
      <c r="U106" s="318"/>
      <c r="X106" s="318"/>
      <c r="AB106" s="318"/>
      <c r="AC106" s="318"/>
    </row>
    <row r="107" spans="3:30" ht="13.8" thickBot="1">
      <c r="C107" s="318"/>
      <c r="D107" s="318"/>
      <c r="E107" s="318"/>
      <c r="I107" s="318"/>
      <c r="J107" s="317"/>
      <c r="N107" s="318"/>
      <c r="P107" s="318"/>
      <c r="Q107" s="318"/>
      <c r="R107" s="318"/>
      <c r="S107" s="318"/>
      <c r="U107" s="574"/>
      <c r="V107" s="575"/>
      <c r="X107" s="318"/>
      <c r="AB107" s="318"/>
      <c r="AC107" s="318"/>
    </row>
    <row r="108" spans="3:30" ht="13.8" thickBot="1">
      <c r="C108" s="318"/>
      <c r="D108" s="318"/>
      <c r="E108" s="318"/>
      <c r="I108" s="318"/>
      <c r="J108" s="317"/>
      <c r="N108" s="318"/>
      <c r="P108" s="318"/>
      <c r="Q108" s="318"/>
      <c r="R108" s="318"/>
      <c r="S108" s="318"/>
      <c r="U108" s="574"/>
      <c r="V108" s="575"/>
      <c r="W108" s="319"/>
      <c r="X108" s="568"/>
      <c r="Y108" s="569"/>
      <c r="Z108" s="574"/>
      <c r="AA108" s="575"/>
      <c r="AB108" s="568"/>
      <c r="AC108" s="569"/>
      <c r="AD108" s="321"/>
    </row>
    <row r="109" spans="3:30" ht="13.8" thickBot="1">
      <c r="C109" s="318"/>
      <c r="D109" s="318"/>
      <c r="E109" s="318"/>
      <c r="I109" s="318"/>
      <c r="J109" s="317"/>
      <c r="N109" s="318"/>
      <c r="P109" s="318"/>
      <c r="Q109" s="318"/>
      <c r="R109" s="318"/>
      <c r="S109" s="318"/>
      <c r="U109" s="574"/>
      <c r="V109" s="575"/>
      <c r="W109" s="319"/>
      <c r="X109" s="568"/>
      <c r="Y109" s="569"/>
      <c r="Z109" s="574"/>
      <c r="AA109" s="575"/>
      <c r="AB109" s="568"/>
      <c r="AC109" s="569"/>
      <c r="AD109" s="321"/>
    </row>
    <row r="110" spans="3:30" ht="13.8" thickBot="1">
      <c r="C110" s="318"/>
      <c r="D110" s="318"/>
      <c r="E110" s="318"/>
      <c r="H110" s="317"/>
      <c r="I110" s="318"/>
      <c r="L110" s="317"/>
      <c r="N110" s="318"/>
      <c r="P110" s="318"/>
      <c r="Q110" s="318"/>
      <c r="R110" s="318"/>
      <c r="S110" s="318"/>
      <c r="U110" s="574"/>
      <c r="V110" s="575"/>
      <c r="W110" s="319"/>
      <c r="X110" s="568"/>
      <c r="Y110" s="569"/>
      <c r="Z110" s="574"/>
      <c r="AA110" s="575"/>
      <c r="AB110" s="568"/>
      <c r="AC110" s="569"/>
      <c r="AD110" s="321"/>
    </row>
    <row r="111" spans="3:30" ht="13.8" thickBot="1">
      <c r="C111" s="318"/>
      <c r="D111" s="318"/>
      <c r="E111" s="318"/>
      <c r="H111" s="317"/>
      <c r="I111" s="318"/>
      <c r="L111" s="317"/>
      <c r="N111" s="318"/>
      <c r="P111" s="318"/>
      <c r="Q111" s="318"/>
      <c r="R111" s="318"/>
      <c r="S111" s="318"/>
      <c r="U111" s="574"/>
      <c r="V111" s="575"/>
      <c r="W111" s="319"/>
      <c r="X111" s="568"/>
      <c r="Y111" s="569"/>
      <c r="Z111" s="574"/>
      <c r="AA111" s="575"/>
      <c r="AB111" s="568"/>
      <c r="AC111" s="569"/>
      <c r="AD111" s="321"/>
    </row>
    <row r="112" spans="3:30" ht="13.8" thickBot="1">
      <c r="C112" s="318"/>
      <c r="D112" s="318"/>
      <c r="E112" s="318"/>
      <c r="H112" s="317"/>
      <c r="I112" s="318"/>
      <c r="L112" s="317"/>
      <c r="N112" s="318"/>
      <c r="P112" s="318"/>
      <c r="Q112" s="318"/>
      <c r="R112" s="318"/>
      <c r="S112" s="318"/>
      <c r="U112" s="574"/>
      <c r="V112" s="575"/>
      <c r="W112" s="319"/>
      <c r="X112" s="568"/>
      <c r="Y112" s="569"/>
      <c r="Z112" s="574"/>
      <c r="AA112" s="575"/>
      <c r="AB112" s="568"/>
      <c r="AC112" s="569"/>
      <c r="AD112" s="321"/>
    </row>
    <row r="113" spans="3:30" ht="13.8" thickBot="1">
      <c r="C113" s="318"/>
      <c r="D113" s="318"/>
      <c r="E113" s="318"/>
      <c r="F113" s="317"/>
      <c r="I113" s="318"/>
      <c r="L113" s="317"/>
      <c r="N113" s="318"/>
      <c r="P113" s="318"/>
      <c r="Q113" s="318"/>
      <c r="R113" s="318"/>
      <c r="S113" s="318"/>
      <c r="U113" s="574"/>
      <c r="V113" s="575"/>
      <c r="W113" s="319"/>
      <c r="X113" s="568"/>
      <c r="Y113" s="569"/>
      <c r="Z113" s="574"/>
      <c r="AA113" s="575"/>
      <c r="AB113" s="568"/>
      <c r="AC113" s="569"/>
      <c r="AD113" s="321"/>
    </row>
    <row r="114" spans="3:30" ht="13.8" thickBot="1">
      <c r="C114" s="318"/>
      <c r="D114" s="318"/>
      <c r="E114" s="318"/>
      <c r="F114" s="317"/>
      <c r="I114" s="318"/>
      <c r="L114" s="317"/>
      <c r="N114" s="318"/>
      <c r="P114" s="318"/>
      <c r="Q114" s="318"/>
      <c r="R114" s="318"/>
      <c r="S114" s="318"/>
      <c r="U114" s="574"/>
      <c r="V114" s="575"/>
      <c r="W114" s="319"/>
      <c r="X114" s="568"/>
      <c r="Y114" s="569"/>
      <c r="Z114" s="574"/>
      <c r="AA114" s="575"/>
      <c r="AB114" s="568"/>
      <c r="AC114" s="569"/>
      <c r="AD114" s="321"/>
    </row>
    <row r="115" spans="3:30" ht="13.8" thickBot="1">
      <c r="C115" s="318"/>
      <c r="D115" s="318"/>
      <c r="E115" s="318"/>
      <c r="F115" s="317"/>
      <c r="I115" s="318"/>
      <c r="L115" s="317"/>
      <c r="N115" s="318"/>
      <c r="P115" s="318"/>
      <c r="Q115" s="318"/>
      <c r="R115" s="318"/>
      <c r="S115" s="318"/>
      <c r="U115" s="574"/>
      <c r="V115" s="575"/>
      <c r="W115" s="319"/>
      <c r="X115" s="568"/>
      <c r="Y115" s="569"/>
      <c r="Z115" s="574"/>
      <c r="AA115" s="575"/>
      <c r="AB115" s="568"/>
      <c r="AC115" s="569"/>
      <c r="AD115" s="321"/>
    </row>
    <row r="116" spans="3:30" ht="13.8" thickBot="1">
      <c r="C116" s="318"/>
      <c r="D116" s="318"/>
      <c r="E116" s="318"/>
      <c r="F116" s="317"/>
      <c r="I116" s="318"/>
      <c r="L116" s="317"/>
      <c r="N116" s="318"/>
      <c r="P116" s="318"/>
      <c r="Q116" s="318"/>
      <c r="R116" s="318"/>
      <c r="S116" s="318"/>
      <c r="U116" s="574"/>
      <c r="V116" s="575"/>
      <c r="W116" s="319"/>
      <c r="X116" s="568"/>
      <c r="Y116" s="569"/>
      <c r="Z116" s="574"/>
      <c r="AA116" s="575"/>
      <c r="AB116" s="568"/>
      <c r="AC116" s="569"/>
      <c r="AD116" s="321"/>
    </row>
    <row r="117" spans="3:30" ht="13.8" thickBot="1">
      <c r="C117" s="318"/>
      <c r="D117" s="318"/>
      <c r="E117" s="318"/>
      <c r="F117" s="317"/>
      <c r="I117" s="318"/>
      <c r="L117" s="317"/>
      <c r="N117" s="318"/>
      <c r="P117" s="318"/>
      <c r="Q117" s="318"/>
      <c r="R117" s="318"/>
      <c r="S117" s="318"/>
      <c r="U117" s="574"/>
      <c r="V117" s="575"/>
      <c r="W117" s="319"/>
      <c r="X117" s="568"/>
      <c r="Y117" s="569"/>
      <c r="Z117" s="574"/>
      <c r="AA117" s="575"/>
      <c r="AB117" s="568"/>
      <c r="AC117" s="569"/>
      <c r="AD117" s="321"/>
    </row>
    <row r="118" spans="3:30" ht="13.8" thickBot="1">
      <c r="C118" s="318"/>
      <c r="D118" s="318"/>
      <c r="E118" s="318"/>
      <c r="F118" s="317"/>
      <c r="I118" s="318"/>
      <c r="L118" s="317"/>
      <c r="N118" s="318"/>
      <c r="P118" s="318"/>
      <c r="Q118" s="318"/>
      <c r="R118" s="318"/>
      <c r="S118" s="318"/>
      <c r="U118" s="568"/>
      <c r="V118" s="569"/>
      <c r="W118" s="319"/>
      <c r="X118" s="568"/>
      <c r="Y118" s="569"/>
      <c r="Z118" s="574"/>
      <c r="AA118" s="575"/>
      <c r="AB118" s="568"/>
      <c r="AC118" s="569"/>
      <c r="AD118" s="321"/>
    </row>
    <row r="119" spans="3:30" ht="13.8" thickBot="1">
      <c r="C119" s="318"/>
      <c r="D119" s="318"/>
      <c r="E119" s="318"/>
      <c r="F119" s="317"/>
      <c r="I119" s="318"/>
      <c r="L119" s="317"/>
      <c r="N119" s="318"/>
      <c r="P119" s="318"/>
      <c r="Q119" s="318"/>
      <c r="R119" s="318"/>
      <c r="S119" s="318"/>
      <c r="U119" s="568"/>
      <c r="V119" s="569"/>
      <c r="W119" s="319"/>
      <c r="X119" s="568"/>
      <c r="Y119" s="569"/>
      <c r="Z119" s="568"/>
      <c r="AA119" s="569"/>
      <c r="AB119" s="568"/>
      <c r="AC119" s="569"/>
      <c r="AD119" s="320"/>
    </row>
    <row r="120" spans="3:30" ht="13.8" thickBot="1">
      <c r="C120" s="318"/>
      <c r="D120" s="318"/>
      <c r="E120" s="318"/>
      <c r="F120" s="317"/>
      <c r="I120" s="318"/>
      <c r="L120" s="317"/>
      <c r="N120" s="318"/>
      <c r="P120" s="318"/>
      <c r="Q120" s="318"/>
      <c r="R120" s="318"/>
      <c r="S120" s="318"/>
      <c r="U120" s="574"/>
      <c r="V120" s="575"/>
      <c r="W120" s="319"/>
      <c r="X120" s="568"/>
      <c r="Y120" s="569"/>
      <c r="Z120" s="568"/>
      <c r="AA120" s="569"/>
      <c r="AB120" s="568"/>
      <c r="AC120" s="569"/>
      <c r="AD120" s="320"/>
    </row>
    <row r="121" spans="3:30" ht="13.8" thickBot="1">
      <c r="C121" s="318"/>
      <c r="D121" s="318"/>
      <c r="E121" s="318"/>
      <c r="F121" s="317"/>
      <c r="I121" s="318"/>
      <c r="L121" s="317"/>
      <c r="N121" s="318"/>
      <c r="P121" s="318"/>
      <c r="Q121" s="318"/>
      <c r="R121" s="318"/>
      <c r="S121" s="318"/>
      <c r="U121" s="574"/>
      <c r="V121" s="575"/>
      <c r="W121" s="319"/>
      <c r="X121" s="568"/>
      <c r="Y121" s="569"/>
      <c r="Z121" s="574"/>
      <c r="AA121" s="575"/>
      <c r="AB121" s="568"/>
      <c r="AC121" s="569"/>
      <c r="AD121" s="321"/>
    </row>
    <row r="122" spans="3:30" ht="13.8" thickBot="1">
      <c r="C122" s="318"/>
      <c r="D122" s="318"/>
      <c r="E122" s="318"/>
      <c r="F122" s="317"/>
      <c r="I122" s="318"/>
      <c r="L122" s="317"/>
      <c r="N122" s="318"/>
      <c r="P122" s="318"/>
      <c r="Q122" s="318"/>
      <c r="R122" s="318"/>
      <c r="S122" s="318"/>
      <c r="U122" s="574"/>
      <c r="V122" s="575"/>
      <c r="W122" s="319"/>
      <c r="X122" s="568"/>
      <c r="Y122" s="569"/>
      <c r="Z122" s="574"/>
      <c r="AA122" s="575"/>
      <c r="AB122" s="568"/>
      <c r="AC122" s="569"/>
      <c r="AD122" s="321"/>
    </row>
    <row r="123" spans="3:30" ht="13.8" thickBot="1">
      <c r="C123" s="318"/>
      <c r="D123" s="318"/>
      <c r="E123" s="318"/>
      <c r="F123" s="317"/>
      <c r="I123" s="318"/>
      <c r="L123" s="317"/>
      <c r="N123" s="318"/>
      <c r="P123" s="318"/>
      <c r="Q123" s="318"/>
      <c r="R123" s="318"/>
      <c r="S123" s="318"/>
      <c r="U123" s="574"/>
      <c r="V123" s="575"/>
      <c r="W123" s="319"/>
      <c r="X123" s="568"/>
      <c r="Y123" s="569"/>
      <c r="Z123" s="574"/>
      <c r="AA123" s="575"/>
      <c r="AB123" s="568"/>
      <c r="AC123" s="569"/>
      <c r="AD123" s="321"/>
    </row>
    <row r="124" spans="3:30" ht="13.8" thickBot="1">
      <c r="C124" s="318"/>
      <c r="E124" s="318"/>
      <c r="F124" s="317"/>
      <c r="I124" s="318"/>
      <c r="L124" s="317"/>
      <c r="N124" s="318"/>
      <c r="P124" s="318"/>
      <c r="Q124" s="318"/>
      <c r="R124" s="318"/>
      <c r="S124" s="318"/>
      <c r="U124" s="574"/>
      <c r="V124" s="575"/>
      <c r="W124" s="319"/>
      <c r="X124" s="568"/>
      <c r="Y124" s="569"/>
      <c r="Z124" s="574"/>
      <c r="AA124" s="575"/>
      <c r="AB124" s="568"/>
      <c r="AC124" s="569"/>
      <c r="AD124" s="321"/>
    </row>
    <row r="125" spans="3:30" ht="13.8" thickBot="1">
      <c r="C125" s="318"/>
      <c r="E125" s="318"/>
      <c r="I125" s="318"/>
      <c r="N125" s="318"/>
      <c r="P125" s="318"/>
      <c r="Q125" s="318"/>
      <c r="R125" s="318"/>
      <c r="S125" s="318"/>
      <c r="U125" s="574"/>
      <c r="V125" s="575"/>
      <c r="W125" s="319"/>
      <c r="X125" s="568"/>
      <c r="Y125" s="569"/>
      <c r="Z125" s="574"/>
      <c r="AA125" s="575"/>
      <c r="AB125" s="568"/>
      <c r="AC125" s="569"/>
      <c r="AD125" s="321"/>
    </row>
    <row r="126" spans="3:30" ht="13.8" thickBot="1">
      <c r="C126" s="318"/>
      <c r="E126" s="318"/>
      <c r="K126" s="317"/>
      <c r="N126" s="318"/>
      <c r="P126" s="318"/>
      <c r="Q126" s="318"/>
      <c r="S126" s="318"/>
      <c r="U126" s="574"/>
      <c r="V126" s="575"/>
      <c r="W126" s="319"/>
      <c r="X126" s="568"/>
      <c r="Y126" s="569"/>
      <c r="Z126" s="574"/>
      <c r="AA126" s="575"/>
      <c r="AB126" s="568"/>
      <c r="AC126" s="569"/>
      <c r="AD126" s="321"/>
    </row>
    <row r="127" spans="3:30" ht="13.8" thickBot="1">
      <c r="C127" s="318"/>
      <c r="D127" s="317"/>
      <c r="E127" s="318"/>
      <c r="F127" s="317"/>
      <c r="J127" s="317"/>
      <c r="L127" s="317"/>
      <c r="N127" s="318"/>
      <c r="P127" s="318"/>
      <c r="Q127" s="318"/>
      <c r="S127" s="318"/>
      <c r="U127" s="574"/>
      <c r="V127" s="575"/>
      <c r="W127" s="319"/>
      <c r="X127" s="568"/>
      <c r="Y127" s="569"/>
      <c r="Z127" s="574"/>
      <c r="AA127" s="575"/>
      <c r="AB127" s="568"/>
      <c r="AC127" s="569"/>
      <c r="AD127" s="321"/>
    </row>
    <row r="128" spans="3:30" ht="13.8" thickBot="1">
      <c r="C128" s="318"/>
      <c r="D128" s="317"/>
      <c r="E128" s="318"/>
      <c r="F128" s="317"/>
      <c r="J128" s="317"/>
      <c r="L128" s="317"/>
      <c r="N128" s="318"/>
      <c r="P128" s="318"/>
      <c r="Q128" s="318"/>
      <c r="S128" s="318"/>
      <c r="U128" s="572"/>
      <c r="V128" s="573"/>
      <c r="W128" s="319"/>
      <c r="X128" s="568"/>
      <c r="Y128" s="569"/>
      <c r="Z128" s="574"/>
      <c r="AA128" s="575"/>
      <c r="AB128" s="568"/>
      <c r="AC128" s="569"/>
      <c r="AD128" s="321"/>
    </row>
    <row r="129" spans="2:30" ht="13.8" thickBot="1">
      <c r="C129" s="318"/>
      <c r="D129" s="317"/>
      <c r="E129" s="318"/>
      <c r="F129" s="317"/>
      <c r="J129" s="317"/>
      <c r="L129" s="317"/>
      <c r="N129" s="318"/>
      <c r="P129" s="318"/>
      <c r="Q129" s="317"/>
      <c r="S129" s="318"/>
      <c r="U129" s="317"/>
      <c r="V129" s="317"/>
      <c r="W129" s="319"/>
      <c r="X129" s="570"/>
      <c r="Y129" s="571"/>
      <c r="Z129" s="572"/>
      <c r="AA129" s="573"/>
      <c r="AB129" s="570"/>
      <c r="AC129" s="571"/>
      <c r="AD129" s="321"/>
    </row>
    <row r="130" spans="2:30">
      <c r="C130" s="318"/>
      <c r="D130" s="317"/>
      <c r="E130" s="318"/>
      <c r="F130" s="317"/>
      <c r="J130" s="317"/>
      <c r="L130" s="317"/>
      <c r="N130" s="318"/>
      <c r="P130" s="318"/>
      <c r="Q130" s="317"/>
      <c r="S130" s="318"/>
      <c r="U130" s="317"/>
      <c r="V130" s="317"/>
    </row>
    <row r="131" spans="2:30">
      <c r="C131" s="318"/>
      <c r="D131" s="317"/>
      <c r="E131" s="318"/>
      <c r="F131" s="317"/>
      <c r="J131" s="317"/>
      <c r="L131" s="317"/>
      <c r="N131" s="318"/>
      <c r="P131" s="318"/>
      <c r="Q131" s="317"/>
      <c r="S131" s="318"/>
      <c r="U131" s="317"/>
      <c r="V131" s="317"/>
    </row>
    <row r="132" spans="2:30">
      <c r="C132" s="318"/>
      <c r="D132" s="317"/>
      <c r="E132" s="318"/>
      <c r="F132" s="317"/>
      <c r="J132" s="317"/>
      <c r="L132" s="317"/>
      <c r="N132" s="318"/>
      <c r="P132" s="318"/>
      <c r="Q132" s="317"/>
      <c r="S132" s="318"/>
      <c r="U132" s="317"/>
      <c r="V132" s="317"/>
    </row>
    <row r="133" spans="2:30">
      <c r="C133" s="318"/>
      <c r="D133" s="317"/>
      <c r="E133" s="318"/>
      <c r="F133" s="317"/>
      <c r="J133" s="317"/>
      <c r="L133" s="317"/>
      <c r="N133" s="318"/>
      <c r="P133" s="318"/>
      <c r="Q133" s="317"/>
      <c r="S133" s="318"/>
      <c r="T133" s="318"/>
      <c r="U133" s="317"/>
      <c r="V133" s="317"/>
      <c r="AD133" s="318"/>
    </row>
    <row r="134" spans="2:30">
      <c r="C134" s="318"/>
      <c r="E134" s="318"/>
      <c r="F134" s="317"/>
      <c r="L134" s="317"/>
      <c r="N134" s="318"/>
      <c r="P134" s="318"/>
      <c r="Q134" s="317"/>
      <c r="S134" s="318"/>
      <c r="T134" s="318"/>
      <c r="U134" s="317"/>
      <c r="V134" s="317"/>
      <c r="AD134" s="318"/>
    </row>
    <row r="135" spans="2:30">
      <c r="C135" s="318"/>
      <c r="E135" s="318"/>
      <c r="F135" s="317"/>
      <c r="J135" s="317"/>
      <c r="L135" s="317"/>
      <c r="N135" s="318"/>
      <c r="P135" s="318"/>
      <c r="Q135" s="317"/>
      <c r="S135" s="318"/>
      <c r="T135" s="318"/>
      <c r="U135" s="317"/>
      <c r="V135" s="317"/>
      <c r="AD135" s="318"/>
    </row>
    <row r="136" spans="2:30">
      <c r="C136" s="318"/>
      <c r="E136" s="318"/>
      <c r="F136" s="317"/>
      <c r="J136" s="317"/>
      <c r="L136" s="317"/>
      <c r="N136" s="318"/>
      <c r="Q136" s="317"/>
      <c r="S136" s="318"/>
      <c r="T136" s="318"/>
      <c r="U136" s="317"/>
      <c r="V136" s="317"/>
      <c r="AD136" s="318"/>
    </row>
    <row r="137" spans="2:30">
      <c r="C137" s="318"/>
      <c r="E137" s="318"/>
      <c r="F137" s="317"/>
      <c r="J137" s="317"/>
      <c r="L137" s="317"/>
      <c r="S137" s="318"/>
      <c r="T137" s="318"/>
      <c r="U137" s="317"/>
      <c r="V137" s="317"/>
      <c r="AD137" s="318"/>
    </row>
    <row r="138" spans="2:30">
      <c r="C138" s="318"/>
      <c r="E138" s="318"/>
      <c r="F138" s="317"/>
      <c r="J138" s="317"/>
      <c r="L138" s="317"/>
      <c r="S138" s="318"/>
      <c r="T138" s="318"/>
      <c r="AD138" s="318"/>
    </row>
    <row r="139" spans="2:30">
      <c r="C139" s="318"/>
      <c r="E139" s="318"/>
      <c r="F139" s="317"/>
      <c r="J139" s="317"/>
      <c r="L139" s="317"/>
      <c r="S139" s="318"/>
      <c r="T139" s="318"/>
      <c r="AD139" s="318"/>
    </row>
    <row r="140" spans="2:30">
      <c r="C140" s="318"/>
      <c r="E140" s="318"/>
      <c r="F140" s="317"/>
      <c r="J140" s="317"/>
      <c r="L140" s="317"/>
      <c r="S140" s="318"/>
      <c r="T140" s="318"/>
      <c r="AD140" s="318"/>
    </row>
    <row r="141" spans="2:30">
      <c r="C141" s="318"/>
      <c r="E141" s="318"/>
      <c r="F141" s="317"/>
      <c r="J141" s="317"/>
      <c r="L141" s="317"/>
      <c r="S141" s="318"/>
      <c r="T141" s="318"/>
      <c r="AD141" s="318"/>
    </row>
    <row r="142" spans="2:30">
      <c r="E142" s="318"/>
      <c r="F142" s="317"/>
      <c r="L142" s="317"/>
      <c r="S142" s="318"/>
      <c r="T142" s="318"/>
      <c r="AD142" s="318"/>
    </row>
    <row r="143" spans="2:30">
      <c r="E143" s="318"/>
      <c r="F143" s="317"/>
      <c r="L143" s="317"/>
      <c r="S143" s="318"/>
      <c r="T143" s="318"/>
      <c r="AD143" s="318"/>
    </row>
    <row r="144" spans="2:30">
      <c r="B144" s="318"/>
      <c r="E144" s="318"/>
      <c r="F144" s="317"/>
      <c r="I144" s="317"/>
      <c r="J144" s="317"/>
      <c r="K144" s="318"/>
      <c r="L144" s="317"/>
      <c r="P144" s="317"/>
      <c r="R144" s="317"/>
      <c r="S144" s="318"/>
      <c r="T144" s="318"/>
      <c r="AD144" s="318"/>
    </row>
    <row r="145" spans="2:30">
      <c r="B145" s="318"/>
      <c r="E145" s="318"/>
      <c r="F145" s="317"/>
      <c r="I145" s="317"/>
      <c r="K145" s="318"/>
      <c r="L145" s="317"/>
      <c r="P145" s="317"/>
      <c r="R145" s="317"/>
      <c r="S145" s="318"/>
      <c r="T145" s="318"/>
      <c r="AD145" s="318"/>
    </row>
    <row r="146" spans="2:30">
      <c r="B146" s="318"/>
      <c r="E146" s="318"/>
      <c r="F146" s="317"/>
      <c r="K146" s="318"/>
      <c r="L146" s="317"/>
      <c r="P146" s="317"/>
      <c r="R146" s="317"/>
      <c r="S146" s="318"/>
      <c r="T146" s="318"/>
      <c r="AD146" s="318"/>
    </row>
    <row r="147" spans="2:30">
      <c r="B147" s="318"/>
      <c r="E147" s="318"/>
      <c r="F147" s="317"/>
      <c r="K147" s="318"/>
      <c r="L147" s="317"/>
      <c r="P147" s="317"/>
      <c r="R147" s="317"/>
      <c r="S147" s="318"/>
      <c r="T147" s="318"/>
      <c r="AD147" s="318"/>
    </row>
    <row r="148" spans="2:30">
      <c r="B148" s="318"/>
      <c r="E148" s="318"/>
      <c r="F148" s="317"/>
      <c r="I148" s="317"/>
      <c r="J148" s="317"/>
      <c r="K148" s="318"/>
      <c r="L148" s="317"/>
      <c r="P148" s="317"/>
      <c r="R148" s="317"/>
      <c r="S148" s="318"/>
      <c r="T148" s="318"/>
      <c r="AD148" s="318"/>
    </row>
    <row r="149" spans="2:30">
      <c r="B149" s="318"/>
      <c r="E149" s="318"/>
      <c r="F149" s="317"/>
      <c r="I149" s="317"/>
      <c r="K149" s="318"/>
      <c r="L149" s="317"/>
      <c r="P149" s="317"/>
      <c r="R149" s="317"/>
      <c r="S149" s="318"/>
      <c r="T149" s="318"/>
      <c r="AD149" s="318"/>
    </row>
    <row r="150" spans="2:30">
      <c r="B150" s="318"/>
      <c r="E150" s="318"/>
      <c r="F150" s="317"/>
      <c r="I150" s="317"/>
      <c r="K150" s="318"/>
      <c r="L150" s="317"/>
      <c r="P150" s="317"/>
      <c r="R150" s="317"/>
      <c r="S150" s="318"/>
      <c r="T150" s="318"/>
      <c r="AD150" s="318"/>
    </row>
    <row r="151" spans="2:30">
      <c r="B151" s="318"/>
      <c r="C151" s="317"/>
      <c r="E151" s="318"/>
      <c r="F151" s="317"/>
      <c r="I151" s="317"/>
      <c r="K151" s="318"/>
      <c r="L151" s="317"/>
      <c r="P151" s="317"/>
      <c r="R151" s="317"/>
      <c r="S151" s="318"/>
      <c r="T151" s="318"/>
      <c r="AD151" s="318"/>
    </row>
    <row r="152" spans="2:30">
      <c r="B152" s="318"/>
      <c r="C152" s="317"/>
      <c r="E152" s="318"/>
      <c r="F152" s="317"/>
      <c r="I152" s="317"/>
      <c r="K152" s="318"/>
      <c r="L152" s="317"/>
      <c r="P152" s="317"/>
      <c r="R152" s="317"/>
      <c r="S152" s="318"/>
      <c r="T152" s="318"/>
      <c r="AD152" s="318"/>
    </row>
    <row r="153" spans="2:30">
      <c r="B153" s="318"/>
      <c r="C153" s="317"/>
      <c r="E153" s="318"/>
      <c r="F153" s="317"/>
      <c r="I153" s="317"/>
      <c r="K153" s="318"/>
      <c r="L153" s="317"/>
      <c r="P153" s="317"/>
      <c r="R153" s="317"/>
      <c r="S153" s="318"/>
      <c r="T153" s="318"/>
      <c r="AD153" s="318"/>
    </row>
    <row r="154" spans="2:30">
      <c r="B154" s="318"/>
      <c r="C154" s="317"/>
      <c r="E154" s="318"/>
      <c r="F154" s="317"/>
      <c r="I154" s="317"/>
      <c r="K154" s="318"/>
      <c r="L154" s="317"/>
      <c r="P154" s="317"/>
      <c r="R154" s="317"/>
      <c r="S154" s="318"/>
      <c r="T154" s="318"/>
      <c r="AD154" s="318"/>
    </row>
    <row r="155" spans="2:30">
      <c r="B155" s="318"/>
      <c r="C155" s="317"/>
      <c r="E155" s="318"/>
      <c r="I155" s="317"/>
      <c r="K155" s="318"/>
      <c r="P155" s="317"/>
      <c r="R155" s="317"/>
      <c r="S155" s="318"/>
      <c r="T155" s="318"/>
      <c r="AD155" s="318"/>
    </row>
    <row r="156" spans="2:30">
      <c r="B156" s="318"/>
      <c r="C156" s="317"/>
      <c r="E156" s="318"/>
      <c r="I156" s="317"/>
      <c r="K156" s="318"/>
      <c r="P156" s="317"/>
      <c r="R156" s="317"/>
      <c r="T156" s="318"/>
      <c r="AD156" s="318"/>
    </row>
    <row r="157" spans="2:30">
      <c r="B157" s="318"/>
      <c r="C157" s="317"/>
      <c r="E157" s="318"/>
      <c r="F157" s="317"/>
      <c r="I157" s="317"/>
      <c r="K157" s="318"/>
      <c r="L157" s="317"/>
      <c r="P157" s="317"/>
      <c r="R157" s="317"/>
      <c r="T157" s="318"/>
      <c r="AD157" s="318"/>
    </row>
    <row r="158" spans="2:30">
      <c r="B158" s="318"/>
      <c r="C158" s="317"/>
      <c r="E158" s="318"/>
      <c r="F158" s="317"/>
      <c r="I158" s="317"/>
      <c r="K158" s="318"/>
      <c r="L158" s="317"/>
      <c r="P158" s="317"/>
      <c r="R158" s="317"/>
      <c r="T158" s="318"/>
      <c r="AD158" s="318"/>
    </row>
    <row r="159" spans="2:30">
      <c r="B159" s="318"/>
      <c r="C159" s="317"/>
      <c r="E159" s="318"/>
      <c r="F159" s="317"/>
      <c r="I159" s="317"/>
      <c r="K159" s="318"/>
      <c r="L159" s="317"/>
      <c r="P159" s="317"/>
      <c r="R159" s="317"/>
      <c r="T159" s="318"/>
      <c r="AD159" s="318"/>
    </row>
    <row r="160" spans="2:30">
      <c r="B160" s="318"/>
      <c r="C160" s="317"/>
      <c r="E160" s="318"/>
      <c r="F160" s="317"/>
      <c r="I160" s="317"/>
      <c r="K160" s="318"/>
      <c r="L160" s="317"/>
      <c r="P160" s="317"/>
      <c r="R160" s="317"/>
      <c r="T160" s="318"/>
      <c r="AD160" s="318"/>
    </row>
    <row r="161" spans="2:30">
      <c r="B161" s="318"/>
      <c r="C161" s="317"/>
      <c r="E161" s="318"/>
      <c r="F161" s="317"/>
      <c r="I161" s="317"/>
      <c r="K161" s="318"/>
      <c r="L161" s="317"/>
      <c r="P161" s="317"/>
      <c r="R161" s="317"/>
      <c r="T161" s="318"/>
      <c r="AD161" s="318"/>
    </row>
    <row r="162" spans="2:30">
      <c r="B162" s="318"/>
      <c r="C162" s="317"/>
      <c r="E162" s="318"/>
      <c r="F162" s="317"/>
      <c r="I162" s="317"/>
      <c r="K162" s="318"/>
      <c r="L162" s="317"/>
      <c r="P162" s="317"/>
      <c r="R162" s="317"/>
      <c r="T162" s="318"/>
      <c r="AD162" s="318"/>
    </row>
    <row r="163" spans="2:30">
      <c r="B163" s="318"/>
      <c r="E163" s="318"/>
      <c r="F163" s="317"/>
      <c r="K163" s="318"/>
      <c r="L163" s="317"/>
      <c r="P163" s="317"/>
      <c r="R163" s="317"/>
      <c r="T163" s="318"/>
    </row>
    <row r="164" spans="2:30">
      <c r="B164" s="318"/>
      <c r="E164" s="318"/>
      <c r="F164" s="317"/>
      <c r="K164" s="318"/>
      <c r="L164" s="317"/>
      <c r="P164" s="317"/>
      <c r="R164" s="317"/>
      <c r="T164" s="318"/>
      <c r="AC164" s="318"/>
    </row>
    <row r="165" spans="2:30">
      <c r="B165" s="318"/>
      <c r="C165" s="317"/>
      <c r="E165" s="318"/>
      <c r="H165" s="317"/>
      <c r="I165" s="317"/>
      <c r="K165" s="318"/>
      <c r="L165" s="317"/>
      <c r="T165" s="318"/>
      <c r="AC165" s="318"/>
    </row>
    <row r="166" spans="2:30">
      <c r="B166" s="318"/>
      <c r="C166" s="317"/>
      <c r="E166" s="318"/>
      <c r="H166" s="317"/>
      <c r="I166" s="317"/>
      <c r="K166" s="318"/>
      <c r="L166" s="317"/>
      <c r="P166" s="317"/>
      <c r="R166" s="317"/>
      <c r="T166" s="318"/>
      <c r="AC166" s="318"/>
    </row>
    <row r="167" spans="2:30">
      <c r="B167" s="318"/>
      <c r="C167" s="317"/>
      <c r="E167" s="318"/>
      <c r="H167" s="317"/>
      <c r="I167" s="317"/>
      <c r="K167" s="318"/>
      <c r="L167" s="317"/>
      <c r="P167" s="317"/>
      <c r="R167" s="317"/>
      <c r="T167" s="318"/>
      <c r="AC167" s="318"/>
    </row>
    <row r="168" spans="2:30">
      <c r="B168" s="318"/>
      <c r="C168" s="317"/>
      <c r="E168" s="318"/>
      <c r="H168" s="317"/>
      <c r="I168" s="317"/>
      <c r="K168" s="318"/>
      <c r="L168" s="317"/>
      <c r="P168" s="317"/>
      <c r="R168" s="317"/>
      <c r="T168" s="318"/>
      <c r="AC168" s="318"/>
    </row>
    <row r="169" spans="2:30">
      <c r="B169" s="318"/>
      <c r="C169" s="317"/>
      <c r="E169" s="318"/>
      <c r="H169" s="317"/>
      <c r="I169" s="317"/>
      <c r="K169" s="318"/>
      <c r="L169" s="317"/>
      <c r="P169" s="317"/>
      <c r="R169" s="317"/>
      <c r="T169" s="318"/>
      <c r="AC169" s="318"/>
    </row>
    <row r="170" spans="2:30">
      <c r="B170" s="318"/>
      <c r="C170" s="317"/>
      <c r="E170" s="318"/>
      <c r="H170" s="317"/>
      <c r="I170" s="317"/>
      <c r="K170" s="318"/>
      <c r="L170" s="317"/>
      <c r="P170" s="317"/>
      <c r="R170" s="317"/>
      <c r="T170" s="318"/>
      <c r="AC170" s="318"/>
    </row>
    <row r="171" spans="2:30">
      <c r="B171" s="318"/>
      <c r="C171" s="317"/>
      <c r="E171" s="318"/>
      <c r="H171" s="317"/>
      <c r="I171" s="317"/>
      <c r="K171" s="318"/>
      <c r="L171" s="317"/>
      <c r="P171" s="317"/>
      <c r="R171" s="317"/>
      <c r="T171" s="318"/>
      <c r="AC171" s="318"/>
    </row>
    <row r="172" spans="2:30">
      <c r="B172" s="318"/>
      <c r="C172" s="317"/>
      <c r="E172" s="318"/>
      <c r="H172" s="317"/>
      <c r="I172" s="317"/>
      <c r="K172" s="318"/>
      <c r="L172" s="317"/>
      <c r="P172" s="317"/>
      <c r="R172" s="317"/>
      <c r="T172" s="318"/>
      <c r="AC172" s="318"/>
    </row>
    <row r="173" spans="2:30">
      <c r="B173" s="318"/>
      <c r="C173" s="317"/>
      <c r="I173" s="317"/>
      <c r="K173" s="318"/>
      <c r="T173" s="318"/>
      <c r="AC173" s="318"/>
    </row>
    <row r="174" spans="2:30">
      <c r="B174" s="318"/>
      <c r="C174" s="317"/>
      <c r="I174" s="317"/>
      <c r="T174" s="318"/>
      <c r="AC174" s="318"/>
    </row>
    <row r="175" spans="2:30">
      <c r="B175" s="318"/>
      <c r="C175" s="317"/>
      <c r="I175" s="317"/>
      <c r="T175" s="318"/>
      <c r="AC175" s="318"/>
    </row>
    <row r="176" spans="2:30">
      <c r="B176" s="318"/>
      <c r="C176" s="317"/>
      <c r="I176" s="317"/>
      <c r="L176" s="317"/>
      <c r="T176" s="318"/>
      <c r="AC176" s="318"/>
    </row>
    <row r="177" spans="2:29">
      <c r="B177" s="318"/>
      <c r="C177" s="317"/>
      <c r="I177" s="317"/>
      <c r="L177" s="318"/>
      <c r="O177" s="317"/>
      <c r="R177" s="317"/>
      <c r="S177" s="317"/>
      <c r="T177" s="318"/>
      <c r="AC177" s="318"/>
    </row>
    <row r="178" spans="2:29">
      <c r="B178" s="318"/>
      <c r="C178" s="317"/>
      <c r="F178" s="317"/>
      <c r="I178" s="317"/>
      <c r="J178" s="317"/>
      <c r="L178" s="318"/>
      <c r="O178" s="317"/>
      <c r="S178" s="317"/>
      <c r="T178" s="318"/>
      <c r="AC178" s="318"/>
    </row>
    <row r="179" spans="2:29">
      <c r="B179" s="318"/>
      <c r="C179" s="317"/>
      <c r="F179" s="317"/>
      <c r="I179" s="317"/>
      <c r="J179" s="317"/>
      <c r="L179" s="318"/>
      <c r="O179" s="317"/>
      <c r="S179" s="317"/>
      <c r="T179" s="318"/>
      <c r="AC179" s="318"/>
    </row>
    <row r="180" spans="2:29">
      <c r="B180" s="318"/>
      <c r="C180" s="317"/>
      <c r="F180" s="317"/>
      <c r="I180" s="317"/>
      <c r="J180" s="317"/>
      <c r="L180" s="318"/>
      <c r="O180" s="317"/>
      <c r="S180" s="317"/>
      <c r="T180" s="318"/>
      <c r="AC180" s="318"/>
    </row>
    <row r="181" spans="2:29">
      <c r="B181" s="318"/>
      <c r="C181" s="317"/>
      <c r="D181" s="317"/>
      <c r="I181" s="317"/>
      <c r="J181" s="317"/>
      <c r="L181" s="318"/>
      <c r="O181" s="317"/>
      <c r="S181" s="317"/>
      <c r="T181" s="318"/>
      <c r="AC181" s="318"/>
    </row>
    <row r="182" spans="2:29">
      <c r="B182" s="318"/>
      <c r="C182" s="317"/>
      <c r="D182" s="317"/>
      <c r="I182" s="317"/>
      <c r="J182" s="317"/>
      <c r="L182" s="318"/>
      <c r="O182" s="317"/>
      <c r="S182" s="317"/>
      <c r="T182" s="318"/>
      <c r="AC182" s="318"/>
    </row>
    <row r="183" spans="2:29">
      <c r="B183" s="318"/>
      <c r="C183" s="318"/>
      <c r="D183" s="317"/>
      <c r="J183" s="317"/>
      <c r="L183" s="318"/>
      <c r="O183" s="317"/>
      <c r="S183" s="317"/>
      <c r="T183" s="318"/>
      <c r="AC183" s="318"/>
    </row>
    <row r="184" spans="2:29">
      <c r="B184" s="318"/>
      <c r="C184" s="317"/>
      <c r="D184" s="317"/>
      <c r="I184" s="317"/>
      <c r="J184" s="317"/>
      <c r="L184" s="318"/>
      <c r="O184" s="317"/>
      <c r="S184" s="317"/>
      <c r="T184" s="318"/>
      <c r="AC184" s="318"/>
    </row>
    <row r="185" spans="2:29">
      <c r="B185" s="318"/>
      <c r="C185" s="317"/>
      <c r="D185" s="317"/>
      <c r="I185" s="317"/>
      <c r="J185" s="317"/>
      <c r="L185" s="318"/>
      <c r="O185" s="317"/>
      <c r="S185" s="317"/>
      <c r="T185" s="318"/>
      <c r="AC185" s="318"/>
    </row>
    <row r="186" spans="2:29">
      <c r="B186" s="318"/>
      <c r="C186" s="317"/>
      <c r="D186" s="317"/>
      <c r="I186" s="317"/>
      <c r="J186" s="317"/>
      <c r="L186" s="318"/>
      <c r="O186" s="317"/>
      <c r="S186" s="317"/>
      <c r="T186" s="318"/>
      <c r="AC186" s="318"/>
    </row>
    <row r="187" spans="2:29">
      <c r="B187" s="318"/>
      <c r="C187" s="317"/>
      <c r="D187" s="317"/>
      <c r="I187" s="317"/>
      <c r="J187" s="317"/>
      <c r="L187" s="318"/>
      <c r="T187" s="318"/>
      <c r="AC187" s="318"/>
    </row>
    <row r="188" spans="2:29">
      <c r="B188" s="318"/>
      <c r="C188" s="317"/>
      <c r="D188" s="317"/>
      <c r="I188" s="317"/>
      <c r="J188" s="317"/>
      <c r="L188" s="318"/>
      <c r="T188" s="318"/>
      <c r="AC188" s="318"/>
    </row>
    <row r="189" spans="2:29">
      <c r="B189" s="318"/>
      <c r="C189" s="317"/>
      <c r="D189" s="317"/>
      <c r="I189" s="317"/>
      <c r="J189" s="317"/>
      <c r="L189" s="318"/>
      <c r="O189" s="317"/>
      <c r="S189" s="317"/>
      <c r="T189" s="318"/>
      <c r="AC189" s="318"/>
    </row>
    <row r="190" spans="2:29">
      <c r="B190" s="318"/>
      <c r="C190" s="317"/>
      <c r="D190" s="317"/>
      <c r="I190" s="317"/>
      <c r="J190" s="317"/>
      <c r="L190" s="318"/>
      <c r="O190" s="317"/>
      <c r="S190" s="317"/>
      <c r="T190" s="318"/>
      <c r="AC190" s="318"/>
    </row>
    <row r="191" spans="2:29">
      <c r="B191" s="318"/>
      <c r="C191" s="317"/>
      <c r="D191" s="317"/>
      <c r="I191" s="317"/>
      <c r="J191" s="317"/>
      <c r="L191" s="318"/>
      <c r="O191" s="317"/>
      <c r="S191" s="317"/>
      <c r="T191" s="318"/>
      <c r="AC191" s="318"/>
    </row>
    <row r="192" spans="2:29">
      <c r="B192" s="318"/>
      <c r="C192" s="317"/>
      <c r="D192" s="317"/>
      <c r="I192" s="317"/>
      <c r="J192" s="317"/>
      <c r="L192" s="318"/>
      <c r="O192" s="317"/>
      <c r="S192" s="317"/>
      <c r="T192" s="318"/>
      <c r="AC192" s="318"/>
    </row>
    <row r="193" spans="2:38">
      <c r="B193" s="318"/>
      <c r="C193" s="318"/>
      <c r="L193" s="318"/>
      <c r="O193" s="317"/>
      <c r="S193" s="317"/>
      <c r="T193" s="318"/>
      <c r="AC193" s="318"/>
    </row>
    <row r="194" spans="2:38">
      <c r="B194" s="318"/>
      <c r="C194" s="318"/>
      <c r="L194" s="318"/>
      <c r="O194" s="317"/>
      <c r="S194" s="317"/>
      <c r="T194" s="318"/>
    </row>
    <row r="195" spans="2:38">
      <c r="B195" s="318"/>
      <c r="C195" s="318"/>
      <c r="D195" s="317"/>
      <c r="J195" s="317"/>
      <c r="L195" s="318"/>
      <c r="M195" s="317"/>
      <c r="O195" s="317"/>
      <c r="S195" s="317"/>
      <c r="T195" s="318"/>
    </row>
    <row r="196" spans="2:38">
      <c r="B196" s="318"/>
      <c r="C196" s="317"/>
      <c r="D196" s="317"/>
      <c r="G196" s="317"/>
      <c r="I196" s="317"/>
      <c r="J196" s="317"/>
      <c r="K196" s="317"/>
      <c r="L196" s="318"/>
      <c r="O196" s="317"/>
      <c r="S196" s="317"/>
      <c r="T196" s="318"/>
    </row>
    <row r="197" spans="2:38">
      <c r="B197" s="318"/>
      <c r="C197" s="317"/>
      <c r="D197" s="317"/>
      <c r="I197" s="317"/>
      <c r="J197" s="317"/>
      <c r="L197" s="318"/>
      <c r="O197" s="317"/>
      <c r="S197" s="317"/>
      <c r="T197" s="318"/>
    </row>
    <row r="198" spans="2:38">
      <c r="B198" s="318"/>
      <c r="C198" s="317"/>
      <c r="D198" s="317"/>
      <c r="I198" s="317"/>
      <c r="J198" s="317"/>
      <c r="L198" s="318"/>
      <c r="O198" s="317"/>
      <c r="S198" s="317"/>
      <c r="T198" s="318"/>
    </row>
    <row r="199" spans="2:38">
      <c r="B199" s="318"/>
      <c r="C199" s="317"/>
      <c r="D199" s="317"/>
      <c r="G199" s="317"/>
      <c r="I199" s="317"/>
      <c r="J199" s="317"/>
      <c r="K199" s="317"/>
      <c r="L199" s="318"/>
      <c r="O199" s="317"/>
      <c r="S199" s="317"/>
      <c r="T199" s="318"/>
    </row>
    <row r="200" spans="2:38">
      <c r="B200" s="318"/>
      <c r="C200" s="317"/>
      <c r="D200" s="317"/>
      <c r="G200" s="317"/>
      <c r="I200" s="317"/>
      <c r="J200" s="317"/>
      <c r="K200" s="317"/>
      <c r="L200" s="318"/>
      <c r="O200" s="317"/>
      <c r="S200" s="317"/>
      <c r="T200" s="318"/>
    </row>
    <row r="201" spans="2:38">
      <c r="B201" s="318"/>
      <c r="C201" s="317"/>
      <c r="D201" s="317"/>
      <c r="G201" s="317"/>
      <c r="I201" s="317"/>
      <c r="J201" s="317"/>
      <c r="K201" s="317"/>
      <c r="L201" s="318"/>
      <c r="O201" s="317"/>
      <c r="S201" s="317"/>
      <c r="T201" s="318"/>
    </row>
    <row r="202" spans="2:38">
      <c r="B202" s="318"/>
      <c r="C202" s="317"/>
      <c r="D202" s="317"/>
      <c r="E202" s="317"/>
      <c r="I202" s="317"/>
      <c r="J202" s="317"/>
      <c r="K202" s="317"/>
      <c r="L202" s="318"/>
      <c r="O202" s="317"/>
      <c r="S202" s="317"/>
      <c r="T202" s="318"/>
    </row>
    <row r="203" spans="2:38">
      <c r="B203" s="318"/>
      <c r="C203" s="318"/>
      <c r="D203" s="317"/>
      <c r="E203" s="317"/>
      <c r="I203" s="317"/>
      <c r="J203" s="317"/>
      <c r="K203" s="317"/>
      <c r="L203" s="318"/>
      <c r="O203" s="317"/>
      <c r="S203" s="317"/>
      <c r="T203" s="318"/>
    </row>
    <row r="204" spans="2:38">
      <c r="B204" s="318"/>
      <c r="C204" s="318"/>
      <c r="D204" s="317"/>
      <c r="E204" s="317"/>
      <c r="I204" s="317"/>
      <c r="J204" s="317"/>
      <c r="K204" s="317"/>
      <c r="L204" s="318"/>
      <c r="O204" s="317"/>
      <c r="S204" s="317"/>
      <c r="T204" s="318"/>
    </row>
    <row r="205" spans="2:38">
      <c r="B205" s="318"/>
      <c r="C205" s="318"/>
      <c r="D205" s="317"/>
      <c r="E205" s="317"/>
      <c r="I205" s="317"/>
      <c r="J205" s="317"/>
      <c r="K205" s="317"/>
      <c r="L205" s="318"/>
      <c r="O205" s="317"/>
      <c r="S205" s="317"/>
      <c r="T205" s="318"/>
    </row>
    <row r="206" spans="2:38">
      <c r="B206" s="318"/>
      <c r="C206" s="318"/>
      <c r="D206" s="317"/>
      <c r="E206" s="317"/>
      <c r="I206" s="317"/>
      <c r="J206" s="317"/>
      <c r="K206" s="317"/>
      <c r="T206" s="318"/>
    </row>
    <row r="207" spans="2:38">
      <c r="B207" s="318"/>
      <c r="C207" s="318"/>
      <c r="D207" s="317"/>
      <c r="E207" s="317"/>
      <c r="I207" s="317"/>
      <c r="J207" s="317"/>
      <c r="K207" s="317"/>
      <c r="T207" s="318"/>
      <c r="V207" s="318"/>
      <c r="AE207" s="317"/>
      <c r="AI207" s="317"/>
      <c r="AL207" s="317"/>
    </row>
    <row r="208" spans="2:38">
      <c r="B208" s="318"/>
      <c r="C208" s="318"/>
      <c r="D208" s="317"/>
      <c r="E208" s="317"/>
      <c r="I208" s="317"/>
      <c r="J208" s="317"/>
      <c r="K208" s="317"/>
      <c r="T208" s="318"/>
      <c r="V208" s="318"/>
      <c r="AE208" s="318"/>
      <c r="AH208" s="317"/>
      <c r="AL208" s="317"/>
    </row>
    <row r="209" spans="2:38">
      <c r="B209" s="318"/>
      <c r="C209" s="318"/>
      <c r="D209" s="317"/>
      <c r="E209" s="317"/>
      <c r="I209" s="317"/>
      <c r="J209" s="317"/>
      <c r="K209" s="317"/>
      <c r="T209" s="318"/>
      <c r="V209" s="318"/>
      <c r="AE209" s="318"/>
      <c r="AH209" s="317"/>
      <c r="AL209" s="317"/>
    </row>
    <row r="210" spans="2:38">
      <c r="B210" s="318"/>
      <c r="C210" s="318"/>
      <c r="D210" s="317"/>
      <c r="E210" s="317"/>
      <c r="I210" s="317"/>
      <c r="J210" s="317"/>
      <c r="K210" s="317"/>
      <c r="T210" s="318"/>
      <c r="V210" s="318"/>
      <c r="Y210" s="317"/>
      <c r="AC210" s="317"/>
      <c r="AE210" s="318"/>
      <c r="AH210" s="317"/>
      <c r="AL210" s="317"/>
    </row>
    <row r="211" spans="2:38">
      <c r="C211" s="318"/>
      <c r="D211" s="317"/>
      <c r="E211" s="317"/>
      <c r="J211" s="317"/>
      <c r="K211" s="317"/>
      <c r="T211" s="318"/>
      <c r="V211" s="318"/>
      <c r="Y211" s="317"/>
      <c r="AC211" s="317"/>
      <c r="AE211" s="318"/>
      <c r="AH211" s="317"/>
      <c r="AL211" s="317"/>
    </row>
    <row r="212" spans="2:38">
      <c r="C212" s="318"/>
      <c r="D212" s="317"/>
      <c r="E212" s="317"/>
      <c r="J212" s="317"/>
      <c r="K212" s="317"/>
      <c r="T212" s="318"/>
      <c r="V212" s="318"/>
      <c r="Y212" s="317"/>
      <c r="AC212" s="317"/>
      <c r="AE212" s="318"/>
      <c r="AH212" s="317"/>
      <c r="AL212" s="317"/>
    </row>
    <row r="213" spans="2:38">
      <c r="C213" s="318"/>
      <c r="D213" s="317"/>
      <c r="E213" s="317"/>
      <c r="J213" s="317"/>
      <c r="K213" s="317"/>
      <c r="T213" s="318"/>
      <c r="V213" s="318"/>
      <c r="W213" s="317"/>
      <c r="AC213" s="317"/>
      <c r="AE213" s="318"/>
      <c r="AH213" s="317"/>
      <c r="AL213" s="317"/>
    </row>
    <row r="214" spans="2:38">
      <c r="C214" s="318"/>
      <c r="D214" s="317"/>
      <c r="I214" s="317"/>
      <c r="J214" s="317"/>
      <c r="T214" s="318"/>
      <c r="V214" s="318"/>
      <c r="W214" s="317"/>
      <c r="AC214" s="317"/>
      <c r="AE214" s="318"/>
      <c r="AH214" s="317"/>
      <c r="AL214" s="317"/>
    </row>
    <row r="215" spans="2:38">
      <c r="C215" s="318"/>
      <c r="D215" s="317"/>
      <c r="J215" s="317"/>
      <c r="T215" s="318"/>
      <c r="V215" s="318"/>
      <c r="W215" s="317"/>
      <c r="AC215" s="317"/>
      <c r="AE215" s="318"/>
      <c r="AH215" s="317"/>
      <c r="AL215" s="317"/>
    </row>
    <row r="216" spans="2:38">
      <c r="C216" s="318"/>
      <c r="D216" s="317"/>
      <c r="J216" s="317"/>
      <c r="T216" s="318"/>
      <c r="V216" s="318"/>
      <c r="W216" s="317"/>
      <c r="AC216" s="317"/>
      <c r="AE216" s="318"/>
      <c r="AH216" s="317"/>
      <c r="AL216" s="317"/>
    </row>
    <row r="217" spans="2:38">
      <c r="C217" s="318"/>
      <c r="D217" s="317"/>
      <c r="E217" s="317"/>
      <c r="J217" s="317"/>
      <c r="K217" s="317"/>
      <c r="T217" s="318"/>
      <c r="V217" s="318"/>
      <c r="W217" s="317"/>
      <c r="AC217" s="317"/>
      <c r="AE217" s="318"/>
    </row>
    <row r="218" spans="2:38">
      <c r="C218" s="318"/>
      <c r="D218" s="317"/>
      <c r="E218" s="317"/>
      <c r="J218" s="317"/>
      <c r="K218" s="317"/>
      <c r="T218" s="318"/>
      <c r="V218" s="318"/>
      <c r="W218" s="317"/>
      <c r="AC218" s="317"/>
      <c r="AE218" s="318"/>
    </row>
    <row r="219" spans="2:38">
      <c r="C219" s="318"/>
      <c r="D219" s="317"/>
      <c r="E219" s="317"/>
      <c r="J219" s="317"/>
      <c r="K219" s="317"/>
      <c r="T219" s="318"/>
      <c r="V219" s="318"/>
      <c r="W219" s="317"/>
      <c r="AC219" s="317"/>
      <c r="AE219" s="318"/>
    </row>
    <row r="220" spans="2:38">
      <c r="C220" s="318"/>
      <c r="D220" s="317"/>
      <c r="E220" s="317"/>
      <c r="J220" s="317"/>
      <c r="K220" s="317"/>
      <c r="T220" s="318"/>
      <c r="V220" s="318"/>
      <c r="W220" s="317"/>
      <c r="AC220" s="317"/>
      <c r="AE220" s="318"/>
      <c r="AH220" s="317"/>
      <c r="AL220" s="317"/>
    </row>
    <row r="221" spans="2:38">
      <c r="C221" s="318"/>
      <c r="D221" s="317"/>
      <c r="E221" s="317"/>
      <c r="J221" s="317"/>
      <c r="K221" s="317"/>
      <c r="T221" s="318"/>
      <c r="V221" s="318"/>
      <c r="W221" s="317"/>
      <c r="AC221" s="317"/>
      <c r="AE221" s="318"/>
      <c r="AH221" s="317"/>
      <c r="AL221" s="317"/>
    </row>
    <row r="222" spans="2:38">
      <c r="C222" s="318"/>
      <c r="D222" s="317"/>
      <c r="E222" s="317"/>
      <c r="J222" s="317"/>
      <c r="K222" s="317"/>
      <c r="T222" s="318"/>
      <c r="V222" s="318"/>
      <c r="W222" s="317"/>
      <c r="AC222" s="317"/>
      <c r="AE222" s="318"/>
      <c r="AH222" s="317"/>
      <c r="AL222" s="317"/>
    </row>
    <row r="223" spans="2:38">
      <c r="C223" s="318"/>
      <c r="D223" s="318"/>
      <c r="E223" s="317"/>
      <c r="K223" s="317"/>
      <c r="T223" s="318"/>
      <c r="V223" s="318"/>
      <c r="W223" s="317"/>
      <c r="AC223" s="317"/>
      <c r="AE223" s="318"/>
      <c r="AH223" s="317"/>
      <c r="AL223" s="317"/>
    </row>
    <row r="224" spans="2:38">
      <c r="C224" s="318"/>
      <c r="D224" s="318"/>
      <c r="E224" s="317"/>
      <c r="K224" s="317"/>
      <c r="T224" s="318"/>
      <c r="V224" s="318"/>
      <c r="W224" s="317"/>
      <c r="AC224" s="317"/>
      <c r="AE224" s="318"/>
      <c r="AH224" s="317"/>
      <c r="AL224" s="317"/>
    </row>
    <row r="225" spans="3:39">
      <c r="C225" s="318"/>
      <c r="D225" s="317"/>
      <c r="E225" s="317"/>
      <c r="J225" s="317"/>
      <c r="K225" s="317"/>
      <c r="T225" s="318"/>
      <c r="V225" s="318"/>
      <c r="AE225" s="318"/>
      <c r="AH225" s="317"/>
      <c r="AL225" s="317"/>
    </row>
    <row r="226" spans="3:39">
      <c r="C226" s="318"/>
      <c r="D226" s="317"/>
      <c r="E226" s="317"/>
      <c r="J226" s="317"/>
      <c r="K226" s="317"/>
      <c r="T226" s="318"/>
      <c r="V226" s="318"/>
      <c r="AE226" s="318"/>
      <c r="AH226" s="317"/>
      <c r="AL226" s="317"/>
    </row>
    <row r="227" spans="3:39">
      <c r="C227" s="318"/>
      <c r="D227" s="317"/>
      <c r="E227" s="317"/>
      <c r="J227" s="317"/>
      <c r="K227" s="317"/>
      <c r="T227" s="318"/>
      <c r="V227" s="318"/>
      <c r="W227" s="317"/>
      <c r="AC227" s="317"/>
      <c r="AE227" s="318"/>
      <c r="AH227" s="317"/>
      <c r="AL227" s="317"/>
    </row>
    <row r="228" spans="3:39">
      <c r="C228" s="318"/>
      <c r="D228" s="317"/>
      <c r="E228" s="317"/>
      <c r="J228" s="317"/>
      <c r="K228" s="317"/>
      <c r="T228" s="318"/>
      <c r="V228" s="318"/>
      <c r="W228" s="317"/>
      <c r="AC228" s="317"/>
      <c r="AE228" s="318"/>
      <c r="AH228" s="317"/>
      <c r="AL228" s="317"/>
    </row>
    <row r="229" spans="3:39">
      <c r="C229" s="318"/>
      <c r="D229" s="317"/>
      <c r="E229" s="317"/>
      <c r="J229" s="317"/>
      <c r="K229" s="317"/>
      <c r="T229" s="318"/>
      <c r="V229" s="318"/>
      <c r="W229" s="317"/>
      <c r="AC229" s="317"/>
      <c r="AE229" s="318"/>
      <c r="AH229" s="317"/>
      <c r="AL229" s="317"/>
    </row>
    <row r="230" spans="3:39">
      <c r="C230" s="318"/>
      <c r="D230" s="317"/>
      <c r="E230" s="317"/>
      <c r="J230" s="317"/>
      <c r="K230" s="317"/>
      <c r="V230" s="318"/>
      <c r="W230" s="317"/>
      <c r="AC230" s="317"/>
      <c r="AE230" s="318"/>
      <c r="AH230" s="317"/>
      <c r="AL230" s="317"/>
    </row>
    <row r="231" spans="3:39">
      <c r="C231" s="318"/>
      <c r="D231" s="317"/>
      <c r="E231" s="317"/>
      <c r="J231" s="317"/>
      <c r="K231" s="317"/>
      <c r="V231" s="318"/>
      <c r="W231" s="317"/>
      <c r="AC231" s="317"/>
      <c r="AE231" s="318"/>
      <c r="AH231" s="317"/>
      <c r="AL231" s="317"/>
    </row>
    <row r="232" spans="3:39">
      <c r="C232" s="318"/>
      <c r="D232" s="317"/>
      <c r="E232" s="317"/>
      <c r="J232" s="317"/>
      <c r="K232" s="317"/>
      <c r="V232" s="318"/>
      <c r="W232" s="317"/>
      <c r="AC232" s="317"/>
      <c r="AE232" s="318"/>
      <c r="AH232" s="317"/>
      <c r="AL232" s="317"/>
    </row>
    <row r="233" spans="3:39">
      <c r="C233" s="318"/>
      <c r="D233" s="318"/>
      <c r="E233" s="317"/>
      <c r="F233" s="317"/>
      <c r="J233" s="317"/>
      <c r="K233" s="317"/>
      <c r="V233" s="318"/>
      <c r="W233" s="317"/>
      <c r="AC233" s="317"/>
      <c r="AE233" s="318"/>
      <c r="AH233" s="317"/>
      <c r="AL233" s="317"/>
    </row>
    <row r="234" spans="3:39">
      <c r="C234" s="318"/>
      <c r="D234" s="318"/>
      <c r="F234" s="317"/>
      <c r="J234" s="317"/>
      <c r="V234" s="318"/>
      <c r="W234" s="317"/>
      <c r="AC234" s="317"/>
      <c r="AE234" s="318"/>
      <c r="AH234" s="317"/>
      <c r="AL234" s="317"/>
    </row>
    <row r="235" spans="3:39">
      <c r="C235" s="318"/>
      <c r="D235" s="318"/>
      <c r="F235" s="317"/>
      <c r="J235" s="317"/>
      <c r="V235" s="318"/>
      <c r="W235" s="317"/>
      <c r="AC235" s="317"/>
      <c r="AE235" s="318"/>
      <c r="AH235" s="317"/>
      <c r="AL235" s="317"/>
    </row>
    <row r="236" spans="3:39">
      <c r="C236" s="318"/>
      <c r="D236" s="318"/>
      <c r="E236" s="317"/>
      <c r="F236" s="317"/>
      <c r="J236" s="317"/>
      <c r="K236" s="317"/>
      <c r="V236" s="318"/>
      <c r="W236" s="317"/>
      <c r="AC236" s="317"/>
      <c r="AE236" s="318"/>
      <c r="AH236" s="317"/>
      <c r="AL236" s="317"/>
    </row>
    <row r="237" spans="3:39">
      <c r="C237" s="318"/>
      <c r="D237" s="318"/>
      <c r="F237" s="317"/>
      <c r="J237" s="317"/>
      <c r="V237" s="318"/>
      <c r="W237" s="317"/>
      <c r="AC237" s="317"/>
    </row>
    <row r="238" spans="3:39">
      <c r="C238" s="318"/>
      <c r="D238" s="318"/>
      <c r="F238" s="317"/>
      <c r="J238" s="317"/>
      <c r="V238" s="318"/>
      <c r="W238" s="317"/>
      <c r="AC238" s="317"/>
    </row>
    <row r="239" spans="3:39">
      <c r="C239" s="318"/>
      <c r="D239" s="318"/>
      <c r="F239" s="317"/>
      <c r="J239" s="317"/>
      <c r="V239" s="318"/>
      <c r="W239" s="317"/>
      <c r="Y239" s="317"/>
      <c r="AC239" s="317"/>
      <c r="AF239" s="318"/>
      <c r="AI239" s="317"/>
      <c r="AL239" s="317"/>
      <c r="AM239" s="317"/>
    </row>
    <row r="240" spans="3:39">
      <c r="C240" s="318"/>
      <c r="D240" s="318"/>
      <c r="F240" s="317"/>
      <c r="J240" s="317"/>
      <c r="V240" s="318"/>
      <c r="W240" s="317"/>
      <c r="AC240" s="317"/>
      <c r="AF240" s="318"/>
      <c r="AI240" s="317"/>
      <c r="AM240" s="317"/>
    </row>
    <row r="241" spans="4:39">
      <c r="D241" s="318"/>
      <c r="V241" s="318"/>
      <c r="W241" s="317"/>
      <c r="AC241" s="317"/>
      <c r="AF241" s="318"/>
      <c r="AI241" s="317"/>
      <c r="AM241" s="317"/>
    </row>
    <row r="242" spans="4:39">
      <c r="D242" s="318"/>
      <c r="V242" s="318"/>
      <c r="W242" s="317"/>
      <c r="Y242" s="317"/>
      <c r="AC242" s="317"/>
      <c r="AF242" s="318"/>
      <c r="AI242" s="317"/>
      <c r="AM242" s="317"/>
    </row>
    <row r="243" spans="4:39">
      <c r="D243" s="318"/>
      <c r="V243" s="318"/>
      <c r="W243" s="317"/>
      <c r="Y243" s="317"/>
      <c r="AC243" s="317"/>
      <c r="AF243" s="318"/>
      <c r="AI243" s="317"/>
      <c r="AM243" s="317"/>
    </row>
    <row r="244" spans="4:39">
      <c r="D244" s="318"/>
      <c r="V244" s="318"/>
      <c r="W244" s="317"/>
      <c r="Y244" s="317"/>
      <c r="AC244" s="317"/>
      <c r="AF244" s="318"/>
      <c r="AI244" s="317"/>
      <c r="AM244" s="317"/>
    </row>
    <row r="245" spans="4:39">
      <c r="D245" s="318"/>
      <c r="V245" s="318"/>
      <c r="W245" s="317"/>
      <c r="AC245" s="317"/>
      <c r="AF245" s="318"/>
      <c r="AI245" s="317"/>
      <c r="AM245" s="317"/>
    </row>
    <row r="246" spans="4:39">
      <c r="D246" s="318"/>
      <c r="V246" s="318"/>
      <c r="W246" s="317"/>
      <c r="AC246" s="317"/>
      <c r="AF246" s="318"/>
      <c r="AI246" s="317"/>
      <c r="AM246" s="317"/>
    </row>
    <row r="247" spans="4:39">
      <c r="D247" s="318"/>
      <c r="E247" s="317"/>
      <c r="K247" s="317"/>
      <c r="V247" s="318"/>
      <c r="W247" s="317"/>
      <c r="AC247" s="317"/>
      <c r="AF247" s="318"/>
      <c r="AI247" s="317"/>
      <c r="AM247" s="317"/>
    </row>
    <row r="248" spans="4:39">
      <c r="D248" s="318"/>
      <c r="E248" s="317"/>
      <c r="K248" s="317"/>
      <c r="V248" s="318"/>
      <c r="W248" s="317"/>
      <c r="AC248" s="317"/>
      <c r="AF248" s="318"/>
      <c r="AI248" s="317"/>
      <c r="AM248" s="317"/>
    </row>
    <row r="249" spans="4:39">
      <c r="D249" s="318"/>
      <c r="E249" s="317"/>
      <c r="K249" s="317"/>
      <c r="V249" s="318"/>
      <c r="W249" s="317"/>
      <c r="AC249" s="317"/>
      <c r="AF249" s="318"/>
    </row>
    <row r="250" spans="4:39">
      <c r="D250" s="318"/>
      <c r="E250" s="317"/>
      <c r="K250" s="317"/>
      <c r="V250" s="318"/>
      <c r="W250" s="317"/>
      <c r="AC250" s="317"/>
      <c r="AF250" s="318"/>
    </row>
    <row r="251" spans="4:39">
      <c r="D251" s="318"/>
      <c r="E251" s="317"/>
      <c r="K251" s="317"/>
      <c r="V251" s="318"/>
      <c r="W251" s="317"/>
      <c r="AC251" s="317"/>
      <c r="AF251" s="318"/>
    </row>
    <row r="252" spans="4:39">
      <c r="D252" s="318"/>
      <c r="E252" s="317"/>
      <c r="K252" s="317"/>
      <c r="V252" s="318"/>
      <c r="W252" s="317"/>
      <c r="AC252" s="317"/>
      <c r="AF252" s="318"/>
      <c r="AI252" s="317"/>
      <c r="AM252" s="317"/>
    </row>
    <row r="253" spans="4:39">
      <c r="D253" s="318"/>
      <c r="E253" s="317"/>
      <c r="K253" s="317"/>
      <c r="V253" s="318"/>
      <c r="W253" s="317"/>
      <c r="AC253" s="317"/>
      <c r="AF253" s="318"/>
      <c r="AI253" s="317"/>
      <c r="AM253" s="317"/>
    </row>
    <row r="254" spans="4:39">
      <c r="D254" s="318"/>
      <c r="G254" s="317"/>
      <c r="K254" s="317"/>
      <c r="V254" s="318"/>
      <c r="W254" s="317"/>
      <c r="AC254" s="317"/>
      <c r="AF254" s="318"/>
      <c r="AI254" s="317"/>
      <c r="AM254" s="317"/>
    </row>
    <row r="255" spans="4:39">
      <c r="D255" s="318"/>
      <c r="G255" s="317"/>
      <c r="K255" s="317"/>
      <c r="V255" s="318"/>
      <c r="W255" s="317"/>
      <c r="AC255" s="317"/>
      <c r="AF255" s="318"/>
      <c r="AI255" s="317"/>
      <c r="AM255" s="317"/>
    </row>
    <row r="256" spans="4:39">
      <c r="D256" s="318"/>
      <c r="G256" s="317"/>
      <c r="K256" s="317"/>
      <c r="V256" s="318"/>
      <c r="W256" s="317"/>
      <c r="AC256" s="317"/>
      <c r="AF256" s="318"/>
      <c r="AI256" s="317"/>
      <c r="AM256" s="317"/>
    </row>
    <row r="257" spans="4:40">
      <c r="D257" s="318"/>
      <c r="G257" s="317"/>
      <c r="K257" s="317"/>
      <c r="V257" s="318"/>
      <c r="AF257" s="318"/>
      <c r="AI257" s="317"/>
      <c r="AM257" s="317"/>
    </row>
    <row r="258" spans="4:40">
      <c r="D258" s="318"/>
      <c r="G258" s="317"/>
      <c r="K258" s="317"/>
      <c r="V258" s="318"/>
      <c r="W258" s="317"/>
      <c r="AC258" s="317"/>
      <c r="AF258" s="318"/>
      <c r="AI258" s="317"/>
      <c r="AM258" s="317"/>
    </row>
    <row r="259" spans="4:40">
      <c r="D259" s="318"/>
      <c r="G259" s="317"/>
      <c r="K259" s="317"/>
      <c r="V259" s="318"/>
      <c r="W259" s="317"/>
      <c r="AC259" s="317"/>
      <c r="AF259" s="318"/>
      <c r="AI259" s="317"/>
      <c r="AM259" s="317"/>
    </row>
    <row r="260" spans="4:40">
      <c r="D260" s="318"/>
      <c r="G260" s="317"/>
      <c r="K260" s="317"/>
      <c r="V260" s="318"/>
      <c r="W260" s="317"/>
      <c r="AC260" s="317"/>
      <c r="AF260" s="318"/>
      <c r="AI260" s="317"/>
      <c r="AM260" s="317"/>
    </row>
    <row r="261" spans="4:40">
      <c r="D261" s="318"/>
      <c r="G261" s="317"/>
      <c r="K261" s="317"/>
      <c r="V261" s="318"/>
      <c r="W261" s="317"/>
      <c r="AC261" s="317"/>
      <c r="AF261" s="318"/>
      <c r="AI261" s="317"/>
      <c r="AM261" s="317"/>
    </row>
    <row r="262" spans="4:40">
      <c r="V262" s="318"/>
      <c r="W262" s="317"/>
      <c r="AC262" s="317"/>
      <c r="AF262" s="318"/>
      <c r="AI262" s="317"/>
      <c r="AM262" s="317"/>
    </row>
    <row r="263" spans="4:40">
      <c r="V263" s="318"/>
      <c r="W263" s="317"/>
      <c r="AC263" s="317"/>
      <c r="AF263" s="318"/>
      <c r="AI263" s="317"/>
      <c r="AM263" s="317"/>
    </row>
    <row r="264" spans="4:40">
      <c r="V264" s="318"/>
      <c r="W264" s="317"/>
      <c r="AC264" s="317"/>
      <c r="AF264" s="318"/>
      <c r="AI264" s="317"/>
      <c r="AM264" s="317"/>
    </row>
    <row r="265" spans="4:40">
      <c r="V265" s="318"/>
      <c r="W265" s="317"/>
      <c r="Y265" s="317"/>
      <c r="AC265" s="317"/>
      <c r="AF265" s="318"/>
      <c r="AI265" s="317"/>
      <c r="AM265" s="317"/>
    </row>
    <row r="266" spans="4:40">
      <c r="V266" s="318"/>
      <c r="W266" s="317"/>
      <c r="Y266" s="317"/>
      <c r="AC266" s="317"/>
      <c r="AF266" s="318"/>
      <c r="AI266" s="317"/>
      <c r="AM266" s="317"/>
    </row>
    <row r="267" spans="4:40">
      <c r="V267" s="318"/>
      <c r="W267" s="317"/>
      <c r="Y267" s="317"/>
      <c r="AC267" s="317"/>
      <c r="AF267" s="318"/>
      <c r="AI267" s="317"/>
      <c r="AM267" s="317"/>
    </row>
    <row r="268" spans="4:40">
      <c r="V268" s="318"/>
      <c r="W268" s="317"/>
      <c r="Y268" s="317"/>
      <c r="AC268" s="317"/>
      <c r="AF268" s="318"/>
      <c r="AI268" s="317"/>
      <c r="AM268" s="317"/>
    </row>
    <row r="269" spans="4:40">
      <c r="V269" s="318"/>
      <c r="W269" s="317"/>
      <c r="Y269" s="317"/>
      <c r="AC269" s="317"/>
    </row>
    <row r="270" spans="4:40">
      <c r="V270" s="318"/>
      <c r="W270" s="317"/>
      <c r="Y270" s="317"/>
      <c r="Z270" s="317"/>
      <c r="AC270" s="317"/>
      <c r="AD270" s="317"/>
      <c r="AG270" s="318"/>
      <c r="AJ270" s="317"/>
      <c r="AN270" s="317"/>
    </row>
    <row r="271" spans="4:40">
      <c r="V271" s="318"/>
      <c r="W271" s="317"/>
      <c r="Y271" s="317"/>
      <c r="AC271" s="317"/>
      <c r="AG271" s="318"/>
      <c r="AJ271" s="317"/>
      <c r="AM271" s="317"/>
      <c r="AN271" s="317"/>
    </row>
    <row r="272" spans="4:40">
      <c r="V272" s="318"/>
      <c r="W272" s="317"/>
      <c r="Y272" s="317"/>
      <c r="AC272" s="317"/>
      <c r="AG272" s="318"/>
      <c r="AJ272" s="317"/>
      <c r="AN272" s="317"/>
    </row>
    <row r="273" spans="22:40">
      <c r="V273" s="318"/>
      <c r="W273" s="317"/>
      <c r="Z273" s="317"/>
      <c r="AC273" s="317"/>
      <c r="AD273" s="317"/>
      <c r="AG273" s="318"/>
      <c r="AJ273" s="317"/>
      <c r="AN273" s="317"/>
    </row>
    <row r="274" spans="22:40">
      <c r="V274" s="318"/>
      <c r="W274" s="317"/>
      <c r="Z274" s="317"/>
      <c r="AC274" s="317"/>
      <c r="AD274" s="317"/>
      <c r="AG274" s="318"/>
      <c r="AJ274" s="317"/>
      <c r="AN274" s="317"/>
    </row>
    <row r="275" spans="22:40">
      <c r="V275" s="318"/>
      <c r="W275" s="317"/>
      <c r="Z275" s="317"/>
      <c r="AC275" s="317"/>
      <c r="AD275" s="317"/>
      <c r="AG275" s="318"/>
      <c r="AJ275" s="317"/>
      <c r="AN275" s="317"/>
    </row>
    <row r="276" spans="22:40">
      <c r="V276" s="318"/>
      <c r="W276" s="317"/>
      <c r="X276" s="317"/>
      <c r="AC276" s="317"/>
      <c r="AD276" s="317"/>
      <c r="AG276" s="318"/>
      <c r="AJ276" s="317"/>
      <c r="AN276" s="317"/>
    </row>
    <row r="277" spans="22:40">
      <c r="V277" s="318"/>
      <c r="W277" s="317"/>
      <c r="X277" s="317"/>
      <c r="AC277" s="317"/>
      <c r="AD277" s="317"/>
      <c r="AG277" s="318"/>
      <c r="AJ277" s="317"/>
      <c r="AN277" s="317"/>
    </row>
    <row r="278" spans="22:40">
      <c r="V278" s="318"/>
      <c r="W278" s="317"/>
      <c r="X278" s="317"/>
      <c r="AC278" s="317"/>
      <c r="AD278" s="317"/>
      <c r="AG278" s="318"/>
      <c r="AJ278" s="317"/>
      <c r="AN278" s="317"/>
    </row>
    <row r="279" spans="22:40">
      <c r="V279" s="318"/>
      <c r="W279" s="317"/>
      <c r="X279" s="317"/>
      <c r="AC279" s="317"/>
      <c r="AD279" s="317"/>
      <c r="AG279" s="318"/>
      <c r="AJ279" s="317"/>
      <c r="AN279" s="317"/>
    </row>
    <row r="280" spans="22:40">
      <c r="V280" s="318"/>
      <c r="W280" s="317"/>
      <c r="X280" s="317"/>
      <c r="AC280" s="317"/>
      <c r="AD280" s="317"/>
      <c r="AG280" s="318"/>
    </row>
    <row r="281" spans="22:40">
      <c r="V281" s="318"/>
      <c r="W281" s="317"/>
      <c r="X281" s="317"/>
      <c r="AC281" s="317"/>
      <c r="AD281" s="317"/>
      <c r="AG281" s="318"/>
    </row>
    <row r="282" spans="22:40">
      <c r="V282" s="318"/>
      <c r="W282" s="317"/>
      <c r="X282" s="317"/>
      <c r="AC282" s="317"/>
      <c r="AD282" s="317"/>
      <c r="AG282" s="318"/>
    </row>
    <row r="283" spans="22:40">
      <c r="V283" s="318"/>
      <c r="W283" s="317"/>
      <c r="X283" s="317"/>
      <c r="AC283" s="317"/>
      <c r="AD283" s="317"/>
      <c r="AG283" s="318"/>
      <c r="AJ283" s="317"/>
      <c r="AN283" s="317"/>
    </row>
    <row r="284" spans="22:40">
      <c r="V284" s="318"/>
      <c r="W284" s="317"/>
      <c r="X284" s="317"/>
      <c r="AC284" s="317"/>
      <c r="AD284" s="317"/>
      <c r="AG284" s="318"/>
      <c r="AJ284" s="317"/>
      <c r="AN284" s="317"/>
    </row>
    <row r="285" spans="22:40">
      <c r="V285" s="318"/>
      <c r="W285" s="317"/>
      <c r="X285" s="317"/>
      <c r="AC285" s="317"/>
      <c r="AD285" s="317"/>
      <c r="AG285" s="318"/>
      <c r="AJ285" s="317"/>
      <c r="AN285" s="317"/>
    </row>
    <row r="286" spans="22:40">
      <c r="V286" s="318"/>
      <c r="W286" s="317"/>
      <c r="X286" s="317"/>
      <c r="AC286" s="317"/>
      <c r="AD286" s="317"/>
      <c r="AG286" s="318"/>
      <c r="AJ286" s="317"/>
      <c r="AN286" s="317"/>
    </row>
    <row r="287" spans="22:40">
      <c r="V287" s="318"/>
      <c r="W287" s="317"/>
      <c r="X287" s="317"/>
      <c r="AC287" s="317"/>
      <c r="AD287" s="317"/>
      <c r="AG287" s="318"/>
      <c r="AJ287" s="317"/>
      <c r="AN287" s="317"/>
    </row>
    <row r="288" spans="22:40">
      <c r="V288" s="318"/>
      <c r="W288" s="318"/>
      <c r="AG288" s="318"/>
      <c r="AJ288" s="317"/>
      <c r="AN288" s="317"/>
    </row>
    <row r="289" spans="22:40">
      <c r="V289" s="318"/>
      <c r="W289" s="318"/>
      <c r="AG289" s="318"/>
      <c r="AI289" s="317"/>
      <c r="AJ289" s="317"/>
      <c r="AN289" s="317"/>
    </row>
    <row r="290" spans="22:40">
      <c r="V290" s="318"/>
      <c r="W290" s="317"/>
      <c r="X290" s="317"/>
      <c r="AC290" s="317"/>
      <c r="AD290" s="317"/>
      <c r="AG290" s="318"/>
      <c r="AJ290" s="317"/>
      <c r="AN290" s="317"/>
    </row>
    <row r="291" spans="22:40">
      <c r="V291" s="318"/>
      <c r="W291" s="317"/>
      <c r="X291" s="317"/>
      <c r="AC291" s="317"/>
      <c r="AD291" s="317"/>
      <c r="AG291" s="318"/>
      <c r="AJ291" s="317"/>
      <c r="AN291" s="317"/>
    </row>
    <row r="292" spans="22:40">
      <c r="V292" s="318"/>
      <c r="W292" s="317"/>
      <c r="X292" s="317"/>
      <c r="AC292" s="317"/>
      <c r="AD292" s="317"/>
      <c r="AG292" s="318"/>
      <c r="AJ292" s="317"/>
      <c r="AN292" s="317"/>
    </row>
    <row r="293" spans="22:40">
      <c r="V293" s="318"/>
      <c r="W293" s="317"/>
      <c r="X293" s="317"/>
      <c r="AC293" s="317"/>
      <c r="AD293" s="317"/>
      <c r="AG293" s="318"/>
      <c r="AJ293" s="317"/>
      <c r="AN293" s="317"/>
    </row>
    <row r="294" spans="22:40">
      <c r="V294" s="318"/>
      <c r="W294" s="317"/>
      <c r="X294" s="317"/>
      <c r="AC294" s="317"/>
      <c r="AD294" s="317"/>
      <c r="AG294" s="318"/>
      <c r="AJ294" s="317"/>
      <c r="AN294" s="317"/>
    </row>
    <row r="295" spans="22:40">
      <c r="V295" s="318"/>
      <c r="W295" s="317"/>
      <c r="X295" s="317"/>
      <c r="AC295" s="317"/>
      <c r="AD295" s="317"/>
      <c r="AG295" s="318"/>
      <c r="AJ295" s="317"/>
      <c r="AN295" s="317"/>
    </row>
    <row r="296" spans="22:40">
      <c r="V296" s="318"/>
      <c r="W296" s="317"/>
      <c r="X296" s="317"/>
      <c r="AC296" s="317"/>
      <c r="AD296" s="317"/>
      <c r="AG296" s="318"/>
      <c r="AJ296" s="317"/>
      <c r="AN296" s="317"/>
    </row>
    <row r="297" spans="22:40">
      <c r="V297" s="318"/>
      <c r="W297" s="318"/>
      <c r="X297" s="317"/>
      <c r="Y297" s="317"/>
      <c r="AC297" s="317"/>
      <c r="AD297" s="317"/>
      <c r="AG297" s="318"/>
      <c r="AJ297" s="317"/>
      <c r="AN297" s="317"/>
    </row>
    <row r="298" spans="22:40">
      <c r="V298" s="318"/>
      <c r="W298" s="318"/>
      <c r="X298" s="317"/>
      <c r="Y298" s="317"/>
      <c r="AC298" s="317"/>
      <c r="AD298" s="317"/>
      <c r="AG298" s="318"/>
      <c r="AJ298" s="317"/>
      <c r="AN298" s="317"/>
    </row>
    <row r="299" spans="22:40">
      <c r="V299" s="318"/>
      <c r="W299" s="318"/>
      <c r="X299" s="317"/>
      <c r="Y299" s="317"/>
      <c r="AC299" s="317"/>
      <c r="AD299" s="317"/>
      <c r="AG299" s="318"/>
      <c r="AJ299" s="317"/>
      <c r="AN299" s="317"/>
    </row>
    <row r="300" spans="22:40">
      <c r="V300" s="318"/>
      <c r="W300" s="318"/>
      <c r="X300" s="317"/>
      <c r="Y300" s="317"/>
      <c r="AC300" s="317"/>
      <c r="AD300" s="317"/>
    </row>
    <row r="301" spans="22:40">
      <c r="V301" s="318"/>
      <c r="W301" s="318"/>
      <c r="X301" s="317"/>
      <c r="Y301" s="317"/>
      <c r="AC301" s="317"/>
      <c r="AD301" s="317"/>
      <c r="AN301" s="317"/>
    </row>
    <row r="302" spans="22:40">
      <c r="V302" s="318"/>
      <c r="W302" s="318"/>
      <c r="X302" s="317"/>
      <c r="Y302" s="317"/>
      <c r="AC302" s="317"/>
      <c r="AD302" s="317"/>
    </row>
    <row r="303" spans="22:40">
      <c r="V303" s="318"/>
      <c r="W303" s="318"/>
      <c r="X303" s="317"/>
      <c r="Y303" s="317"/>
      <c r="AC303" s="317"/>
      <c r="AD303" s="317"/>
    </row>
    <row r="304" spans="22:40">
      <c r="V304" s="318"/>
      <c r="W304" s="318"/>
      <c r="X304" s="317"/>
      <c r="Y304" s="317"/>
      <c r="AC304" s="317"/>
      <c r="AD304" s="317"/>
    </row>
    <row r="305" spans="22:38">
      <c r="W305" s="318"/>
      <c r="X305" s="317"/>
      <c r="AC305" s="317"/>
      <c r="AD305" s="317"/>
    </row>
    <row r="306" spans="22:38">
      <c r="W306" s="318"/>
      <c r="X306" s="317"/>
      <c r="AD306" s="317"/>
    </row>
    <row r="307" spans="22:38">
      <c r="V307" s="318"/>
      <c r="W307" s="318"/>
      <c r="X307" s="317"/>
      <c r="Y307" s="317"/>
      <c r="AC307" s="317"/>
      <c r="AD307" s="317"/>
      <c r="AE307" s="318"/>
      <c r="AH307" s="317"/>
      <c r="AL307" s="317"/>
    </row>
    <row r="308" spans="22:38">
      <c r="V308" s="318"/>
      <c r="W308" s="318"/>
      <c r="AE308" s="318"/>
      <c r="AH308" s="317"/>
      <c r="AL308" s="317"/>
    </row>
    <row r="309" spans="22:38">
      <c r="V309" s="318"/>
      <c r="W309" s="318"/>
      <c r="X309" s="317"/>
      <c r="AD309" s="317"/>
      <c r="AE309" s="318"/>
      <c r="AH309" s="317"/>
      <c r="AJ309" s="317"/>
      <c r="AL309" s="317"/>
    </row>
    <row r="310" spans="22:38">
      <c r="V310" s="318"/>
      <c r="W310" s="318"/>
      <c r="X310" s="317"/>
      <c r="Y310" s="317"/>
      <c r="AC310" s="317"/>
      <c r="AD310" s="317"/>
      <c r="AE310" s="318"/>
      <c r="AH310" s="317"/>
      <c r="AL310" s="317"/>
    </row>
    <row r="311" spans="22:38">
      <c r="V311" s="318"/>
      <c r="W311" s="318"/>
      <c r="X311" s="317"/>
      <c r="Y311" s="317"/>
      <c r="AC311" s="317"/>
      <c r="AD311" s="317"/>
      <c r="AE311" s="318"/>
      <c r="AH311" s="317"/>
      <c r="AL311" s="317"/>
    </row>
    <row r="312" spans="22:38">
      <c r="V312" s="318"/>
      <c r="W312" s="318"/>
      <c r="X312" s="317"/>
      <c r="Y312" s="317"/>
      <c r="AC312" s="317"/>
      <c r="AD312" s="317"/>
      <c r="AE312" s="318"/>
      <c r="AH312" s="317"/>
      <c r="AL312" s="317"/>
    </row>
    <row r="313" spans="22:38">
      <c r="V313" s="318"/>
      <c r="W313" s="318"/>
      <c r="X313" s="317"/>
      <c r="AC313" s="317"/>
      <c r="AD313" s="317"/>
      <c r="AE313" s="318"/>
      <c r="AH313" s="317"/>
      <c r="AL313" s="317"/>
    </row>
    <row r="314" spans="22:38">
      <c r="V314" s="318"/>
      <c r="W314" s="318"/>
      <c r="X314" s="317"/>
      <c r="AC314" s="317"/>
      <c r="AD314" s="317"/>
      <c r="AE314" s="318"/>
      <c r="AH314" s="317"/>
      <c r="AL314" s="317"/>
    </row>
    <row r="315" spans="22:38">
      <c r="V315" s="318"/>
      <c r="W315" s="318"/>
      <c r="X315" s="317"/>
      <c r="AC315" s="317"/>
      <c r="AD315" s="317"/>
      <c r="AE315" s="318"/>
      <c r="AH315" s="317"/>
      <c r="AL315" s="317"/>
    </row>
    <row r="316" spans="22:38">
      <c r="V316" s="318"/>
      <c r="W316" s="318"/>
      <c r="X316" s="317"/>
      <c r="AC316" s="317"/>
      <c r="AD316" s="317"/>
      <c r="AE316" s="318"/>
      <c r="AH316" s="317"/>
      <c r="AL316" s="317"/>
    </row>
    <row r="317" spans="22:38">
      <c r="V317" s="318"/>
      <c r="W317" s="318"/>
      <c r="X317" s="317"/>
      <c r="AC317" s="317"/>
      <c r="AD317" s="317"/>
      <c r="AE317" s="318"/>
    </row>
    <row r="318" spans="22:38">
      <c r="V318" s="318"/>
      <c r="W318" s="318"/>
      <c r="X318" s="317"/>
      <c r="AC318" s="317"/>
      <c r="AD318" s="317"/>
      <c r="AE318" s="318"/>
    </row>
    <row r="319" spans="22:38">
      <c r="V319" s="318"/>
      <c r="W319" s="318"/>
      <c r="AC319" s="317"/>
      <c r="AE319" s="318"/>
    </row>
    <row r="320" spans="22:38">
      <c r="V320" s="318"/>
      <c r="W320" s="318"/>
      <c r="AC320" s="317"/>
      <c r="AE320" s="318"/>
      <c r="AH320" s="317"/>
      <c r="AL320" s="317"/>
    </row>
    <row r="321" spans="22:38">
      <c r="V321" s="318"/>
      <c r="W321" s="318"/>
      <c r="X321" s="317"/>
      <c r="AC321" s="317"/>
      <c r="AD321" s="317"/>
      <c r="AE321" s="318"/>
      <c r="AH321" s="317"/>
      <c r="AL321" s="317"/>
    </row>
    <row r="322" spans="22:38">
      <c r="V322" s="318"/>
      <c r="W322" s="318"/>
      <c r="X322" s="317"/>
      <c r="AC322" s="317"/>
      <c r="AD322" s="317"/>
      <c r="AE322" s="318"/>
      <c r="AH322" s="317"/>
      <c r="AL322" s="317"/>
    </row>
    <row r="323" spans="22:38">
      <c r="V323" s="318"/>
      <c r="W323" s="318"/>
      <c r="X323" s="317"/>
      <c r="AC323" s="317"/>
      <c r="AD323" s="317"/>
      <c r="AE323" s="318"/>
      <c r="AH323" s="317"/>
      <c r="AL323" s="317"/>
    </row>
    <row r="324" spans="22:38">
      <c r="V324" s="318"/>
      <c r="W324" s="318"/>
      <c r="X324" s="317"/>
      <c r="AC324" s="317"/>
      <c r="AD324" s="317"/>
      <c r="AE324" s="318"/>
      <c r="AH324" s="317"/>
      <c r="AL324" s="317"/>
    </row>
    <row r="325" spans="22:38">
      <c r="V325" s="318"/>
      <c r="W325" s="318"/>
      <c r="X325" s="317"/>
      <c r="AD325" s="317"/>
      <c r="AE325" s="318"/>
      <c r="AH325" s="317"/>
      <c r="AL325" s="317"/>
    </row>
    <row r="326" spans="22:38">
      <c r="V326" s="318"/>
      <c r="W326" s="318"/>
      <c r="X326" s="317"/>
      <c r="AD326" s="317"/>
      <c r="AE326" s="318"/>
      <c r="AH326" s="317"/>
      <c r="AL326" s="317"/>
    </row>
    <row r="327" spans="22:38">
      <c r="V327" s="318"/>
      <c r="W327" s="318"/>
      <c r="X327" s="317"/>
      <c r="AC327" s="317"/>
      <c r="AD327" s="317"/>
      <c r="AE327" s="318"/>
      <c r="AH327" s="317"/>
      <c r="AL327" s="317"/>
    </row>
    <row r="328" spans="22:38">
      <c r="V328" s="318"/>
      <c r="W328" s="318"/>
      <c r="Z328" s="317"/>
      <c r="AC328" s="317"/>
      <c r="AD328" s="317"/>
      <c r="AE328" s="318"/>
      <c r="AH328" s="317"/>
      <c r="AL328" s="317"/>
    </row>
    <row r="329" spans="22:38">
      <c r="V329" s="318"/>
      <c r="W329" s="318"/>
      <c r="Z329" s="317"/>
      <c r="AC329" s="317"/>
      <c r="AD329" s="317"/>
      <c r="AE329" s="318"/>
      <c r="AH329" s="317"/>
      <c r="AL329" s="317"/>
    </row>
    <row r="330" spans="22:38">
      <c r="V330" s="318"/>
      <c r="W330" s="318"/>
      <c r="Z330" s="317"/>
      <c r="AC330" s="317"/>
      <c r="AD330" s="317"/>
      <c r="AE330" s="318"/>
      <c r="AH330" s="317"/>
      <c r="AL330" s="317"/>
    </row>
    <row r="331" spans="22:38">
      <c r="V331" s="318"/>
      <c r="W331" s="318"/>
      <c r="Z331" s="317"/>
      <c r="AC331" s="317"/>
      <c r="AD331" s="317"/>
      <c r="AE331" s="318"/>
      <c r="AH331" s="317"/>
      <c r="AL331" s="317"/>
    </row>
    <row r="332" spans="22:38">
      <c r="V332" s="318"/>
      <c r="W332" s="318"/>
      <c r="Z332" s="317"/>
      <c r="AC332" s="317"/>
      <c r="AD332" s="317"/>
      <c r="AE332" s="318"/>
      <c r="AH332" s="317"/>
      <c r="AL332" s="317"/>
    </row>
    <row r="333" spans="22:38">
      <c r="V333" s="318"/>
      <c r="W333" s="318"/>
      <c r="Z333" s="317"/>
      <c r="AC333" s="317"/>
      <c r="AD333" s="317"/>
      <c r="AE333" s="318"/>
      <c r="AH333" s="317"/>
      <c r="AL333" s="317"/>
    </row>
    <row r="334" spans="22:38">
      <c r="V334" s="318"/>
      <c r="W334" s="318"/>
      <c r="Z334" s="317"/>
      <c r="AC334" s="317"/>
      <c r="AD334" s="317"/>
      <c r="AE334" s="318"/>
      <c r="AH334" s="317"/>
      <c r="AL334" s="317"/>
    </row>
    <row r="335" spans="22:38">
      <c r="V335" s="318"/>
      <c r="W335" s="318"/>
      <c r="Z335" s="317"/>
      <c r="AC335" s="317"/>
      <c r="AD335" s="317"/>
      <c r="AE335" s="318"/>
      <c r="AH335" s="317"/>
      <c r="AL335" s="317"/>
    </row>
    <row r="336" spans="22:38">
      <c r="V336" s="318"/>
      <c r="W336" s="317"/>
      <c r="AC336" s="317"/>
      <c r="AE336" s="318"/>
      <c r="AH336" s="317"/>
      <c r="AL336" s="317"/>
    </row>
    <row r="337" spans="22:38">
      <c r="V337" s="318"/>
      <c r="W337" s="317"/>
      <c r="AC337" s="317"/>
    </row>
    <row r="338" spans="22:38">
      <c r="V338" s="318"/>
      <c r="W338" s="317"/>
      <c r="AC338" s="317"/>
    </row>
    <row r="339" spans="22:38">
      <c r="V339" s="318"/>
      <c r="W339" s="317"/>
      <c r="AC339" s="317"/>
      <c r="AD339" s="317"/>
      <c r="AL339" s="317"/>
    </row>
    <row r="340" spans="22:38">
      <c r="V340" s="318"/>
      <c r="W340" s="317"/>
      <c r="AC340" s="317"/>
    </row>
    <row r="341" spans="22:38">
      <c r="V341" s="318"/>
      <c r="W341" s="317"/>
      <c r="AC341" s="317"/>
    </row>
    <row r="342" spans="22:38">
      <c r="V342" s="318"/>
      <c r="W342" s="317"/>
      <c r="AC342" s="317"/>
    </row>
    <row r="343" spans="22:38">
      <c r="V343" s="318"/>
      <c r="W343" s="317"/>
      <c r="AC343" s="317"/>
    </row>
    <row r="344" spans="22:38">
      <c r="V344" s="318"/>
      <c r="W344" s="317"/>
      <c r="AC344" s="317"/>
    </row>
    <row r="345" spans="22:38">
      <c r="V345" s="318"/>
      <c r="W345" s="317"/>
      <c r="AC345" s="317"/>
    </row>
    <row r="346" spans="22:38">
      <c r="V346" s="318"/>
      <c r="W346" s="317"/>
      <c r="AC346" s="317"/>
    </row>
    <row r="347" spans="22:38">
      <c r="V347" s="318"/>
      <c r="W347" s="317"/>
      <c r="AC347" s="317"/>
      <c r="AG347" s="317"/>
    </row>
    <row r="348" spans="22:38">
      <c r="V348" s="318"/>
      <c r="W348" s="317"/>
      <c r="AC348" s="317"/>
    </row>
    <row r="349" spans="22:38">
      <c r="V349" s="318"/>
      <c r="W349" s="317"/>
      <c r="AC349" s="317"/>
    </row>
    <row r="350" spans="22:38">
      <c r="V350" s="318"/>
      <c r="W350" s="317"/>
      <c r="AC350" s="317"/>
    </row>
    <row r="351" spans="22:38">
      <c r="V351" s="318"/>
      <c r="W351" s="317"/>
      <c r="AC351" s="317"/>
    </row>
    <row r="352" spans="22:38">
      <c r="V352" s="318"/>
      <c r="W352" s="317"/>
      <c r="AC352" s="317"/>
    </row>
    <row r="353" spans="22:29">
      <c r="V353" s="318"/>
      <c r="W353" s="317"/>
      <c r="AC353" s="317"/>
    </row>
    <row r="354" spans="22:29">
      <c r="V354" s="318"/>
      <c r="W354" s="317"/>
      <c r="AC354" s="317"/>
    </row>
    <row r="355" spans="22:29">
      <c r="V355" s="318"/>
      <c r="W355" s="317"/>
      <c r="AC355" s="317"/>
    </row>
    <row r="356" spans="22:29">
      <c r="V356" s="318"/>
    </row>
    <row r="357" spans="22:29">
      <c r="V357" s="318"/>
    </row>
    <row r="358" spans="22:29">
      <c r="V358" s="318"/>
      <c r="W358" s="317"/>
      <c r="AC358" s="317"/>
    </row>
    <row r="359" spans="22:29">
      <c r="V359" s="318"/>
      <c r="W359" s="317"/>
      <c r="AC359" s="317"/>
    </row>
    <row r="360" spans="22:29">
      <c r="V360" s="318"/>
      <c r="W360" s="317"/>
      <c r="AC360" s="317"/>
    </row>
    <row r="361" spans="22:29">
      <c r="V361" s="318"/>
      <c r="W361" s="317"/>
      <c r="AC361" s="317"/>
    </row>
    <row r="362" spans="22:29">
      <c r="V362" s="318"/>
      <c r="W362" s="317"/>
      <c r="AC362" s="317"/>
    </row>
    <row r="363" spans="22:29">
      <c r="V363" s="318"/>
      <c r="W363" s="317"/>
      <c r="AC363" s="317"/>
    </row>
    <row r="364" spans="22:29">
      <c r="V364" s="318"/>
      <c r="W364" s="317"/>
      <c r="AC364" s="317"/>
    </row>
    <row r="365" spans="22:29">
      <c r="V365" s="318"/>
      <c r="Y365" s="317"/>
      <c r="AC365" s="317"/>
    </row>
    <row r="366" spans="22:29">
      <c r="V366" s="318"/>
      <c r="Y366" s="317"/>
      <c r="AC366" s="317"/>
    </row>
    <row r="367" spans="22:29">
      <c r="V367" s="318"/>
      <c r="Y367" s="317"/>
      <c r="AC367" s="317"/>
    </row>
    <row r="368" spans="22:29">
      <c r="V368" s="318"/>
      <c r="Y368" s="317"/>
      <c r="AC368" s="317"/>
    </row>
    <row r="369" spans="22:29">
      <c r="V369" s="318"/>
      <c r="Y369" s="317"/>
      <c r="AC369" s="317"/>
    </row>
    <row r="370" spans="22:29">
      <c r="V370" s="318"/>
      <c r="Y370" s="317"/>
      <c r="AC370" s="317"/>
    </row>
    <row r="371" spans="22:29">
      <c r="V371" s="318"/>
      <c r="Y371" s="317"/>
      <c r="AC371" s="317"/>
    </row>
    <row r="372" spans="22:29">
      <c r="V372" s="318"/>
      <c r="Y372" s="317"/>
      <c r="AC372" s="317"/>
    </row>
    <row r="374" spans="22:29">
      <c r="AC374" s="317"/>
    </row>
  </sheetData>
  <mergeCells count="481">
    <mergeCell ref="M67:N67"/>
    <mergeCell ref="O67:P67"/>
    <mergeCell ref="Q67:R67"/>
    <mergeCell ref="M64:N64"/>
    <mergeCell ref="O64:P64"/>
    <mergeCell ref="Q64:R64"/>
    <mergeCell ref="M65:N65"/>
    <mergeCell ref="O65:P65"/>
    <mergeCell ref="Q65:R65"/>
    <mergeCell ref="M66:N66"/>
    <mergeCell ref="O66:P66"/>
    <mergeCell ref="Q66:R66"/>
    <mergeCell ref="M61:N61"/>
    <mergeCell ref="O61:P61"/>
    <mergeCell ref="Q61:R61"/>
    <mergeCell ref="M62:N62"/>
    <mergeCell ref="O62:P62"/>
    <mergeCell ref="Q62:R62"/>
    <mergeCell ref="M63:N63"/>
    <mergeCell ref="O63:P63"/>
    <mergeCell ref="Q63:R63"/>
    <mergeCell ref="M58:N58"/>
    <mergeCell ref="O58:P58"/>
    <mergeCell ref="Q58:R58"/>
    <mergeCell ref="M59:N59"/>
    <mergeCell ref="O59:P59"/>
    <mergeCell ref="Q59:R59"/>
    <mergeCell ref="M60:N60"/>
    <mergeCell ref="O60:P60"/>
    <mergeCell ref="Q60:R60"/>
    <mergeCell ref="M55:N55"/>
    <mergeCell ref="O55:P55"/>
    <mergeCell ref="Q55:R55"/>
    <mergeCell ref="M56:N56"/>
    <mergeCell ref="O56:P56"/>
    <mergeCell ref="Q56:R56"/>
    <mergeCell ref="M57:N57"/>
    <mergeCell ref="O57:P57"/>
    <mergeCell ref="Q57:R57"/>
    <mergeCell ref="M52:N52"/>
    <mergeCell ref="O52:P52"/>
    <mergeCell ref="Q52:R52"/>
    <mergeCell ref="M53:N53"/>
    <mergeCell ref="O53:P53"/>
    <mergeCell ref="Q53:R53"/>
    <mergeCell ref="M54:N54"/>
    <mergeCell ref="O54:P54"/>
    <mergeCell ref="Q54:R54"/>
    <mergeCell ref="M49:N49"/>
    <mergeCell ref="O49:P49"/>
    <mergeCell ref="Q49:R49"/>
    <mergeCell ref="M50:N50"/>
    <mergeCell ref="O50:P50"/>
    <mergeCell ref="Q50:R50"/>
    <mergeCell ref="M51:N51"/>
    <mergeCell ref="O51:P51"/>
    <mergeCell ref="Q51:R51"/>
    <mergeCell ref="M46:N46"/>
    <mergeCell ref="O46:P46"/>
    <mergeCell ref="Q46:R46"/>
    <mergeCell ref="M47:N47"/>
    <mergeCell ref="O47:P47"/>
    <mergeCell ref="Q47:R47"/>
    <mergeCell ref="M48:N48"/>
    <mergeCell ref="O48:P48"/>
    <mergeCell ref="Q48:R48"/>
    <mergeCell ref="M43:N43"/>
    <mergeCell ref="O43:P43"/>
    <mergeCell ref="Q43:R43"/>
    <mergeCell ref="M44:N44"/>
    <mergeCell ref="O44:P44"/>
    <mergeCell ref="Q44:R44"/>
    <mergeCell ref="M45:N45"/>
    <mergeCell ref="O45:P45"/>
    <mergeCell ref="Q45:R45"/>
    <mergeCell ref="M40:N40"/>
    <mergeCell ref="O40:P40"/>
    <mergeCell ref="Q40:R40"/>
    <mergeCell ref="M41:N41"/>
    <mergeCell ref="O41:P41"/>
    <mergeCell ref="Q41:R41"/>
    <mergeCell ref="M42:N42"/>
    <mergeCell ref="O42:P42"/>
    <mergeCell ref="Q42:R42"/>
    <mergeCell ref="U118:V118"/>
    <mergeCell ref="U107:V107"/>
    <mergeCell ref="U108:V108"/>
    <mergeCell ref="U109:V109"/>
    <mergeCell ref="U110:V110"/>
    <mergeCell ref="U111:V111"/>
    <mergeCell ref="U112:V112"/>
    <mergeCell ref="U113:V113"/>
    <mergeCell ref="U114:V114"/>
    <mergeCell ref="U115:V115"/>
    <mergeCell ref="U116:V116"/>
    <mergeCell ref="U117:V117"/>
    <mergeCell ref="U128:V128"/>
    <mergeCell ref="U119:V119"/>
    <mergeCell ref="U120:V120"/>
    <mergeCell ref="U121:V121"/>
    <mergeCell ref="U122:V122"/>
    <mergeCell ref="U123:V123"/>
    <mergeCell ref="U124:V124"/>
    <mergeCell ref="U125:V125"/>
    <mergeCell ref="U126:V126"/>
    <mergeCell ref="U127:V127"/>
    <mergeCell ref="X128:Y128"/>
    <mergeCell ref="Z128:AA128"/>
    <mergeCell ref="AB128:AC128"/>
    <mergeCell ref="X129:Y129"/>
    <mergeCell ref="Z129:AA129"/>
    <mergeCell ref="AB129:AC129"/>
    <mergeCell ref="X126:Y126"/>
    <mergeCell ref="Z126:AA126"/>
    <mergeCell ref="AB126:AC126"/>
    <mergeCell ref="X127:Y127"/>
    <mergeCell ref="Z127:AA127"/>
    <mergeCell ref="AB127:AC127"/>
    <mergeCell ref="X124:Y124"/>
    <mergeCell ref="Z124:AA124"/>
    <mergeCell ref="AB124:AC124"/>
    <mergeCell ref="X125:Y125"/>
    <mergeCell ref="Z125:AA125"/>
    <mergeCell ref="AB125:AC125"/>
    <mergeCell ref="X122:Y122"/>
    <mergeCell ref="Z122:AA122"/>
    <mergeCell ref="AB122:AC122"/>
    <mergeCell ref="X123:Y123"/>
    <mergeCell ref="Z123:AA123"/>
    <mergeCell ref="AB123:AC123"/>
    <mergeCell ref="X120:Y120"/>
    <mergeCell ref="Z120:AA120"/>
    <mergeCell ref="AB120:AC120"/>
    <mergeCell ref="X121:Y121"/>
    <mergeCell ref="Z121:AA121"/>
    <mergeCell ref="AB121:AC121"/>
    <mergeCell ref="X118:Y118"/>
    <mergeCell ref="Z118:AA118"/>
    <mergeCell ref="AB118:AC118"/>
    <mergeCell ref="X119:Y119"/>
    <mergeCell ref="Z119:AA119"/>
    <mergeCell ref="AB119:AC119"/>
    <mergeCell ref="X116:Y116"/>
    <mergeCell ref="Z116:AA116"/>
    <mergeCell ref="AB116:AC116"/>
    <mergeCell ref="X117:Y117"/>
    <mergeCell ref="Z117:AA117"/>
    <mergeCell ref="AB117:AC117"/>
    <mergeCell ref="X114:Y114"/>
    <mergeCell ref="Z114:AA114"/>
    <mergeCell ref="AB114:AC114"/>
    <mergeCell ref="X115:Y115"/>
    <mergeCell ref="Z115:AA115"/>
    <mergeCell ref="AB115:AC115"/>
    <mergeCell ref="M37:N37"/>
    <mergeCell ref="O37:P37"/>
    <mergeCell ref="Q37:R37"/>
    <mergeCell ref="X109:Y109"/>
    <mergeCell ref="Z109:AA109"/>
    <mergeCell ref="AB109:AC109"/>
    <mergeCell ref="X113:Y113"/>
    <mergeCell ref="Z113:AA113"/>
    <mergeCell ref="AB113:AC113"/>
    <mergeCell ref="X110:Y110"/>
    <mergeCell ref="Z110:AA110"/>
    <mergeCell ref="AB110:AC110"/>
    <mergeCell ref="X111:Y111"/>
    <mergeCell ref="Z111:AA111"/>
    <mergeCell ref="AB111:AC111"/>
    <mergeCell ref="X112:Y112"/>
    <mergeCell ref="Z112:AA112"/>
    <mergeCell ref="AB112:AC112"/>
    <mergeCell ref="M38:N38"/>
    <mergeCell ref="O38:P38"/>
    <mergeCell ref="Q38:R38"/>
    <mergeCell ref="M39:N39"/>
    <mergeCell ref="O39:P39"/>
    <mergeCell ref="Q39:R39"/>
    <mergeCell ref="D7:E7"/>
    <mergeCell ref="F7:G7"/>
    <mergeCell ref="H7:I7"/>
    <mergeCell ref="X108:Y108"/>
    <mergeCell ref="Z108:AA108"/>
    <mergeCell ref="AB108:AC108"/>
    <mergeCell ref="D8:E8"/>
    <mergeCell ref="F8:G8"/>
    <mergeCell ref="H8:I8"/>
    <mergeCell ref="D9:E9"/>
    <mergeCell ref="F9:G9"/>
    <mergeCell ref="H9:I9"/>
    <mergeCell ref="D12:E12"/>
    <mergeCell ref="F12:G12"/>
    <mergeCell ref="H12:I12"/>
    <mergeCell ref="M34:N34"/>
    <mergeCell ref="O34:P34"/>
    <mergeCell ref="Q34:R34"/>
    <mergeCell ref="M35:N35"/>
    <mergeCell ref="O35:P35"/>
    <mergeCell ref="Q35:R35"/>
    <mergeCell ref="M36:N36"/>
    <mergeCell ref="O36:P36"/>
    <mergeCell ref="Q36:R36"/>
    <mergeCell ref="D4:E4"/>
    <mergeCell ref="F4:G4"/>
    <mergeCell ref="H4:I4"/>
    <mergeCell ref="D5:E5"/>
    <mergeCell ref="F5:G5"/>
    <mergeCell ref="H5:I5"/>
    <mergeCell ref="D6:E6"/>
    <mergeCell ref="F6:G6"/>
    <mergeCell ref="H6:I6"/>
    <mergeCell ref="D13:E13"/>
    <mergeCell ref="F13:G13"/>
    <mergeCell ref="H13:I13"/>
    <mergeCell ref="D10:E10"/>
    <mergeCell ref="F10:G10"/>
    <mergeCell ref="H10:I10"/>
    <mergeCell ref="D11:E11"/>
    <mergeCell ref="F11:G11"/>
    <mergeCell ref="H11:I11"/>
    <mergeCell ref="D16:E16"/>
    <mergeCell ref="F16:G16"/>
    <mergeCell ref="H16:I16"/>
    <mergeCell ref="D17:E17"/>
    <mergeCell ref="F17:G17"/>
    <mergeCell ref="H17:I17"/>
    <mergeCell ref="D14:E14"/>
    <mergeCell ref="F14:G14"/>
    <mergeCell ref="H14:I14"/>
    <mergeCell ref="D15:E15"/>
    <mergeCell ref="F15:G15"/>
    <mergeCell ref="H15:I15"/>
    <mergeCell ref="D20:E20"/>
    <mergeCell ref="F20:G20"/>
    <mergeCell ref="H20:I20"/>
    <mergeCell ref="D21:E21"/>
    <mergeCell ref="F21:G21"/>
    <mergeCell ref="H21:I21"/>
    <mergeCell ref="D18:E18"/>
    <mergeCell ref="F18:G18"/>
    <mergeCell ref="H18:I18"/>
    <mergeCell ref="D19:E19"/>
    <mergeCell ref="F19:G19"/>
    <mergeCell ref="H19:I19"/>
    <mergeCell ref="D24:E24"/>
    <mergeCell ref="F24:G24"/>
    <mergeCell ref="H24:I24"/>
    <mergeCell ref="D25:E25"/>
    <mergeCell ref="F25:G25"/>
    <mergeCell ref="H25:I25"/>
    <mergeCell ref="D22:E22"/>
    <mergeCell ref="F22:G22"/>
    <mergeCell ref="H22:I22"/>
    <mergeCell ref="D23:E23"/>
    <mergeCell ref="F23:G23"/>
    <mergeCell ref="H23:I23"/>
    <mergeCell ref="D28:E28"/>
    <mergeCell ref="F28:G28"/>
    <mergeCell ref="H28:I28"/>
    <mergeCell ref="D29:E29"/>
    <mergeCell ref="F29:G29"/>
    <mergeCell ref="H29:I29"/>
    <mergeCell ref="D26:E26"/>
    <mergeCell ref="F26:G26"/>
    <mergeCell ref="H26:I26"/>
    <mergeCell ref="D27:E27"/>
    <mergeCell ref="F27:G27"/>
    <mergeCell ref="H27:I27"/>
    <mergeCell ref="D32:E32"/>
    <mergeCell ref="F32:G32"/>
    <mergeCell ref="H32:I32"/>
    <mergeCell ref="D33:E33"/>
    <mergeCell ref="F33:G33"/>
    <mergeCell ref="H33:I33"/>
    <mergeCell ref="D30:E30"/>
    <mergeCell ref="F30:G30"/>
    <mergeCell ref="H30:I30"/>
    <mergeCell ref="D31:E31"/>
    <mergeCell ref="F31:G31"/>
    <mergeCell ref="H31:I31"/>
    <mergeCell ref="D36:E36"/>
    <mergeCell ref="F36:G36"/>
    <mergeCell ref="H36:I36"/>
    <mergeCell ref="D37:E37"/>
    <mergeCell ref="F37:G37"/>
    <mergeCell ref="H37:I37"/>
    <mergeCell ref="D34:E34"/>
    <mergeCell ref="F34:G34"/>
    <mergeCell ref="H34:I34"/>
    <mergeCell ref="D35:E35"/>
    <mergeCell ref="F35:G35"/>
    <mergeCell ref="H35:I35"/>
    <mergeCell ref="D40:E40"/>
    <mergeCell ref="F40:G40"/>
    <mergeCell ref="H40:I40"/>
    <mergeCell ref="D41:E41"/>
    <mergeCell ref="F41:G41"/>
    <mergeCell ref="H41:I41"/>
    <mergeCell ref="D38:E38"/>
    <mergeCell ref="F38:G38"/>
    <mergeCell ref="H38:I38"/>
    <mergeCell ref="D39:E39"/>
    <mergeCell ref="F39:G39"/>
    <mergeCell ref="H39:I39"/>
    <mergeCell ref="D44:E44"/>
    <mergeCell ref="F44:G44"/>
    <mergeCell ref="H44:I44"/>
    <mergeCell ref="D45:E45"/>
    <mergeCell ref="F45:G45"/>
    <mergeCell ref="H45:I45"/>
    <mergeCell ref="D42:E42"/>
    <mergeCell ref="F42:G42"/>
    <mergeCell ref="H42:I42"/>
    <mergeCell ref="D43:E43"/>
    <mergeCell ref="F43:G43"/>
    <mergeCell ref="H43:I43"/>
    <mergeCell ref="D48:E48"/>
    <mergeCell ref="F48:G48"/>
    <mergeCell ref="H48:I48"/>
    <mergeCell ref="D49:E49"/>
    <mergeCell ref="F49:G49"/>
    <mergeCell ref="H49:I49"/>
    <mergeCell ref="D46:E46"/>
    <mergeCell ref="F46:G46"/>
    <mergeCell ref="H46:I46"/>
    <mergeCell ref="D47:E47"/>
    <mergeCell ref="F47:G47"/>
    <mergeCell ref="H47:I47"/>
    <mergeCell ref="D52:E52"/>
    <mergeCell ref="F52:G52"/>
    <mergeCell ref="H52:I52"/>
    <mergeCell ref="D53:E53"/>
    <mergeCell ref="F53:G53"/>
    <mergeCell ref="H53:I53"/>
    <mergeCell ref="D50:E50"/>
    <mergeCell ref="F50:G50"/>
    <mergeCell ref="H50:I50"/>
    <mergeCell ref="D51:E51"/>
    <mergeCell ref="F51:G51"/>
    <mergeCell ref="H51:I51"/>
    <mergeCell ref="D56:E56"/>
    <mergeCell ref="F56:G56"/>
    <mergeCell ref="H56:I56"/>
    <mergeCell ref="D57:E57"/>
    <mergeCell ref="F57:G57"/>
    <mergeCell ref="H57:I57"/>
    <mergeCell ref="D54:E54"/>
    <mergeCell ref="F54:G54"/>
    <mergeCell ref="H54:I54"/>
    <mergeCell ref="D55:E55"/>
    <mergeCell ref="F55:G55"/>
    <mergeCell ref="H55:I55"/>
    <mergeCell ref="M6:N6"/>
    <mergeCell ref="O6:P6"/>
    <mergeCell ref="Q6:R6"/>
    <mergeCell ref="M7:N7"/>
    <mergeCell ref="O7:P7"/>
    <mergeCell ref="Q7:R7"/>
    <mergeCell ref="M4:N4"/>
    <mergeCell ref="O4:P4"/>
    <mergeCell ref="Q4:R4"/>
    <mergeCell ref="M5:N5"/>
    <mergeCell ref="O5:P5"/>
    <mergeCell ref="Q5:R5"/>
    <mergeCell ref="M10:N10"/>
    <mergeCell ref="O10:P10"/>
    <mergeCell ref="Q10:R10"/>
    <mergeCell ref="M11:N11"/>
    <mergeCell ref="O11:P11"/>
    <mergeCell ref="Q11:R11"/>
    <mergeCell ref="M8:N8"/>
    <mergeCell ref="O8:P8"/>
    <mergeCell ref="Q8:R8"/>
    <mergeCell ref="M9:N9"/>
    <mergeCell ref="O9:P9"/>
    <mergeCell ref="Q9:R9"/>
    <mergeCell ref="M14:N14"/>
    <mergeCell ref="O14:P14"/>
    <mergeCell ref="Q14:R14"/>
    <mergeCell ref="M15:N15"/>
    <mergeCell ref="O15:P15"/>
    <mergeCell ref="Q15:R15"/>
    <mergeCell ref="M12:N12"/>
    <mergeCell ref="O12:P12"/>
    <mergeCell ref="Q12:R12"/>
    <mergeCell ref="M13:N13"/>
    <mergeCell ref="O13:P13"/>
    <mergeCell ref="Q13:R13"/>
    <mergeCell ref="M18:N18"/>
    <mergeCell ref="O18:P18"/>
    <mergeCell ref="Q18:R18"/>
    <mergeCell ref="M19:N19"/>
    <mergeCell ref="O19:P19"/>
    <mergeCell ref="Q19:R19"/>
    <mergeCell ref="M16:N16"/>
    <mergeCell ref="O16:P16"/>
    <mergeCell ref="Q16:R16"/>
    <mergeCell ref="M17:N17"/>
    <mergeCell ref="O17:P17"/>
    <mergeCell ref="Q17:R17"/>
    <mergeCell ref="M22:N22"/>
    <mergeCell ref="O22:P22"/>
    <mergeCell ref="Q22:R22"/>
    <mergeCell ref="M23:N23"/>
    <mergeCell ref="O23:P23"/>
    <mergeCell ref="Q23:R23"/>
    <mergeCell ref="M20:N20"/>
    <mergeCell ref="O20:P20"/>
    <mergeCell ref="Q20:R20"/>
    <mergeCell ref="M21:N21"/>
    <mergeCell ref="O21:P21"/>
    <mergeCell ref="Q21:R21"/>
    <mergeCell ref="M26:N26"/>
    <mergeCell ref="O26:P26"/>
    <mergeCell ref="Q26:R26"/>
    <mergeCell ref="M27:N27"/>
    <mergeCell ref="O27:P27"/>
    <mergeCell ref="Q27:R27"/>
    <mergeCell ref="M24:N24"/>
    <mergeCell ref="O24:P24"/>
    <mergeCell ref="Q24:R24"/>
    <mergeCell ref="M25:N25"/>
    <mergeCell ref="O25:P25"/>
    <mergeCell ref="Q25:R25"/>
    <mergeCell ref="D62:E62"/>
    <mergeCell ref="F62:G62"/>
    <mergeCell ref="H62:I62"/>
    <mergeCell ref="D63:E63"/>
    <mergeCell ref="F63:G63"/>
    <mergeCell ref="H63:I63"/>
    <mergeCell ref="M28:N28"/>
    <mergeCell ref="O28:P28"/>
    <mergeCell ref="Q28:R28"/>
    <mergeCell ref="M29:N29"/>
    <mergeCell ref="O29:P29"/>
    <mergeCell ref="Q29:R29"/>
    <mergeCell ref="D60:E60"/>
    <mergeCell ref="F60:G60"/>
    <mergeCell ref="H60:I60"/>
    <mergeCell ref="D61:E61"/>
    <mergeCell ref="F61:G61"/>
    <mergeCell ref="H61:I61"/>
    <mergeCell ref="D58:E58"/>
    <mergeCell ref="F58:G58"/>
    <mergeCell ref="H58:I58"/>
    <mergeCell ref="D59:E59"/>
    <mergeCell ref="F59:G59"/>
    <mergeCell ref="H59:I59"/>
    <mergeCell ref="D70:E70"/>
    <mergeCell ref="F70:G70"/>
    <mergeCell ref="H70:I70"/>
    <mergeCell ref="D68:E68"/>
    <mergeCell ref="F68:G68"/>
    <mergeCell ref="H68:I68"/>
    <mergeCell ref="D64:E64"/>
    <mergeCell ref="F64:G64"/>
    <mergeCell ref="H64:I64"/>
    <mergeCell ref="D65:E65"/>
    <mergeCell ref="F65:G65"/>
    <mergeCell ref="H65:I65"/>
    <mergeCell ref="D69:E69"/>
    <mergeCell ref="F69:G69"/>
    <mergeCell ref="H69:I69"/>
    <mergeCell ref="D66:E66"/>
    <mergeCell ref="F66:G66"/>
    <mergeCell ref="H66:I66"/>
    <mergeCell ref="D67:E67"/>
    <mergeCell ref="F67:G67"/>
    <mergeCell ref="H67:I67"/>
    <mergeCell ref="M33:N33"/>
    <mergeCell ref="O33:P33"/>
    <mergeCell ref="Q33:R33"/>
    <mergeCell ref="M30:N30"/>
    <mergeCell ref="O30:P30"/>
    <mergeCell ref="Q30:R30"/>
    <mergeCell ref="M31:N31"/>
    <mergeCell ref="O31:P31"/>
    <mergeCell ref="Q31:R31"/>
    <mergeCell ref="M32:N32"/>
    <mergeCell ref="O32:P32"/>
    <mergeCell ref="Q32:R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G22:K119"/>
  <sheetViews>
    <sheetView workbookViewId="0">
      <selection activeCell="F20" sqref="F20"/>
    </sheetView>
  </sheetViews>
  <sheetFormatPr defaultRowHeight="13.2"/>
  <sheetData>
    <row r="22" spans="7:11">
      <c r="G22">
        <v>1113</v>
      </c>
      <c r="I22">
        <v>735</v>
      </c>
      <c r="K22">
        <v>354</v>
      </c>
    </row>
    <row r="23" spans="7:11">
      <c r="G23">
        <v>750</v>
      </c>
      <c r="I23">
        <v>639</v>
      </c>
      <c r="K23">
        <v>330</v>
      </c>
    </row>
    <row r="24" spans="7:11">
      <c r="G24">
        <v>708</v>
      </c>
      <c r="I24">
        <v>693</v>
      </c>
      <c r="K24">
        <v>333</v>
      </c>
    </row>
    <row r="25" spans="7:11">
      <c r="G25">
        <v>1026</v>
      </c>
      <c r="I25">
        <v>972</v>
      </c>
      <c r="K25">
        <v>339</v>
      </c>
    </row>
    <row r="26" spans="7:11">
      <c r="G26">
        <v>1299</v>
      </c>
      <c r="I26">
        <v>1062</v>
      </c>
      <c r="K26">
        <v>348</v>
      </c>
    </row>
    <row r="27" spans="7:11">
      <c r="G27">
        <v>1368</v>
      </c>
      <c r="I27">
        <v>1092</v>
      </c>
      <c r="K27">
        <v>354</v>
      </c>
    </row>
    <row r="28" spans="7:11">
      <c r="G28">
        <v>1356</v>
      </c>
      <c r="I28">
        <v>1137</v>
      </c>
      <c r="K28">
        <v>354</v>
      </c>
    </row>
    <row r="29" spans="7:11">
      <c r="G29">
        <v>1347</v>
      </c>
      <c r="I29">
        <v>1119</v>
      </c>
      <c r="K29">
        <v>354</v>
      </c>
    </row>
    <row r="30" spans="7:11">
      <c r="G30">
        <v>1356</v>
      </c>
      <c r="I30">
        <v>1098</v>
      </c>
      <c r="K30">
        <v>351</v>
      </c>
    </row>
    <row r="31" spans="7:11">
      <c r="G31">
        <v>1383</v>
      </c>
      <c r="I31">
        <v>1089</v>
      </c>
      <c r="K31">
        <v>351</v>
      </c>
    </row>
    <row r="32" spans="7:11">
      <c r="G32">
        <v>1200</v>
      </c>
      <c r="I32">
        <v>963</v>
      </c>
      <c r="K32">
        <v>360</v>
      </c>
    </row>
    <row r="33" spans="7:11">
      <c r="G33">
        <v>1371</v>
      </c>
      <c r="I33">
        <v>1056</v>
      </c>
      <c r="K33">
        <v>354</v>
      </c>
    </row>
    <row r="34" spans="7:11">
      <c r="G34">
        <v>1374</v>
      </c>
      <c r="I34">
        <v>1122</v>
      </c>
      <c r="K34">
        <v>363</v>
      </c>
    </row>
    <row r="35" spans="7:11">
      <c r="G35">
        <v>1380</v>
      </c>
      <c r="I35">
        <v>1101</v>
      </c>
      <c r="K35">
        <v>354</v>
      </c>
    </row>
    <row r="36" spans="7:11">
      <c r="G36">
        <v>1410</v>
      </c>
      <c r="I36">
        <v>1086</v>
      </c>
      <c r="K36">
        <v>390</v>
      </c>
    </row>
    <row r="37" spans="7:11">
      <c r="G37">
        <v>1407</v>
      </c>
      <c r="I37">
        <v>1104</v>
      </c>
      <c r="K37">
        <v>384</v>
      </c>
    </row>
    <row r="38" spans="7:11">
      <c r="G38">
        <v>1362</v>
      </c>
      <c r="I38">
        <v>1092</v>
      </c>
      <c r="K38">
        <v>375</v>
      </c>
    </row>
    <row r="39" spans="7:11">
      <c r="G39">
        <v>1329</v>
      </c>
      <c r="I39">
        <v>1080</v>
      </c>
      <c r="K39">
        <v>372</v>
      </c>
    </row>
    <row r="40" spans="7:11">
      <c r="G40">
        <v>873</v>
      </c>
      <c r="I40">
        <v>747</v>
      </c>
      <c r="K40">
        <v>366</v>
      </c>
    </row>
    <row r="41" spans="7:11">
      <c r="G41">
        <v>822</v>
      </c>
      <c r="I41">
        <v>699</v>
      </c>
      <c r="K41">
        <v>360</v>
      </c>
    </row>
    <row r="42" spans="7:11">
      <c r="G42">
        <v>822</v>
      </c>
      <c r="I42">
        <v>708</v>
      </c>
      <c r="K42">
        <v>366</v>
      </c>
    </row>
    <row r="43" spans="7:11">
      <c r="G43">
        <v>858</v>
      </c>
      <c r="I43">
        <v>723</v>
      </c>
      <c r="K43">
        <v>360</v>
      </c>
    </row>
    <row r="44" spans="7:11">
      <c r="G44">
        <v>1287</v>
      </c>
      <c r="I44">
        <v>1029</v>
      </c>
      <c r="K44">
        <v>363</v>
      </c>
    </row>
    <row r="45" spans="7:11">
      <c r="G45">
        <v>1404</v>
      </c>
      <c r="I45">
        <v>1107</v>
      </c>
      <c r="K45">
        <v>378</v>
      </c>
    </row>
    <row r="46" spans="7:11">
      <c r="G46">
        <v>1440</v>
      </c>
      <c r="I46">
        <v>1122</v>
      </c>
      <c r="K46">
        <v>366</v>
      </c>
    </row>
    <row r="47" spans="7:11">
      <c r="G47">
        <v>1452</v>
      </c>
      <c r="I47">
        <v>1116</v>
      </c>
      <c r="K47">
        <v>372</v>
      </c>
    </row>
    <row r="48" spans="7:11">
      <c r="G48">
        <v>1392</v>
      </c>
      <c r="I48">
        <v>1092</v>
      </c>
      <c r="K48">
        <v>381</v>
      </c>
    </row>
    <row r="49" spans="7:11">
      <c r="G49">
        <v>1344</v>
      </c>
      <c r="I49">
        <v>1092</v>
      </c>
      <c r="K49">
        <v>378</v>
      </c>
    </row>
    <row r="50" spans="7:11">
      <c r="G50">
        <v>1347</v>
      </c>
      <c r="I50">
        <v>1092</v>
      </c>
      <c r="K50">
        <v>381</v>
      </c>
    </row>
    <row r="51" spans="7:11">
      <c r="G51">
        <v>1383</v>
      </c>
      <c r="I51">
        <v>1095</v>
      </c>
      <c r="K51">
        <v>378</v>
      </c>
    </row>
    <row r="52" spans="7:11">
      <c r="G52">
        <v>1257</v>
      </c>
      <c r="I52">
        <v>987</v>
      </c>
      <c r="K52">
        <v>378</v>
      </c>
    </row>
    <row r="53" spans="7:11">
      <c r="G53">
        <v>1416</v>
      </c>
      <c r="I53">
        <v>1116</v>
      </c>
      <c r="K53">
        <v>393</v>
      </c>
    </row>
    <row r="54" spans="7:11">
      <c r="G54">
        <v>1413</v>
      </c>
      <c r="I54">
        <v>1131</v>
      </c>
      <c r="K54">
        <v>387</v>
      </c>
    </row>
    <row r="55" spans="7:11">
      <c r="G55">
        <v>1416</v>
      </c>
      <c r="I55">
        <v>1125</v>
      </c>
      <c r="K55">
        <v>384</v>
      </c>
    </row>
    <row r="56" spans="7:11">
      <c r="G56">
        <v>1386</v>
      </c>
      <c r="I56">
        <v>1134</v>
      </c>
      <c r="K56">
        <v>381</v>
      </c>
    </row>
    <row r="57" spans="7:11">
      <c r="G57">
        <v>1314</v>
      </c>
      <c r="I57">
        <v>1077</v>
      </c>
      <c r="K57">
        <v>384</v>
      </c>
    </row>
    <row r="58" spans="7:11">
      <c r="G58">
        <v>1254</v>
      </c>
      <c r="I58">
        <v>849</v>
      </c>
      <c r="K58">
        <v>384</v>
      </c>
    </row>
    <row r="59" spans="7:11">
      <c r="G59">
        <v>1149</v>
      </c>
      <c r="I59">
        <v>654</v>
      </c>
      <c r="K59">
        <v>375</v>
      </c>
    </row>
    <row r="60" spans="7:11">
      <c r="G60">
        <v>822</v>
      </c>
      <c r="I60">
        <v>534</v>
      </c>
      <c r="K60">
        <v>357</v>
      </c>
    </row>
    <row r="61" spans="7:11">
      <c r="G61">
        <v>789</v>
      </c>
      <c r="I61">
        <v>480</v>
      </c>
      <c r="K61">
        <v>354</v>
      </c>
    </row>
    <row r="62" spans="7:11">
      <c r="G62">
        <v>996</v>
      </c>
      <c r="I62">
        <v>519</v>
      </c>
      <c r="K62">
        <v>384</v>
      </c>
    </row>
    <row r="63" spans="7:11">
      <c r="G63">
        <v>1059</v>
      </c>
      <c r="I63">
        <v>489</v>
      </c>
      <c r="K63">
        <v>402</v>
      </c>
    </row>
    <row r="64" spans="7:11">
      <c r="G64">
        <v>1041</v>
      </c>
      <c r="I64">
        <v>489</v>
      </c>
      <c r="K64">
        <v>402</v>
      </c>
    </row>
    <row r="65" spans="7:11">
      <c r="G65">
        <v>1023</v>
      </c>
      <c r="I65">
        <v>495</v>
      </c>
      <c r="K65">
        <v>417</v>
      </c>
    </row>
    <row r="66" spans="7:11">
      <c r="G66">
        <v>1011</v>
      </c>
      <c r="I66">
        <v>501</v>
      </c>
      <c r="K66">
        <v>447</v>
      </c>
    </row>
    <row r="67" spans="7:11">
      <c r="G67">
        <v>1023</v>
      </c>
      <c r="I67">
        <v>504</v>
      </c>
      <c r="K67">
        <v>453</v>
      </c>
    </row>
    <row r="68" spans="7:11">
      <c r="G68">
        <v>999</v>
      </c>
      <c r="I68">
        <v>525</v>
      </c>
      <c r="K68">
        <v>453</v>
      </c>
    </row>
    <row r="69" spans="7:11">
      <c r="G69">
        <v>975</v>
      </c>
      <c r="I69">
        <v>537</v>
      </c>
      <c r="K69">
        <v>480</v>
      </c>
    </row>
    <row r="70" spans="7:11">
      <c r="G70">
        <v>876</v>
      </c>
      <c r="I70">
        <v>555</v>
      </c>
      <c r="K70">
        <v>504</v>
      </c>
    </row>
    <row r="71" spans="7:11">
      <c r="G71">
        <v>753</v>
      </c>
      <c r="I71">
        <v>618</v>
      </c>
      <c r="K71">
        <v>528</v>
      </c>
    </row>
    <row r="72" spans="7:11">
      <c r="G72">
        <v>795</v>
      </c>
      <c r="I72">
        <v>747</v>
      </c>
      <c r="K72">
        <v>642</v>
      </c>
    </row>
    <row r="73" spans="7:11">
      <c r="G73">
        <v>1194</v>
      </c>
      <c r="I73">
        <v>984</v>
      </c>
      <c r="K73">
        <v>831</v>
      </c>
    </row>
    <row r="74" spans="7:11">
      <c r="G74">
        <v>1380</v>
      </c>
      <c r="I74">
        <v>996</v>
      </c>
      <c r="K74">
        <v>891</v>
      </c>
    </row>
    <row r="75" spans="7:11">
      <c r="G75">
        <v>1398</v>
      </c>
      <c r="I75">
        <v>987</v>
      </c>
      <c r="K75">
        <v>930</v>
      </c>
    </row>
    <row r="76" spans="7:11">
      <c r="G76">
        <v>1410</v>
      </c>
      <c r="I76">
        <v>1029</v>
      </c>
      <c r="K76">
        <v>936</v>
      </c>
    </row>
    <row r="77" spans="7:11">
      <c r="G77">
        <v>1437</v>
      </c>
      <c r="I77">
        <v>1041</v>
      </c>
      <c r="K77">
        <v>897</v>
      </c>
    </row>
    <row r="78" spans="7:11">
      <c r="G78">
        <v>1443</v>
      </c>
      <c r="I78">
        <v>1062</v>
      </c>
      <c r="K78">
        <v>903</v>
      </c>
    </row>
    <row r="79" spans="7:11">
      <c r="G79">
        <v>1449</v>
      </c>
      <c r="I79">
        <v>1101</v>
      </c>
      <c r="K79">
        <v>915</v>
      </c>
    </row>
    <row r="80" spans="7:11">
      <c r="G80">
        <v>1320</v>
      </c>
      <c r="I80">
        <v>1005</v>
      </c>
      <c r="K80">
        <v>819</v>
      </c>
    </row>
    <row r="81" spans="7:11">
      <c r="G81">
        <v>1383</v>
      </c>
      <c r="I81">
        <v>1116</v>
      </c>
      <c r="K81">
        <v>930</v>
      </c>
    </row>
    <row r="82" spans="7:11">
      <c r="G82">
        <v>1389</v>
      </c>
      <c r="I82">
        <v>1122</v>
      </c>
      <c r="K82">
        <v>915</v>
      </c>
    </row>
    <row r="83" spans="7:11">
      <c r="G83">
        <v>1455</v>
      </c>
      <c r="I83">
        <v>1140</v>
      </c>
      <c r="K83">
        <v>897</v>
      </c>
    </row>
    <row r="84" spans="7:11">
      <c r="G84">
        <v>1443</v>
      </c>
      <c r="I84">
        <v>1119</v>
      </c>
      <c r="K84">
        <v>921</v>
      </c>
    </row>
    <row r="85" spans="7:11">
      <c r="G85">
        <v>1428</v>
      </c>
      <c r="I85">
        <v>1125</v>
      </c>
      <c r="K85">
        <v>924</v>
      </c>
    </row>
    <row r="86" spans="7:11">
      <c r="G86">
        <v>1464</v>
      </c>
      <c r="I86">
        <v>1122</v>
      </c>
      <c r="K86">
        <v>945</v>
      </c>
    </row>
    <row r="87" spans="7:11">
      <c r="G87">
        <v>1449</v>
      </c>
      <c r="I87">
        <v>1092</v>
      </c>
      <c r="K87">
        <v>924</v>
      </c>
    </row>
    <row r="88" spans="7:11">
      <c r="G88">
        <v>1188</v>
      </c>
      <c r="I88">
        <v>948</v>
      </c>
      <c r="K88">
        <v>804</v>
      </c>
    </row>
    <row r="89" spans="7:11">
      <c r="G89">
        <v>1287</v>
      </c>
      <c r="I89">
        <v>990</v>
      </c>
      <c r="K89">
        <v>852</v>
      </c>
    </row>
    <row r="90" spans="7:11">
      <c r="G90">
        <v>1464</v>
      </c>
      <c r="I90">
        <v>1071</v>
      </c>
      <c r="K90">
        <v>981</v>
      </c>
    </row>
    <row r="91" spans="7:11">
      <c r="G91">
        <v>1476</v>
      </c>
      <c r="I91">
        <v>1089</v>
      </c>
      <c r="K91">
        <v>1005</v>
      </c>
    </row>
    <row r="92" spans="7:11">
      <c r="G92">
        <v>1431</v>
      </c>
      <c r="I92">
        <v>1116</v>
      </c>
      <c r="K92">
        <v>993</v>
      </c>
    </row>
    <row r="93" spans="7:11">
      <c r="G93">
        <v>1446</v>
      </c>
      <c r="I93">
        <v>1110</v>
      </c>
      <c r="K93">
        <v>987</v>
      </c>
    </row>
    <row r="94" spans="7:11">
      <c r="G94">
        <v>1452</v>
      </c>
      <c r="I94">
        <v>1095</v>
      </c>
      <c r="K94">
        <v>999</v>
      </c>
    </row>
    <row r="95" spans="7:11">
      <c r="G95">
        <v>1446</v>
      </c>
      <c r="I95">
        <v>1083</v>
      </c>
      <c r="K95">
        <v>975</v>
      </c>
    </row>
    <row r="96" spans="7:11">
      <c r="G96">
        <v>1413</v>
      </c>
      <c r="I96">
        <v>1068</v>
      </c>
      <c r="K96">
        <v>963</v>
      </c>
    </row>
    <row r="97" spans="7:11">
      <c r="G97">
        <v>1374</v>
      </c>
      <c r="I97">
        <v>1023</v>
      </c>
      <c r="K97">
        <v>921</v>
      </c>
    </row>
    <row r="98" spans="7:11">
      <c r="G98">
        <v>981</v>
      </c>
      <c r="I98">
        <v>822</v>
      </c>
      <c r="K98">
        <v>708</v>
      </c>
    </row>
    <row r="99" spans="7:11">
      <c r="G99">
        <v>867</v>
      </c>
      <c r="I99">
        <v>759</v>
      </c>
      <c r="K99">
        <v>672</v>
      </c>
    </row>
    <row r="100" spans="7:11">
      <c r="G100">
        <v>870</v>
      </c>
      <c r="I100">
        <v>780</v>
      </c>
      <c r="K100">
        <v>636</v>
      </c>
    </row>
    <row r="101" spans="7:11">
      <c r="G101">
        <v>1116</v>
      </c>
      <c r="I101">
        <v>927</v>
      </c>
      <c r="K101">
        <v>816</v>
      </c>
    </row>
    <row r="102" spans="7:11">
      <c r="G102">
        <v>1368</v>
      </c>
      <c r="I102">
        <v>1068</v>
      </c>
      <c r="K102">
        <v>927</v>
      </c>
    </row>
    <row r="103" spans="7:11">
      <c r="G103">
        <v>1371</v>
      </c>
      <c r="I103">
        <v>1050</v>
      </c>
      <c r="K103">
        <v>897</v>
      </c>
    </row>
    <row r="104" spans="7:11">
      <c r="G104">
        <v>1350</v>
      </c>
      <c r="I104">
        <v>1011</v>
      </c>
      <c r="K104">
        <v>861</v>
      </c>
    </row>
    <row r="105" spans="7:11">
      <c r="G105">
        <v>1296</v>
      </c>
      <c r="I105">
        <v>876</v>
      </c>
      <c r="K105">
        <v>831</v>
      </c>
    </row>
    <row r="106" spans="7:11">
      <c r="G106">
        <v>1206</v>
      </c>
      <c r="I106">
        <v>648</v>
      </c>
      <c r="K106">
        <v>726</v>
      </c>
    </row>
    <row r="107" spans="7:11">
      <c r="G107">
        <v>1092</v>
      </c>
      <c r="I107">
        <v>513</v>
      </c>
      <c r="K107">
        <v>615</v>
      </c>
    </row>
    <row r="108" spans="7:11">
      <c r="G108">
        <v>888</v>
      </c>
      <c r="I108">
        <v>465</v>
      </c>
      <c r="K108">
        <v>540</v>
      </c>
    </row>
    <row r="109" spans="7:11">
      <c r="G109">
        <v>852</v>
      </c>
      <c r="I109">
        <v>444</v>
      </c>
      <c r="K109">
        <v>522</v>
      </c>
    </row>
    <row r="110" spans="7:11">
      <c r="G110">
        <v>1017</v>
      </c>
      <c r="I110">
        <v>456</v>
      </c>
      <c r="K110">
        <v>555</v>
      </c>
    </row>
    <row r="111" spans="7:11">
      <c r="G111">
        <v>1050</v>
      </c>
      <c r="I111">
        <v>414</v>
      </c>
      <c r="K111">
        <v>537</v>
      </c>
    </row>
    <row r="112" spans="7:11">
      <c r="G112">
        <v>1038</v>
      </c>
      <c r="I112">
        <v>399</v>
      </c>
      <c r="K112">
        <v>525</v>
      </c>
    </row>
    <row r="113" spans="7:11">
      <c r="G113">
        <v>1005</v>
      </c>
      <c r="I113">
        <v>396</v>
      </c>
      <c r="K113">
        <v>528</v>
      </c>
    </row>
    <row r="114" spans="7:11">
      <c r="G114">
        <v>975</v>
      </c>
      <c r="I114">
        <v>384</v>
      </c>
      <c r="K114">
        <v>537</v>
      </c>
    </row>
    <row r="115" spans="7:11">
      <c r="G115">
        <v>954</v>
      </c>
      <c r="I115">
        <v>381</v>
      </c>
      <c r="K115">
        <v>531</v>
      </c>
    </row>
    <row r="116" spans="7:11">
      <c r="G116">
        <v>873</v>
      </c>
      <c r="I116">
        <v>381</v>
      </c>
      <c r="K116">
        <v>540</v>
      </c>
    </row>
    <row r="117" spans="7:11">
      <c r="G117">
        <v>831</v>
      </c>
      <c r="I117">
        <v>375</v>
      </c>
      <c r="K117">
        <v>570</v>
      </c>
    </row>
    <row r="119" spans="7:11">
      <c r="G119">
        <f>SUM(G22:G118)</f>
        <v>115749</v>
      </c>
      <c r="I119">
        <f>SUM(I22:I118)</f>
        <v>84111</v>
      </c>
      <c r="K119">
        <f>SUM(K22:K118)</f>
        <v>55890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E2:AT22"/>
  <sheetViews>
    <sheetView workbookViewId="0"/>
  </sheetViews>
  <sheetFormatPr defaultRowHeight="13.2"/>
  <cols>
    <col min="2" max="2" width="12.44140625" bestFit="1" customWidth="1"/>
    <col min="4" max="4" width="10.5546875" bestFit="1" customWidth="1"/>
    <col min="6" max="6" width="11.88671875" bestFit="1" customWidth="1"/>
    <col min="25" max="25" width="10.88671875" bestFit="1" customWidth="1"/>
    <col min="26" max="26" width="6" bestFit="1" customWidth="1"/>
    <col min="28" max="28" width="10.6640625" bestFit="1" customWidth="1"/>
    <col min="29" max="29" width="6" bestFit="1" customWidth="1"/>
    <col min="31" max="31" width="10.6640625" bestFit="1" customWidth="1"/>
    <col min="32" max="32" width="6" bestFit="1" customWidth="1"/>
    <col min="34" max="34" width="5" bestFit="1" customWidth="1"/>
    <col min="37" max="37" width="11" customWidth="1"/>
    <col min="38" max="38" width="10.5546875" bestFit="1" customWidth="1"/>
    <col min="39" max="40" width="7" customWidth="1"/>
    <col min="41" max="41" width="10.5546875" bestFit="1" customWidth="1"/>
    <col min="42" max="44" width="7" customWidth="1"/>
  </cols>
  <sheetData>
    <row r="2" spans="5:46">
      <c r="G2" s="217">
        <v>44136</v>
      </c>
      <c r="H2" s="216">
        <v>44137</v>
      </c>
      <c r="I2" s="216">
        <v>44138</v>
      </c>
      <c r="J2" s="216">
        <v>44139</v>
      </c>
      <c r="K2" s="216">
        <v>44140</v>
      </c>
      <c r="L2" s="216">
        <v>44141</v>
      </c>
      <c r="M2" s="216">
        <v>44142</v>
      </c>
      <c r="N2" s="217">
        <v>44143</v>
      </c>
      <c r="O2" s="216">
        <v>44144</v>
      </c>
      <c r="P2" s="216">
        <v>44145</v>
      </c>
      <c r="Q2" s="216">
        <v>44146</v>
      </c>
      <c r="R2" s="216">
        <v>44147</v>
      </c>
      <c r="S2" s="216">
        <v>44148</v>
      </c>
      <c r="T2" s="217">
        <v>44149</v>
      </c>
      <c r="U2" s="217">
        <v>44150</v>
      </c>
      <c r="V2" s="216">
        <v>44151</v>
      </c>
      <c r="W2" s="216">
        <v>44152</v>
      </c>
      <c r="Y2" s="194" t="s">
        <v>225</v>
      </c>
      <c r="Z2" s="194" t="s">
        <v>228</v>
      </c>
      <c r="AA2" s="194"/>
      <c r="AB2" s="194" t="s">
        <v>226</v>
      </c>
      <c r="AC2" s="194" t="s">
        <v>228</v>
      </c>
      <c r="AD2" s="194"/>
      <c r="AE2" s="194" t="s">
        <v>227</v>
      </c>
      <c r="AF2" s="194" t="s">
        <v>228</v>
      </c>
      <c r="AH2" s="194" t="s">
        <v>229</v>
      </c>
      <c r="AK2" s="194"/>
      <c r="AL2" s="222"/>
      <c r="AM2" s="194"/>
      <c r="AN2" s="194"/>
      <c r="AO2" s="222"/>
      <c r="AP2" s="194"/>
      <c r="AR2" s="194"/>
      <c r="AT2" s="194"/>
    </row>
    <row r="3" spans="5:46">
      <c r="F3" t="s">
        <v>66</v>
      </c>
      <c r="G3" s="220">
        <v>4302.1275577843189</v>
      </c>
      <c r="H3" s="219">
        <v>7928.9745833203197</v>
      </c>
      <c r="I3" s="219">
        <v>7242.1268667429686</v>
      </c>
      <c r="J3" s="219">
        <v>6689.5688167884946</v>
      </c>
      <c r="K3" s="219">
        <v>7241.9417970553041</v>
      </c>
      <c r="L3" s="219">
        <v>7156.7657029181719</v>
      </c>
      <c r="M3" s="219">
        <v>6027.2486137449741</v>
      </c>
      <c r="N3" s="220">
        <v>3063.009850025177</v>
      </c>
      <c r="O3" s="219">
        <v>6681.9643194675446</v>
      </c>
      <c r="P3" s="219">
        <v>7277.31720264256</v>
      </c>
      <c r="Q3" s="219">
        <v>7474.6965110823512</v>
      </c>
      <c r="R3" s="219">
        <v>7390.1161835119128</v>
      </c>
      <c r="S3" s="219">
        <v>7197.3409027457237</v>
      </c>
      <c r="T3" s="220">
        <v>5928.2753056511283</v>
      </c>
      <c r="U3" s="220">
        <v>4889.5138471871614</v>
      </c>
      <c r="V3" s="219">
        <v>7300</v>
      </c>
      <c r="W3" s="219">
        <v>7946.8765358924866</v>
      </c>
      <c r="Y3" s="219">
        <f t="shared" ref="Y3:Y12" si="0">H3+I3+J3+K3+L3+M3+O3+P3+Q3+R3+S3+V3+W3</f>
        <v>93554.938035912812</v>
      </c>
      <c r="Z3" s="219">
        <f>Y3/13</f>
        <v>7196.5336950702167</v>
      </c>
      <c r="AB3" s="219">
        <f t="shared" ref="AB3:AB12" si="1">H3+I3+J3+K3+L3+M3</f>
        <v>42286.626380570233</v>
      </c>
      <c r="AC3" s="219">
        <f>AB3/6</f>
        <v>7047.7710634283721</v>
      </c>
      <c r="AE3" s="219">
        <f t="shared" ref="AE3:AE12" si="2">O3+P3+Q3+R3+S3</f>
        <v>36021.435119450092</v>
      </c>
      <c r="AF3" s="219">
        <f>AE3/5</f>
        <v>7204.2870238900186</v>
      </c>
      <c r="AH3" s="219">
        <f>AF3-AC3</f>
        <v>156.5159604616465</v>
      </c>
      <c r="AK3" s="219"/>
      <c r="AL3" s="219"/>
      <c r="AM3" s="219"/>
      <c r="AO3" s="219"/>
      <c r="AP3" s="219"/>
      <c r="AR3" s="219"/>
    </row>
    <row r="4" spans="5:46">
      <c r="F4" t="s">
        <v>24</v>
      </c>
      <c r="G4" s="220">
        <v>2513.1602864689921</v>
      </c>
      <c r="H4" s="219">
        <v>2486.6485286088136</v>
      </c>
      <c r="I4" s="219">
        <v>2667.4280334180803</v>
      </c>
      <c r="J4" s="219">
        <v>1106.494947686886</v>
      </c>
      <c r="K4" s="219">
        <v>1492.6904483890976</v>
      </c>
      <c r="L4" s="219">
        <v>2307.6110633402859</v>
      </c>
      <c r="M4" s="219">
        <v>2297.712789241079</v>
      </c>
      <c r="N4" s="220">
        <v>2021.4504190227308</v>
      </c>
      <c r="O4" s="219">
        <v>2260.9724004441377</v>
      </c>
      <c r="P4" s="219">
        <v>2267.5670440629765</v>
      </c>
      <c r="Q4" s="219">
        <v>2267.1706738818466</v>
      </c>
      <c r="R4" s="219">
        <v>2279.1900203443802</v>
      </c>
      <c r="S4" s="219">
        <v>2314.6640660537087</v>
      </c>
      <c r="T4" s="220">
        <v>2295.3712029557937</v>
      </c>
      <c r="U4" s="220">
        <v>2066.4859702364629</v>
      </c>
      <c r="V4" s="219">
        <v>2200</v>
      </c>
      <c r="W4" s="219">
        <v>2402.5146544981835</v>
      </c>
      <c r="Y4" s="219">
        <f t="shared" si="0"/>
        <v>28350.664669969476</v>
      </c>
      <c r="Z4" s="219">
        <f t="shared" ref="Z4:Z14" si="3">Y4/13</f>
        <v>2180.8203592284212</v>
      </c>
      <c r="AB4" s="219">
        <f t="shared" si="1"/>
        <v>12358.585810684242</v>
      </c>
      <c r="AC4" s="219">
        <f t="shared" ref="AC4:AC14" si="4">AB4/6</f>
        <v>2059.7643017807072</v>
      </c>
      <c r="AE4" s="219">
        <f t="shared" si="2"/>
        <v>11389.56420478705</v>
      </c>
      <c r="AF4" s="219">
        <f t="shared" ref="AF4:AF14" si="5">AE4/5</f>
        <v>2277.91284095741</v>
      </c>
      <c r="AH4" s="219">
        <f t="shared" ref="AH4:AH12" si="6">AF4-AC4</f>
        <v>218.1485391767028</v>
      </c>
      <c r="AK4" s="219"/>
      <c r="AL4" s="219"/>
      <c r="AM4" s="219"/>
      <c r="AO4" s="219"/>
      <c r="AP4" s="219"/>
      <c r="AR4" s="219"/>
    </row>
    <row r="5" spans="5:46">
      <c r="F5" t="s">
        <v>23</v>
      </c>
      <c r="G5" s="220">
        <v>1316.2224294459447</v>
      </c>
      <c r="H5" s="219">
        <v>2640.0612647198141</v>
      </c>
      <c r="I5" s="219">
        <v>4442.4765325104818</v>
      </c>
      <c r="J5" s="219">
        <v>5418.7060736082494</v>
      </c>
      <c r="K5" s="219">
        <v>5335.2928361129016</v>
      </c>
      <c r="L5" s="219">
        <v>5325.4380999691784</v>
      </c>
      <c r="M5" s="219">
        <v>5121.4696783600375</v>
      </c>
      <c r="N5" s="220">
        <v>2883.0707061095163</v>
      </c>
      <c r="O5" s="219">
        <v>4753.7652655364946</v>
      </c>
      <c r="P5" s="219">
        <v>5207.1531222378835</v>
      </c>
      <c r="Q5" s="219">
        <v>5423.7787655703723</v>
      </c>
      <c r="R5" s="219">
        <v>5577.9704513689503</v>
      </c>
      <c r="S5" s="219">
        <v>5293.7507885657251</v>
      </c>
      <c r="T5" s="220">
        <v>4503.5829658946022</v>
      </c>
      <c r="U5" s="220">
        <v>2467.6551896966994</v>
      </c>
      <c r="V5" s="219">
        <v>5500</v>
      </c>
      <c r="W5" s="219">
        <v>4885.8571833390743</v>
      </c>
      <c r="Y5" s="219">
        <f t="shared" si="0"/>
        <v>64925.720061899163</v>
      </c>
      <c r="Z5" s="219">
        <f t="shared" si="3"/>
        <v>4994.2861586076278</v>
      </c>
      <c r="AB5" s="220">
        <f t="shared" si="1"/>
        <v>28283.444485280663</v>
      </c>
      <c r="AC5" s="221">
        <f t="shared" si="4"/>
        <v>4713.9074142134441</v>
      </c>
      <c r="AD5" s="218"/>
      <c r="AE5" s="220">
        <f t="shared" si="2"/>
        <v>26256.418393279426</v>
      </c>
      <c r="AF5" s="221">
        <f t="shared" si="5"/>
        <v>5251.2836786558855</v>
      </c>
      <c r="AG5" s="218"/>
      <c r="AH5" s="221">
        <f t="shared" si="6"/>
        <v>537.37626444244142</v>
      </c>
      <c r="AI5" t="s">
        <v>230</v>
      </c>
      <c r="AK5" s="219"/>
      <c r="AL5" s="219"/>
      <c r="AM5" s="219"/>
      <c r="AO5" s="219"/>
      <c r="AP5" s="219"/>
      <c r="AR5" s="219"/>
    </row>
    <row r="6" spans="5:46">
      <c r="F6" t="s">
        <v>25</v>
      </c>
      <c r="G6" s="220">
        <v>2288.0972760953009</v>
      </c>
      <c r="H6" s="219">
        <v>4112.7623655200005</v>
      </c>
      <c r="I6" s="219">
        <v>4330.8769516125321</v>
      </c>
      <c r="J6" s="219">
        <v>4445.9813067466021</v>
      </c>
      <c r="K6" s="219">
        <v>4417.1610765382648</v>
      </c>
      <c r="L6" s="219">
        <v>4328.5331273525953</v>
      </c>
      <c r="M6" s="219">
        <v>4063.9844220913947</v>
      </c>
      <c r="N6" s="220">
        <v>2303.6285059861839</v>
      </c>
      <c r="O6" s="219">
        <v>4361.3131497688591</v>
      </c>
      <c r="P6" s="219">
        <v>4392.6072157770395</v>
      </c>
      <c r="Q6" s="219">
        <v>4452.3100608177483</v>
      </c>
      <c r="R6" s="219">
        <v>4445.1197575107217</v>
      </c>
      <c r="S6" s="219">
        <v>4395.7310202941298</v>
      </c>
      <c r="T6" s="220">
        <v>3647.7586200870574</v>
      </c>
      <c r="U6" s="220">
        <v>2405.1368382424116</v>
      </c>
      <c r="V6" s="219">
        <v>4400</v>
      </c>
      <c r="W6" s="219">
        <v>4202.0856694467366</v>
      </c>
      <c r="Y6" s="219">
        <f t="shared" si="0"/>
        <v>56348.466123476624</v>
      </c>
      <c r="Z6" s="219">
        <f t="shared" si="3"/>
        <v>4334.4973941135868</v>
      </c>
      <c r="AB6" s="219">
        <f t="shared" si="1"/>
        <v>25699.299249861389</v>
      </c>
      <c r="AC6" s="219">
        <f t="shared" si="4"/>
        <v>4283.2165416435646</v>
      </c>
      <c r="AE6" s="219">
        <f t="shared" si="2"/>
        <v>22047.081204168499</v>
      </c>
      <c r="AF6" s="219">
        <f t="shared" si="5"/>
        <v>4409.4162408336997</v>
      </c>
      <c r="AH6" s="219">
        <f t="shared" si="6"/>
        <v>126.19969919013511</v>
      </c>
      <c r="AK6" s="219"/>
      <c r="AL6" s="219"/>
      <c r="AM6" s="219"/>
      <c r="AO6" s="219"/>
      <c r="AP6" s="219"/>
      <c r="AR6" s="219"/>
    </row>
    <row r="7" spans="5:46">
      <c r="F7" t="s">
        <v>223</v>
      </c>
      <c r="G7" s="220">
        <v>1211.2755875225703</v>
      </c>
      <c r="H7" s="219">
        <v>2197.7185972341686</v>
      </c>
      <c r="I7" s="219">
        <v>2212.7013916217256</v>
      </c>
      <c r="J7" s="219">
        <v>2034.0347500238568</v>
      </c>
      <c r="K7" s="219">
        <v>2062.199733331654</v>
      </c>
      <c r="L7" s="219">
        <v>1933.1801333618932</v>
      </c>
      <c r="M7" s="219">
        <v>1968.5513110985921</v>
      </c>
      <c r="N7" s="220">
        <v>1102.7747194309195</v>
      </c>
      <c r="O7" s="219">
        <v>2268.2754861384456</v>
      </c>
      <c r="P7" s="219">
        <v>2137.0986527928617</v>
      </c>
      <c r="Q7" s="219">
        <v>2071.480222215323</v>
      </c>
      <c r="R7" s="219">
        <v>2077.420197193831</v>
      </c>
      <c r="S7" s="219">
        <v>2156.1368847212871</v>
      </c>
      <c r="T7" s="220">
        <v>1914.3706930650224</v>
      </c>
      <c r="U7" s="220">
        <v>1123.9043499882391</v>
      </c>
      <c r="V7" s="219">
        <v>2100</v>
      </c>
      <c r="W7" s="219">
        <v>2260.5338083140668</v>
      </c>
      <c r="Y7" s="219">
        <f t="shared" si="0"/>
        <v>27479.331168047705</v>
      </c>
      <c r="Z7" s="219">
        <f t="shared" si="3"/>
        <v>2113.7947052344389</v>
      </c>
      <c r="AB7" s="219">
        <f t="shared" si="1"/>
        <v>12408.38591667189</v>
      </c>
      <c r="AC7" s="219">
        <f t="shared" si="4"/>
        <v>2068.064319445315</v>
      </c>
      <c r="AE7" s="219">
        <f t="shared" si="2"/>
        <v>10710.411443061748</v>
      </c>
      <c r="AF7" s="219">
        <f t="shared" si="5"/>
        <v>2142.0822886123497</v>
      </c>
      <c r="AH7" s="219">
        <f t="shared" si="6"/>
        <v>74.017969167034607</v>
      </c>
      <c r="AK7" s="219"/>
      <c r="AL7" s="219"/>
      <c r="AM7" s="219"/>
      <c r="AO7" s="219"/>
      <c r="AP7" s="219"/>
      <c r="AR7" s="219"/>
    </row>
    <row r="8" spans="5:46">
      <c r="F8" t="s">
        <v>224</v>
      </c>
      <c r="G8" s="220">
        <v>175.33776916100396</v>
      </c>
      <c r="H8" s="219">
        <v>82.10228723347609</v>
      </c>
      <c r="I8" s="219">
        <v>68.135012105198257</v>
      </c>
      <c r="J8" s="219">
        <v>212.62341567676776</v>
      </c>
      <c r="K8" s="219">
        <v>262.49986663732125</v>
      </c>
      <c r="L8" s="219">
        <v>264.12679169255352</v>
      </c>
      <c r="M8" s="219">
        <v>259.96242360663018</v>
      </c>
      <c r="N8" s="220">
        <v>147.60874249774861</v>
      </c>
      <c r="O8" s="219">
        <v>196.06900683278946</v>
      </c>
      <c r="P8" s="219">
        <v>275.10664372172323</v>
      </c>
      <c r="Q8" s="219">
        <v>276.07815777697033</v>
      </c>
      <c r="R8" s="219">
        <v>277.28027222475794</v>
      </c>
      <c r="S8" s="219">
        <v>284.17640999262949</v>
      </c>
      <c r="T8" s="220">
        <v>274.45512805789622</v>
      </c>
      <c r="U8" s="220">
        <v>142.45562222910303</v>
      </c>
      <c r="V8" s="219">
        <v>101.51813471998321</v>
      </c>
      <c r="W8" s="219">
        <v>24.483367832955992</v>
      </c>
      <c r="Y8" s="219">
        <f t="shared" si="0"/>
        <v>2584.1617900537567</v>
      </c>
      <c r="Z8" s="219">
        <f t="shared" si="3"/>
        <v>198.78167615798128</v>
      </c>
      <c r="AB8" s="219">
        <f t="shared" si="1"/>
        <v>1149.4497969519471</v>
      </c>
      <c r="AC8" s="219">
        <f t="shared" si="4"/>
        <v>191.57496615865784</v>
      </c>
      <c r="AE8" s="219">
        <f t="shared" si="2"/>
        <v>1308.7104905488704</v>
      </c>
      <c r="AF8" s="219">
        <f t="shared" si="5"/>
        <v>261.74209810977408</v>
      </c>
      <c r="AH8" s="219">
        <f t="shared" si="6"/>
        <v>70.167131951116232</v>
      </c>
      <c r="AK8" s="219"/>
      <c r="AL8" s="219"/>
      <c r="AM8" s="219"/>
      <c r="AO8" s="219"/>
      <c r="AP8" s="219"/>
      <c r="AR8" s="219"/>
    </row>
    <row r="9" spans="5:46">
      <c r="F9" t="s">
        <v>84</v>
      </c>
      <c r="G9" s="220">
        <v>1281.3165613356978</v>
      </c>
      <c r="H9" s="219">
        <v>2497.0289973486215</v>
      </c>
      <c r="I9" s="219">
        <v>2504.1256364826113</v>
      </c>
      <c r="J9" s="219">
        <v>4500</v>
      </c>
      <c r="K9" s="219">
        <v>4526</v>
      </c>
      <c r="L9" s="219">
        <v>1441.2481149118394</v>
      </c>
      <c r="M9" s="219">
        <v>4773.0677592679858</v>
      </c>
      <c r="N9" s="220">
        <v>2558.4315191917121</v>
      </c>
      <c r="O9" s="219">
        <v>4786.0618307236582</v>
      </c>
      <c r="P9" s="219">
        <v>4794.9384095203131</v>
      </c>
      <c r="Q9" s="219">
        <v>4797.0995992980897</v>
      </c>
      <c r="R9" s="219">
        <v>4768.595046710223</v>
      </c>
      <c r="S9" s="219">
        <v>4858.8229444716126</v>
      </c>
      <c r="T9" s="220">
        <v>4733.9519999995828</v>
      </c>
      <c r="U9" s="220">
        <v>49.408637633547187</v>
      </c>
      <c r="V9" s="219">
        <v>4800</v>
      </c>
      <c r="W9" s="219">
        <v>4725.1044724397361</v>
      </c>
      <c r="Y9" s="219">
        <f t="shared" si="0"/>
        <v>53772.092811174691</v>
      </c>
      <c r="Z9" s="219">
        <f t="shared" si="3"/>
        <v>4136.3148316288225</v>
      </c>
      <c r="AB9" s="220">
        <f t="shared" si="1"/>
        <v>20241.470508011058</v>
      </c>
      <c r="AC9" s="221">
        <f t="shared" si="4"/>
        <v>3373.5784180018431</v>
      </c>
      <c r="AD9" s="218"/>
      <c r="AE9" s="220">
        <f t="shared" si="2"/>
        <v>24005.517830723897</v>
      </c>
      <c r="AF9" s="221">
        <f t="shared" si="5"/>
        <v>4801.1035661447795</v>
      </c>
      <c r="AG9" s="218"/>
      <c r="AH9" s="221">
        <f t="shared" si="6"/>
        <v>1427.5251481429364</v>
      </c>
      <c r="AI9" t="s">
        <v>84</v>
      </c>
      <c r="AK9" s="219"/>
      <c r="AL9" s="219"/>
      <c r="AM9" s="219"/>
      <c r="AO9" s="219"/>
      <c r="AP9" s="219"/>
      <c r="AR9" s="219"/>
    </row>
    <row r="10" spans="5:46">
      <c r="F10" t="s">
        <v>85</v>
      </c>
      <c r="G10" s="220">
        <v>2310.269485918805</v>
      </c>
      <c r="H10" s="219">
        <v>4564.7079331316054</v>
      </c>
      <c r="I10" s="219">
        <v>4599.9223726764321</v>
      </c>
      <c r="J10" s="219">
        <v>4758.299608360976</v>
      </c>
      <c r="K10" s="219">
        <v>4785.209093298763</v>
      </c>
      <c r="L10" s="219">
        <v>4784.4697305765003</v>
      </c>
      <c r="M10" s="219">
        <v>4743.0596741847694</v>
      </c>
      <c r="N10" s="220">
        <v>260.82950193993747</v>
      </c>
      <c r="O10" s="219">
        <v>4787.8303116522729</v>
      </c>
      <c r="P10" s="219">
        <v>4796.3009159397334</v>
      </c>
      <c r="Q10" s="219">
        <v>4831.9130737651139</v>
      </c>
      <c r="R10" s="219">
        <v>4725.9357357192785</v>
      </c>
      <c r="S10" s="219">
        <v>4859.8372715059668</v>
      </c>
      <c r="T10" s="220">
        <v>4609.9956403747201</v>
      </c>
      <c r="U10" s="220">
        <v>2290.8548108153045</v>
      </c>
      <c r="V10" s="219">
        <v>4800</v>
      </c>
      <c r="W10" s="219">
        <v>4768.9408163744956</v>
      </c>
      <c r="Y10" s="219">
        <f t="shared" si="0"/>
        <v>61806.426537185907</v>
      </c>
      <c r="Z10" s="219">
        <f t="shared" si="3"/>
        <v>4754.3405028604548</v>
      </c>
      <c r="AB10" s="219">
        <f t="shared" si="1"/>
        <v>28235.668412229046</v>
      </c>
      <c r="AC10" s="219">
        <f t="shared" si="4"/>
        <v>4705.9447353715077</v>
      </c>
      <c r="AE10" s="219">
        <f t="shared" si="2"/>
        <v>24001.817308582366</v>
      </c>
      <c r="AF10" s="219">
        <f t="shared" si="5"/>
        <v>4800.3634617164735</v>
      </c>
      <c r="AH10" s="219">
        <f t="shared" si="6"/>
        <v>94.418726344965762</v>
      </c>
      <c r="AK10" s="219"/>
      <c r="AL10" s="219"/>
      <c r="AM10" s="219"/>
      <c r="AO10" s="219"/>
      <c r="AP10" s="219"/>
      <c r="AR10" s="219"/>
    </row>
    <row r="11" spans="5:46">
      <c r="F11">
        <v>1008</v>
      </c>
      <c r="G11" s="220">
        <v>244.79481782705989</v>
      </c>
      <c r="H11" s="219">
        <v>470.11623886227608</v>
      </c>
      <c r="I11" s="219">
        <v>469.51471076742746</v>
      </c>
      <c r="J11" s="219">
        <v>412.64238234155346</v>
      </c>
      <c r="K11" s="219">
        <v>463.89072530192789</v>
      </c>
      <c r="L11" s="219">
        <v>467.48365594726056</v>
      </c>
      <c r="M11" s="219">
        <v>466.18066290509887</v>
      </c>
      <c r="N11" s="220">
        <v>129.62571472045965</v>
      </c>
      <c r="O11" s="219">
        <v>464.24596308544278</v>
      </c>
      <c r="P11" s="219">
        <v>462.90140081604477</v>
      </c>
      <c r="Q11" s="219">
        <v>452.5109430225566</v>
      </c>
      <c r="R11" s="219">
        <v>459.63318791217171</v>
      </c>
      <c r="S11" s="219">
        <v>469.37027151719667</v>
      </c>
      <c r="T11" s="220">
        <v>453.69511620164849</v>
      </c>
      <c r="U11" s="220">
        <v>107.66126982064452</v>
      </c>
      <c r="V11" s="219">
        <v>460</v>
      </c>
      <c r="W11" s="219">
        <v>485.72783578909002</v>
      </c>
      <c r="Y11" s="219">
        <f t="shared" si="0"/>
        <v>6004.2179782680469</v>
      </c>
      <c r="Z11" s="219">
        <f t="shared" si="3"/>
        <v>461.86292140523437</v>
      </c>
      <c r="AB11" s="219">
        <f t="shared" si="1"/>
        <v>2749.8283761255443</v>
      </c>
      <c r="AC11" s="219">
        <f t="shared" si="4"/>
        <v>458.3047293542574</v>
      </c>
      <c r="AE11" s="219">
        <f t="shared" si="2"/>
        <v>2308.6617663534125</v>
      </c>
      <c r="AF11" s="219">
        <f t="shared" si="5"/>
        <v>461.73235327068249</v>
      </c>
      <c r="AH11" s="219">
        <f t="shared" si="6"/>
        <v>3.427623916425091</v>
      </c>
      <c r="AK11" s="219"/>
      <c r="AL11" s="219"/>
      <c r="AM11" s="219"/>
      <c r="AO11" s="219"/>
      <c r="AP11" s="219"/>
      <c r="AR11" s="219"/>
    </row>
    <row r="12" spans="5:46">
      <c r="F12">
        <v>1307</v>
      </c>
      <c r="G12" s="220">
        <v>1886.7829227615148</v>
      </c>
      <c r="H12" s="219">
        <v>6238.1177861522883</v>
      </c>
      <c r="I12" s="219">
        <v>4678.7412991365418</v>
      </c>
      <c r="J12" s="219">
        <v>5083.7095952862874</v>
      </c>
      <c r="K12" s="219">
        <v>4266.4303638916463</v>
      </c>
      <c r="L12" s="219">
        <v>4477.6030283058062</v>
      </c>
      <c r="M12" s="219">
        <v>3955.9411819530651</v>
      </c>
      <c r="N12" s="220">
        <v>2096.5947202853858</v>
      </c>
      <c r="O12" s="219">
        <v>3852.4565891558304</v>
      </c>
      <c r="P12" s="219">
        <v>4298.1446897471324</v>
      </c>
      <c r="Q12" s="219">
        <v>3821.4024399872869</v>
      </c>
      <c r="R12" s="219">
        <v>4337.101886657998</v>
      </c>
      <c r="S12" s="219">
        <v>4302.1546722287312</v>
      </c>
      <c r="T12" s="220">
        <v>1802.8756074989215</v>
      </c>
      <c r="U12" s="220">
        <v>2370.3712286334485</v>
      </c>
      <c r="V12" s="219">
        <v>4300</v>
      </c>
      <c r="W12" s="219">
        <v>4618.0563416425139</v>
      </c>
      <c r="Y12" s="219">
        <f t="shared" si="0"/>
        <v>58229.859874145128</v>
      </c>
      <c r="Z12" s="219">
        <f t="shared" si="3"/>
        <v>4479.2199903188557</v>
      </c>
      <c r="AB12" s="219">
        <f t="shared" si="1"/>
        <v>28700.543254725635</v>
      </c>
      <c r="AC12" s="219">
        <f t="shared" si="4"/>
        <v>4783.4238757876055</v>
      </c>
      <c r="AE12" s="219">
        <f t="shared" si="2"/>
        <v>20611.260277776979</v>
      </c>
      <c r="AF12" s="219">
        <f t="shared" si="5"/>
        <v>4122.2520555553956</v>
      </c>
      <c r="AH12" s="219">
        <f t="shared" si="6"/>
        <v>-661.17182023220994</v>
      </c>
      <c r="AI12" s="119" t="s">
        <v>235</v>
      </c>
      <c r="AK12" s="219"/>
      <c r="AL12" s="219"/>
      <c r="AM12" s="219"/>
      <c r="AO12" s="219"/>
      <c r="AP12" s="219"/>
      <c r="AR12" s="219"/>
    </row>
    <row r="13" spans="5:46">
      <c r="G13" s="220"/>
      <c r="H13" s="219"/>
      <c r="I13" s="219"/>
      <c r="J13" s="219"/>
      <c r="K13" s="219"/>
      <c r="L13" s="219"/>
      <c r="M13" s="219"/>
      <c r="N13" s="220"/>
      <c r="O13" s="219"/>
      <c r="P13" s="219"/>
      <c r="Q13" s="219"/>
      <c r="R13" s="219"/>
      <c r="S13" s="219"/>
      <c r="T13" s="220"/>
      <c r="U13" s="220"/>
      <c r="V13" s="219"/>
      <c r="W13" s="219"/>
      <c r="Y13" s="219"/>
      <c r="Z13" s="219"/>
      <c r="AB13" s="219"/>
      <c r="AC13" s="219"/>
      <c r="AE13" s="219"/>
      <c r="AF13" s="219"/>
      <c r="AH13" s="219"/>
      <c r="AK13" s="219"/>
      <c r="AL13" s="219"/>
      <c r="AM13" s="219"/>
      <c r="AO13" s="219"/>
      <c r="AP13" s="219"/>
      <c r="AR13" s="219"/>
    </row>
    <row r="14" spans="5:46">
      <c r="E14" t="s">
        <v>114</v>
      </c>
      <c r="F14" t="s">
        <v>231</v>
      </c>
      <c r="G14" s="220">
        <v>18122.096350156331</v>
      </c>
      <c r="H14" s="219">
        <v>34397.586641711256</v>
      </c>
      <c r="I14" s="219">
        <v>34500.290789223145</v>
      </c>
      <c r="J14" s="219">
        <v>36010.302210715607</v>
      </c>
      <c r="K14" s="219">
        <v>36214.76661975641</v>
      </c>
      <c r="L14" s="219">
        <v>33727.513253887875</v>
      </c>
      <c r="M14" s="219">
        <v>35220.504499105897</v>
      </c>
      <c r="N14" s="220">
        <v>16526.162423592137</v>
      </c>
      <c r="O14" s="219">
        <v>35787.214581973793</v>
      </c>
      <c r="P14" s="219">
        <v>37346.663045011381</v>
      </c>
      <c r="Q14" s="219">
        <v>37576.834168689551</v>
      </c>
      <c r="R14" s="219">
        <v>38000.288167162013</v>
      </c>
      <c r="S14" s="219">
        <v>37470.164559742581</v>
      </c>
      <c r="T14" s="220">
        <v>31834.546205576378</v>
      </c>
      <c r="U14" s="220">
        <v>18615.830300813559</v>
      </c>
      <c r="V14" s="219">
        <v>38248.6228162232</v>
      </c>
      <c r="W14" s="219">
        <v>36922.922220756998</v>
      </c>
      <c r="Y14" s="219">
        <f>H14+I14+J14+K14+L14+M14+O14+P14+Q14+R14+S14+V14+W14</f>
        <v>471423.67357395974</v>
      </c>
      <c r="Z14" s="219">
        <f t="shared" si="3"/>
        <v>36263.359505689208</v>
      </c>
      <c r="AB14" s="219">
        <f>H14+I14+J14+K14+L14+M14</f>
        <v>210070.9640144002</v>
      </c>
      <c r="AC14" s="219">
        <f t="shared" si="4"/>
        <v>35011.827335733367</v>
      </c>
      <c r="AE14" s="219">
        <f>O14+P14+Q14+R14+S14</f>
        <v>186181.16452257932</v>
      </c>
      <c r="AF14" s="219">
        <f t="shared" si="5"/>
        <v>37236.232904515862</v>
      </c>
      <c r="AH14" s="220">
        <f>AF14-AC14</f>
        <v>2224.4055687824948</v>
      </c>
      <c r="AK14" s="219"/>
      <c r="AL14" s="219"/>
      <c r="AM14" s="219"/>
      <c r="AO14" s="219"/>
      <c r="AP14" s="219"/>
      <c r="AR14" s="219"/>
    </row>
    <row r="16" spans="5:46">
      <c r="Z16" s="218"/>
      <c r="AA16" s="218"/>
      <c r="AB16" s="218"/>
      <c r="AC16" s="218"/>
      <c r="AD16" s="218"/>
      <c r="AE16" s="218"/>
    </row>
    <row r="17" spans="26:31">
      <c r="Z17" s="223"/>
      <c r="AA17" s="223" t="s">
        <v>232</v>
      </c>
      <c r="AB17" s="223"/>
      <c r="AC17" s="223"/>
      <c r="AD17" s="223"/>
      <c r="AE17" s="218"/>
    </row>
    <row r="18" spans="26:31">
      <c r="Z18" s="223"/>
      <c r="AA18" s="223"/>
      <c r="AB18" s="223"/>
      <c r="AC18" s="223"/>
      <c r="AD18" s="223"/>
      <c r="AE18" s="218"/>
    </row>
    <row r="19" spans="26:31">
      <c r="Z19" s="223">
        <v>1</v>
      </c>
      <c r="AA19" s="223" t="s">
        <v>233</v>
      </c>
      <c r="AB19" s="218"/>
      <c r="AC19" s="223" t="s">
        <v>234</v>
      </c>
      <c r="AD19" s="223"/>
      <c r="AE19" s="218"/>
    </row>
    <row r="20" spans="26:31">
      <c r="Z20" s="223"/>
      <c r="AA20" s="223"/>
      <c r="AB20" s="223"/>
      <c r="AC20" s="223"/>
      <c r="AD20" s="223"/>
      <c r="AE20" s="218"/>
    </row>
    <row r="21" spans="26:31">
      <c r="Z21" s="223">
        <v>2</v>
      </c>
      <c r="AA21" s="223" t="s">
        <v>236</v>
      </c>
      <c r="AB21" s="223"/>
      <c r="AC21" s="223" t="s">
        <v>237</v>
      </c>
      <c r="AD21" s="223"/>
      <c r="AE21" s="218"/>
    </row>
    <row r="22" spans="26:31">
      <c r="Z22" s="218"/>
      <c r="AA22" s="218"/>
      <c r="AB22" s="218"/>
      <c r="AC22" s="218"/>
      <c r="AD22" s="218"/>
      <c r="AE22" s="218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33"/>
  <sheetViews>
    <sheetView zoomScale="85" zoomScaleNormal="85" workbookViewId="0"/>
  </sheetViews>
  <sheetFormatPr defaultRowHeight="30"/>
  <cols>
    <col min="1" max="1" width="20.44140625" style="390" customWidth="1"/>
    <col min="2" max="27" width="18.109375" customWidth="1"/>
  </cols>
  <sheetData>
    <row r="1" spans="1:11" ht="58.5" customHeight="1">
      <c r="C1" s="579" t="s">
        <v>342</v>
      </c>
      <c r="D1" s="579"/>
      <c r="E1" s="579"/>
      <c r="F1" s="579"/>
      <c r="G1" s="579"/>
      <c r="H1" s="579"/>
    </row>
    <row r="2" spans="1:11" ht="47.25" customHeight="1">
      <c r="C2" s="387" t="s">
        <v>312</v>
      </c>
      <c r="D2" s="387" t="s">
        <v>313</v>
      </c>
      <c r="E2" s="387" t="s">
        <v>314</v>
      </c>
      <c r="F2" s="387" t="s">
        <v>315</v>
      </c>
      <c r="G2" s="387" t="s">
        <v>316</v>
      </c>
      <c r="H2" s="387" t="s">
        <v>317</v>
      </c>
      <c r="I2" s="386"/>
      <c r="J2" s="386"/>
      <c r="K2" s="386"/>
    </row>
    <row r="3" spans="1:11" ht="37.5" customHeight="1">
      <c r="A3" s="390" t="s">
        <v>330</v>
      </c>
      <c r="B3" s="391" t="s">
        <v>318</v>
      </c>
      <c r="C3" s="67"/>
      <c r="D3" s="67"/>
      <c r="E3" s="389" t="s">
        <v>324</v>
      </c>
      <c r="F3" s="67"/>
      <c r="G3" s="389" t="s">
        <v>324</v>
      </c>
      <c r="H3" s="389" t="s">
        <v>324</v>
      </c>
    </row>
    <row r="4" spans="1:11" ht="37.5" customHeight="1">
      <c r="A4" s="390" t="s">
        <v>331</v>
      </c>
      <c r="B4" s="392" t="s">
        <v>319</v>
      </c>
      <c r="C4" s="389" t="s">
        <v>324</v>
      </c>
      <c r="D4" s="389" t="s">
        <v>324</v>
      </c>
      <c r="E4" s="389" t="s">
        <v>324</v>
      </c>
      <c r="F4" s="67"/>
      <c r="G4" s="67"/>
      <c r="H4" s="67"/>
    </row>
    <row r="5" spans="1:11" ht="37.5" customHeight="1">
      <c r="A5" s="390" t="s">
        <v>332</v>
      </c>
      <c r="B5" s="392" t="s">
        <v>320</v>
      </c>
      <c r="C5" s="389" t="s">
        <v>324</v>
      </c>
      <c r="D5" s="389" t="s">
        <v>324</v>
      </c>
      <c r="E5" s="389" t="s">
        <v>324</v>
      </c>
      <c r="F5" s="67"/>
      <c r="G5" s="67"/>
      <c r="H5" s="67"/>
    </row>
    <row r="6" spans="1:11" ht="37.5" customHeight="1">
      <c r="A6" s="390" t="s">
        <v>333</v>
      </c>
      <c r="B6" s="392" t="s">
        <v>321</v>
      </c>
      <c r="C6" s="389" t="s">
        <v>324</v>
      </c>
      <c r="D6" s="389"/>
      <c r="E6" s="389" t="s">
        <v>324</v>
      </c>
      <c r="F6" s="389" t="s">
        <v>324</v>
      </c>
      <c r="G6" s="67"/>
      <c r="H6" s="67"/>
    </row>
    <row r="7" spans="1:11" ht="37.5" customHeight="1">
      <c r="A7" s="390" t="s">
        <v>334</v>
      </c>
      <c r="B7" s="392" t="s">
        <v>322</v>
      </c>
      <c r="C7" s="389" t="s">
        <v>324</v>
      </c>
      <c r="D7" s="389" t="s">
        <v>324</v>
      </c>
      <c r="E7" s="67"/>
      <c r="F7" s="389" t="s">
        <v>324</v>
      </c>
      <c r="G7" s="389" t="s">
        <v>324</v>
      </c>
      <c r="H7" s="67"/>
    </row>
    <row r="8" spans="1:11" ht="37.5" customHeight="1">
      <c r="A8" s="390" t="s">
        <v>335</v>
      </c>
      <c r="B8" s="392" t="s">
        <v>323</v>
      </c>
      <c r="C8" s="389"/>
      <c r="D8" s="389" t="s">
        <v>324</v>
      </c>
      <c r="E8" s="389"/>
      <c r="F8" s="67"/>
      <c r="G8" s="389" t="s">
        <v>324</v>
      </c>
      <c r="H8" s="389" t="s">
        <v>324</v>
      </c>
    </row>
    <row r="9" spans="1:11" ht="37.5" customHeight="1">
      <c r="A9" s="390" t="s">
        <v>341</v>
      </c>
      <c r="B9" s="392" t="s">
        <v>325</v>
      </c>
      <c r="C9" s="67"/>
      <c r="D9" s="67"/>
      <c r="E9" s="67"/>
      <c r="F9" s="67"/>
      <c r="G9" s="67"/>
      <c r="H9" s="67"/>
    </row>
    <row r="10" spans="1:11" ht="37.5" customHeight="1">
      <c r="A10" s="390" t="s">
        <v>336</v>
      </c>
      <c r="B10" s="392" t="s">
        <v>328</v>
      </c>
      <c r="C10" s="67"/>
      <c r="D10" s="67"/>
      <c r="E10" s="67"/>
      <c r="F10" s="389" t="s">
        <v>324</v>
      </c>
      <c r="G10" s="389" t="s">
        <v>324</v>
      </c>
      <c r="H10" s="389" t="s">
        <v>324</v>
      </c>
    </row>
    <row r="11" spans="1:11" ht="37.5" customHeight="1">
      <c r="A11" s="390" t="s">
        <v>337</v>
      </c>
      <c r="B11" s="392" t="s">
        <v>327</v>
      </c>
      <c r="C11" s="389"/>
      <c r="D11" s="389" t="s">
        <v>324</v>
      </c>
      <c r="E11" s="389"/>
      <c r="F11" s="67"/>
      <c r="G11" s="389" t="s">
        <v>324</v>
      </c>
      <c r="H11" s="389" t="s">
        <v>324</v>
      </c>
    </row>
    <row r="12" spans="1:11" ht="37.5" customHeight="1">
      <c r="A12" s="390" t="s">
        <v>338</v>
      </c>
      <c r="B12" s="393" t="s">
        <v>340</v>
      </c>
      <c r="C12" s="576" t="s">
        <v>346</v>
      </c>
      <c r="D12" s="577"/>
      <c r="E12" s="577"/>
      <c r="F12" s="577"/>
      <c r="G12" s="577"/>
      <c r="H12" s="578"/>
    </row>
    <row r="13" spans="1:11" ht="37.5" customHeight="1">
      <c r="A13" s="390" t="s">
        <v>339</v>
      </c>
      <c r="B13" s="388" t="s">
        <v>329</v>
      </c>
      <c r="C13" s="576" t="s">
        <v>343</v>
      </c>
      <c r="D13" s="577"/>
      <c r="E13" s="577"/>
      <c r="F13" s="577"/>
      <c r="G13" s="577"/>
      <c r="H13" s="578"/>
    </row>
    <row r="14" spans="1:11" ht="37.5" customHeight="1">
      <c r="A14" s="390" t="s">
        <v>344</v>
      </c>
      <c r="B14" s="388" t="s">
        <v>326</v>
      </c>
      <c r="C14" s="576" t="s">
        <v>345</v>
      </c>
      <c r="D14" s="577"/>
      <c r="E14" s="577"/>
      <c r="F14" s="577"/>
      <c r="G14" s="577"/>
      <c r="H14" s="578"/>
    </row>
    <row r="15" spans="1:11" ht="47.25" customHeight="1"/>
    <row r="16" spans="1:11" ht="47.25" customHeight="1"/>
    <row r="17" ht="47.25" customHeight="1"/>
    <row r="18" ht="47.25" customHeight="1"/>
    <row r="19" ht="47.25" customHeight="1"/>
    <row r="20" ht="47.25" customHeight="1"/>
    <row r="21" ht="47.25" customHeight="1"/>
    <row r="22" ht="47.25" customHeight="1"/>
    <row r="23" ht="47.25" customHeight="1"/>
    <row r="24" ht="47.25" customHeight="1"/>
    <row r="25" ht="47.25" customHeight="1"/>
    <row r="26" ht="47.25" customHeight="1"/>
    <row r="27" ht="47.25" customHeight="1"/>
    <row r="28" ht="47.25" customHeight="1"/>
    <row r="29" ht="47.25" customHeight="1"/>
    <row r="30" ht="47.25" customHeight="1"/>
    <row r="31" ht="47.25" customHeight="1"/>
    <row r="32" ht="47.25" customHeight="1"/>
    <row r="33" ht="47.25" customHeight="1"/>
  </sheetData>
  <mergeCells count="4">
    <mergeCell ref="C13:H13"/>
    <mergeCell ref="C12:H12"/>
    <mergeCell ref="C14:H14"/>
    <mergeCell ref="C1:H1"/>
  </mergeCells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RawData</vt:lpstr>
      <vt:lpstr>Key ค่าไฟรายวัน</vt:lpstr>
      <vt:lpstr>LOAD DEMANDสุตรใหม่</vt:lpstr>
      <vt:lpstr>water data Dec </vt:lpstr>
      <vt:lpstr>Sheet5</vt:lpstr>
      <vt:lpstr>Sheet2</vt:lpstr>
      <vt:lpstr>Sheet1</vt:lpstr>
      <vt:lpstr>Sheet6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2023-09-15T07:09:45Z</cp:lastPrinted>
  <dcterms:created xsi:type="dcterms:W3CDTF">2009-05-20T03:04:37Z</dcterms:created>
  <dcterms:modified xsi:type="dcterms:W3CDTF">2024-08-14T09:48:54Z</dcterms:modified>
</cp:coreProperties>
</file>