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l.Him\Desktop\MY DATA\E\Homework of tescher heang\"/>
    </mc:Choice>
  </mc:AlternateContent>
  <bookViews>
    <workbookView xWindow="0" yWindow="0" windowWidth="20490" windowHeight="7620" activeTab="3"/>
  </bookViews>
  <sheets>
    <sheet name="Summary sheet" sheetId="1" r:id="rId1"/>
    <sheet name="Expected dependencies" sheetId="2" r:id="rId2"/>
    <sheet name="Club members" sheetId="3" r:id="rId3"/>
    <sheet name="Reel dependencies" sheetId="4" r:id="rId4"/>
  </sheets>
  <definedNames>
    <definedName name="_xlnm._FilterDatabase" localSheetId="3" hidden="1">'Reel dependencies'!$B$4:$E$16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C8" i="3" l="1"/>
  <c r="C13" i="2"/>
  <c r="D5" i="1"/>
  <c r="D6" i="1"/>
  <c r="D7" i="1"/>
  <c r="D8" i="1"/>
  <c r="D9" i="1"/>
  <c r="D10" i="1"/>
  <c r="D11" i="1"/>
  <c r="D12" i="1"/>
  <c r="D13" i="1"/>
  <c r="C14" i="1"/>
  <c r="D14" i="1"/>
  <c r="C4" i="3"/>
  <c r="C5" i="3"/>
  <c r="C6" i="3"/>
  <c r="C7" i="3"/>
  <c r="C3" i="3"/>
</calcChain>
</file>

<file path=xl/sharedStrings.xml><?xml version="1.0" encoding="utf-8"?>
<sst xmlns="http://schemas.openxmlformats.org/spreadsheetml/2006/main" count="64" uniqueCount="25">
  <si>
    <t>Kannitha</t>
  </si>
  <si>
    <t>Kesor</t>
  </si>
  <si>
    <t>Kolab</t>
  </si>
  <si>
    <t>Kuntha</t>
  </si>
  <si>
    <t>Kiri</t>
  </si>
  <si>
    <t>Total</t>
  </si>
  <si>
    <t>Date</t>
  </si>
  <si>
    <t>Amount</t>
  </si>
  <si>
    <t>Categoty</t>
  </si>
  <si>
    <t>Uniform</t>
  </si>
  <si>
    <t>Practice Clothes</t>
  </si>
  <si>
    <t>Soccer Cleats</t>
  </si>
  <si>
    <t>Shin Guards</t>
  </si>
  <si>
    <t>Soccer Socks</t>
  </si>
  <si>
    <t>Ball</t>
  </si>
  <si>
    <t>Goalkeeper Gloves</t>
  </si>
  <si>
    <t>Water Bottle</t>
  </si>
  <si>
    <t>Gear Bag</t>
  </si>
  <si>
    <t>EXPECTED DEPENDENCIES</t>
  </si>
  <si>
    <t>CLUB MEMBERS</t>
  </si>
  <si>
    <t>REEL DEPENDENCIES</t>
  </si>
  <si>
    <t>Person who paid</t>
  </si>
  <si>
    <t>Discription</t>
  </si>
  <si>
    <t>Status</t>
  </si>
  <si>
    <t>kiri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</si>
</sst>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[$៛-453]_-;\-* #,##0[$៛-453]_-;_-* &quot;-&quot;[$៛-453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6" borderId="0" xfId="0" applyNumberFormat="1" applyFill="1" applyBorder="1"/>
    <xf numFmtId="164" fontId="0" fillId="6" borderId="0" xfId="0" applyNumberFormat="1" applyFill="1" applyBorder="1" applyAlignment="1">
      <alignment horizontal="right"/>
    </xf>
    <xf numFmtId="164" fontId="0" fillId="6" borderId="9" xfId="0" applyNumberFormat="1" applyFill="1" applyBorder="1"/>
    <xf numFmtId="0" fontId="0" fillId="6" borderId="0" xfId="0" applyFill="1" applyBorder="1" applyAlignment="1">
      <alignment horizontal="right" wrapText="1"/>
    </xf>
    <xf numFmtId="0" fontId="0" fillId="6" borderId="0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0" borderId="4" xfId="0" applyBorder="1"/>
    <xf numFmtId="164" fontId="0" fillId="6" borderId="11" xfId="0" applyNumberFormat="1" applyFill="1" applyBorder="1"/>
    <xf numFmtId="164" fontId="0" fillId="6" borderId="5" xfId="0" applyNumberFormat="1" applyFill="1" applyBorder="1"/>
    <xf numFmtId="164" fontId="0" fillId="5" borderId="11" xfId="0" applyNumberFormat="1" applyFill="1" applyBorder="1"/>
    <xf numFmtId="164" fontId="0" fillId="6" borderId="4" xfId="0" applyNumberFormat="1" applyFill="1" applyBorder="1"/>
    <xf numFmtId="0" fontId="0" fillId="4" borderId="6" xfId="0" applyFill="1" applyBorder="1"/>
    <xf numFmtId="0" fontId="0" fillId="4" borderId="10" xfId="0" applyFill="1" applyBorder="1"/>
    <xf numFmtId="0" fontId="1" fillId="7" borderId="4" xfId="0" applyFont="1" applyFill="1" applyBorder="1"/>
    <xf numFmtId="0" fontId="1" fillId="7" borderId="11" xfId="0" applyFont="1" applyFill="1" applyBorder="1"/>
    <xf numFmtId="0" fontId="1" fillId="8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164" fontId="1" fillId="10" borderId="3" xfId="0" applyNumberFormat="1" applyFont="1" applyFill="1" applyBorder="1"/>
    <xf numFmtId="164" fontId="1" fillId="10" borderId="1" xfId="0" applyNumberFormat="1" applyFont="1" applyFill="1" applyBorder="1"/>
    <xf numFmtId="0" fontId="1" fillId="9" borderId="0" xfId="0" applyFont="1" applyFill="1" applyBorder="1"/>
    <xf numFmtId="164" fontId="0" fillId="6" borderId="12" xfId="0" applyNumberFormat="1" applyFill="1" applyBorder="1"/>
    <xf numFmtId="0" fontId="1" fillId="10" borderId="1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164" fontId="1" fillId="10" borderId="5" xfId="0" applyNumberFormat="1" applyFont="1" applyFill="1" applyBorder="1"/>
    <xf numFmtId="14" fontId="1" fillId="4" borderId="7" xfId="0" applyNumberFormat="1" applyFont="1" applyFill="1" applyBorder="1"/>
    <xf numFmtId="14" fontId="1" fillId="4" borderId="8" xfId="0" applyNumberFormat="1" applyFont="1" applyFill="1" applyBorder="1"/>
    <xf numFmtId="164" fontId="0" fillId="5" borderId="5" xfId="0" applyNumberFormat="1" applyFill="1" applyBorder="1"/>
    <xf numFmtId="164" fontId="0" fillId="11" borderId="4" xfId="0" applyNumberFormat="1" applyFill="1" applyBorder="1"/>
    <xf numFmtId="164" fontId="0" fillId="11" borderId="11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sheet'!$C$4</c:f>
              <c:strCache>
                <c:ptCount val="1"/>
                <c:pt idx="0">
                  <c:v>EXPECTED DEPENDENCIES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sheet'!$B$5:$B$13</c:f>
              <c:strCache>
                <c:ptCount val="9"/>
                <c:pt idx="0">
                  <c:v>Uniform</c:v>
                </c:pt>
                <c:pt idx="1">
                  <c:v>Practice Clothes</c:v>
                </c:pt>
                <c:pt idx="2">
                  <c:v>Soccer Cleats</c:v>
                </c:pt>
                <c:pt idx="3">
                  <c:v>Soccer Socks</c:v>
                </c:pt>
                <c:pt idx="4">
                  <c:v>Ball</c:v>
                </c:pt>
                <c:pt idx="5">
                  <c:v>Goalkeeper Gloves</c:v>
                </c:pt>
                <c:pt idx="6">
                  <c:v>Water Bottle</c:v>
                </c:pt>
                <c:pt idx="7">
                  <c:v>Gear Bag</c:v>
                </c:pt>
                <c:pt idx="8">
                  <c:v>Shin Guards</c:v>
                </c:pt>
              </c:strCache>
            </c:strRef>
          </c:cat>
          <c:val>
            <c:numRef>
              <c:f>'Summary sheet'!$C$5:$C$13</c:f>
              <c:numCache>
                <c:formatCode>_-* #,##0[$៛-453]_-;\-* #,##0[$៛-453]_-;_-* "-"[$៛-453]_-;_-@_-</c:formatCode>
                <c:ptCount val="9"/>
                <c:pt idx="0">
                  <c:v>300000</c:v>
                </c:pt>
                <c:pt idx="1">
                  <c:v>250000</c:v>
                </c:pt>
                <c:pt idx="2">
                  <c:v>700000</c:v>
                </c:pt>
                <c:pt idx="3">
                  <c:v>30000</c:v>
                </c:pt>
                <c:pt idx="4">
                  <c:v>80000</c:v>
                </c:pt>
                <c:pt idx="5">
                  <c:v>350000</c:v>
                </c:pt>
                <c:pt idx="6">
                  <c:v>30000</c:v>
                </c:pt>
                <c:pt idx="7">
                  <c:v>60000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570-B0A9-DC304378021A}"/>
            </c:ext>
          </c:extLst>
        </c:ser>
        <c:ser>
          <c:idx val="1"/>
          <c:order val="1"/>
          <c:tx>
            <c:strRef>
              <c:f>'Summary sheet'!$D$4</c:f>
              <c:strCache>
                <c:ptCount val="1"/>
                <c:pt idx="0">
                  <c:v>REEL DEPENDENCIES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sheet'!$B$5:$B$13</c:f>
              <c:strCache>
                <c:ptCount val="9"/>
                <c:pt idx="0">
                  <c:v>Uniform</c:v>
                </c:pt>
                <c:pt idx="1">
                  <c:v>Practice Clothes</c:v>
                </c:pt>
                <c:pt idx="2">
                  <c:v>Soccer Cleats</c:v>
                </c:pt>
                <c:pt idx="3">
                  <c:v>Soccer Socks</c:v>
                </c:pt>
                <c:pt idx="4">
                  <c:v>Ball</c:v>
                </c:pt>
                <c:pt idx="5">
                  <c:v>Goalkeeper Gloves</c:v>
                </c:pt>
                <c:pt idx="6">
                  <c:v>Water Bottle</c:v>
                </c:pt>
                <c:pt idx="7">
                  <c:v>Gear Bag</c:v>
                </c:pt>
                <c:pt idx="8">
                  <c:v>Shin Guards</c:v>
                </c:pt>
              </c:strCache>
            </c:strRef>
          </c:cat>
          <c:val>
            <c:numRef>
              <c:f>'Summary sheet'!$D$5:$D$13</c:f>
              <c:numCache>
                <c:formatCode>_-* #,##0[$៛-453]_-;\-* #,##0[$៛-453]_-;_-* "-"[$៛-453]_-;_-@_-</c:formatCode>
                <c:ptCount val="9"/>
                <c:pt idx="0">
                  <c:v>400000</c:v>
                </c:pt>
                <c:pt idx="1">
                  <c:v>100000</c:v>
                </c:pt>
                <c:pt idx="2">
                  <c:v>600000</c:v>
                </c:pt>
                <c:pt idx="3">
                  <c:v>12000</c:v>
                </c:pt>
                <c:pt idx="4">
                  <c:v>50000</c:v>
                </c:pt>
                <c:pt idx="5">
                  <c:v>200000</c:v>
                </c:pt>
                <c:pt idx="6">
                  <c:v>24000</c:v>
                </c:pt>
                <c:pt idx="7">
                  <c:v>300000</c:v>
                </c:pt>
                <c:pt idx="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3-4570-B0A9-DC304378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196815"/>
        <c:axId val="626195983"/>
      </c:barChart>
      <c:catAx>
        <c:axId val="6261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5983"/>
        <c:crosses val="autoZero"/>
        <c:auto val="1"/>
        <c:lblAlgn val="ctr"/>
        <c:lblOffset val="100"/>
        <c:noMultiLvlLbl val="0"/>
      </c:catAx>
      <c:valAx>
        <c:axId val="626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[$៛-453]_-;\-* #,##0[$៛-453]_-;_-* &quot;-&quot;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sheet'!$C$4</c:f>
              <c:strCache>
                <c:ptCount val="1"/>
                <c:pt idx="0">
                  <c:v>EXPECTED DEPENDENCIES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96-4014-9126-B45731D6C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96-4014-9126-B45731D6C2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96-4014-9126-B45731D6C2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96-4014-9126-B45731D6C2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96-4014-9126-B45731D6C2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96-4014-9126-B45731D6C2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96-4014-9126-B45731D6C2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96-4014-9126-B45731D6C2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96-4014-9126-B45731D6C293}"/>
              </c:ext>
            </c:extLst>
          </c:dPt>
          <c:cat>
            <c:strRef>
              <c:f>'Summary sheet'!$B$5:$B$13</c:f>
              <c:strCache>
                <c:ptCount val="9"/>
                <c:pt idx="0">
                  <c:v>Uniform</c:v>
                </c:pt>
                <c:pt idx="1">
                  <c:v>Practice Clothes</c:v>
                </c:pt>
                <c:pt idx="2">
                  <c:v>Soccer Cleats</c:v>
                </c:pt>
                <c:pt idx="3">
                  <c:v>Soccer Socks</c:v>
                </c:pt>
                <c:pt idx="4">
                  <c:v>Ball</c:v>
                </c:pt>
                <c:pt idx="5">
                  <c:v>Goalkeeper Gloves</c:v>
                </c:pt>
                <c:pt idx="6">
                  <c:v>Water Bottle</c:v>
                </c:pt>
                <c:pt idx="7">
                  <c:v>Gear Bag</c:v>
                </c:pt>
                <c:pt idx="8">
                  <c:v>Shin Guards</c:v>
                </c:pt>
              </c:strCache>
            </c:strRef>
          </c:cat>
          <c:val>
            <c:numRef>
              <c:f>'Summary sheet'!$C$5:$C$13</c:f>
              <c:numCache>
                <c:formatCode>_-* #,##0[$៛-453]_-;\-* #,##0[$៛-453]_-;_-* "-"[$៛-453]_-;_-@_-</c:formatCode>
                <c:ptCount val="9"/>
                <c:pt idx="0">
                  <c:v>300000</c:v>
                </c:pt>
                <c:pt idx="1">
                  <c:v>250000</c:v>
                </c:pt>
                <c:pt idx="2">
                  <c:v>700000</c:v>
                </c:pt>
                <c:pt idx="3">
                  <c:v>30000</c:v>
                </c:pt>
                <c:pt idx="4">
                  <c:v>80000</c:v>
                </c:pt>
                <c:pt idx="5">
                  <c:v>350000</c:v>
                </c:pt>
                <c:pt idx="6">
                  <c:v>30000</c:v>
                </c:pt>
                <c:pt idx="7">
                  <c:v>60000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A76-BB83-66A93667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sheet'!$D$4</c:f>
              <c:strCache>
                <c:ptCount val="1"/>
                <c:pt idx="0">
                  <c:v>REEL DEPENDENCIES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D-4E48-8748-EB4210B96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D-4E48-8748-EB4210B962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D-4E48-8748-EB4210B962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D-4E48-8748-EB4210B962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BD-4E48-8748-EB4210B962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BD-4E48-8748-EB4210B962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BD-4E48-8748-EB4210B962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BD-4E48-8748-EB4210B962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BD-4E48-8748-EB4210B96293}"/>
              </c:ext>
            </c:extLst>
          </c:dPt>
          <c:cat>
            <c:strRef>
              <c:f>'Summary sheet'!$B$5:$B$13</c:f>
              <c:strCache>
                <c:ptCount val="9"/>
                <c:pt idx="0">
                  <c:v>Uniform</c:v>
                </c:pt>
                <c:pt idx="1">
                  <c:v>Practice Clothes</c:v>
                </c:pt>
                <c:pt idx="2">
                  <c:v>Soccer Cleats</c:v>
                </c:pt>
                <c:pt idx="3">
                  <c:v>Soccer Socks</c:v>
                </c:pt>
                <c:pt idx="4">
                  <c:v>Ball</c:v>
                </c:pt>
                <c:pt idx="5">
                  <c:v>Goalkeeper Gloves</c:v>
                </c:pt>
                <c:pt idx="6">
                  <c:v>Water Bottle</c:v>
                </c:pt>
                <c:pt idx="7">
                  <c:v>Gear Bag</c:v>
                </c:pt>
                <c:pt idx="8">
                  <c:v>Shin Guards</c:v>
                </c:pt>
              </c:strCache>
            </c:strRef>
          </c:cat>
          <c:val>
            <c:numRef>
              <c:f>'Summary sheet'!$D$5:$D$13</c:f>
              <c:numCache>
                <c:formatCode>_-* #,##0[$៛-453]_-;\-* #,##0[$៛-453]_-;_-* "-"[$៛-453]_-;_-@_-</c:formatCode>
                <c:ptCount val="9"/>
                <c:pt idx="0">
                  <c:v>400000</c:v>
                </c:pt>
                <c:pt idx="1">
                  <c:v>100000</c:v>
                </c:pt>
                <c:pt idx="2">
                  <c:v>600000</c:v>
                </c:pt>
                <c:pt idx="3">
                  <c:v>12000</c:v>
                </c:pt>
                <c:pt idx="4">
                  <c:v>50000</c:v>
                </c:pt>
                <c:pt idx="5">
                  <c:v>200000</c:v>
                </c:pt>
                <c:pt idx="6">
                  <c:v>24000</c:v>
                </c:pt>
                <c:pt idx="7">
                  <c:v>300000</c:v>
                </c:pt>
                <c:pt idx="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B-452C-8E5F-124269AD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'Club members'!$C$2</c:f>
              <c:strCache>
                <c:ptCount val="1"/>
                <c:pt idx="0">
                  <c:v>CLUB MEMBERS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0-4905-976D-8477A31E8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40-4905-976D-8477A31E8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40-4905-976D-8477A31E8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40-4905-976D-8477A31E8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40-4905-976D-8477A31E85E7}"/>
              </c:ext>
            </c:extLst>
          </c:dPt>
          <c:cat>
            <c:strRef>
              <c:f>'Club members'!$B$3:$B$7</c:f>
              <c:strCache>
                <c:ptCount val="5"/>
                <c:pt idx="0">
                  <c:v>Kannitha</c:v>
                </c:pt>
                <c:pt idx="1">
                  <c:v>Kesor</c:v>
                </c:pt>
                <c:pt idx="2">
                  <c:v>Kolab</c:v>
                </c:pt>
                <c:pt idx="3">
                  <c:v>Kuntha</c:v>
                </c:pt>
                <c:pt idx="4">
                  <c:v>kiri</c:v>
                </c:pt>
              </c:strCache>
            </c:strRef>
          </c:cat>
          <c:val>
            <c:numRef>
              <c:f>'Club members'!$C$3:$C$7</c:f>
              <c:numCache>
                <c:formatCode>_-* #,##0[$៛-453]_-;\-* #,##0[$៛-453]_-;_-* "-"[$៛-453]_-;_-@_-</c:formatCode>
                <c:ptCount val="5"/>
                <c:pt idx="0">
                  <c:v>500000</c:v>
                </c:pt>
                <c:pt idx="1">
                  <c:v>120000</c:v>
                </c:pt>
                <c:pt idx="2">
                  <c:v>762000</c:v>
                </c:pt>
                <c:pt idx="3">
                  <c:v>300000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0-465C-9ACB-C6A37198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424960</xdr:colOff>
      <xdr:row>3</xdr:row>
      <xdr:rowOff>8304</xdr:rowOff>
    </xdr:from>
    <xdr:to>
      <xdr:col>16</xdr:col>
      <xdr:colOff>12212</xdr:colOff>
      <xdr:row>14</xdr:row>
      <xdr:rowOff>36634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596566</xdr:colOff>
      <xdr:row>14</xdr:row>
      <xdr:rowOff>157412</xdr:rowOff>
    </xdr:from>
    <xdr:to>
      <xdr:col>3</xdr:col>
      <xdr:colOff>1199816</xdr:colOff>
      <xdr:row>29</xdr:row>
      <xdr:rowOff>18046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1206501</xdr:colOff>
      <xdr:row>14</xdr:row>
      <xdr:rowOff>182479</xdr:rowOff>
    </xdr:from>
    <xdr:to>
      <xdr:col>8</xdr:col>
      <xdr:colOff>30080</xdr:colOff>
      <xdr:row>29</xdr:row>
      <xdr:rowOff>43113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13470</xdr:colOff>
      <xdr:row>0</xdr:row>
      <xdr:rowOff>187036</xdr:rowOff>
    </xdr:from>
    <xdr:to>
      <xdr:col>9</xdr:col>
      <xdr:colOff>67348</xdr:colOff>
      <xdr:row>9</xdr:row>
      <xdr:rowOff>163561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zoomScale="88" zoomScaleNormal="67" workbookViewId="0">
      <selection activeCell="J19" sqref="J19"/>
    </sheetView>
  </sheetViews>
  <sheetFormatPr defaultRowHeight="15" x14ac:dyDescent="0.25"/>
  <cols>
    <col min="2" max="2" width="21.42578125" customWidth="1"/>
    <col min="3" max="3" width="29" customWidth="1"/>
    <col min="4" max="4" width="31.140625" customWidth="1"/>
    <col min="5" max="5" width="27.5703125" customWidth="1"/>
  </cols>
  <sheetData>
    <row r="4" spans="1:5" x14ac:dyDescent="0.25">
      <c r="B4" s="9"/>
      <c r="C4" s="18" t="s">
        <v>18</v>
      </c>
      <c r="D4" s="18" t="s">
        <v>20</v>
      </c>
      <c r="E4" s="18" t="s">
        <v>23</v>
      </c>
    </row>
    <row r="5" spans="1:5" x14ac:dyDescent="0.25">
      <c r="B5" s="16" t="s">
        <v>9</v>
      </c>
      <c r="C5" s="13">
        <v>300000</v>
      </c>
      <c r="D5" s="23">
        <f>SUMIF('Reel dependencies'!D5:D16,'Summary sheet'!B5,'Reel dependencies'!C5:C16)</f>
        <v>400000</v>
      </c>
      <c r="E5" s="30" t="str">
        <f>IF(C5&lt;D5,"out of budget")</f>
        <v>out of budget</v>
      </c>
    </row>
    <row r="6" spans="1:5" x14ac:dyDescent="0.25">
      <c r="B6" s="17" t="s">
        <v>10</v>
      </c>
      <c r="C6" s="10">
        <v>250000</v>
      </c>
      <c r="D6" s="3">
        <f>SUMIF('Reel dependencies'!D5:D16,'Summary sheet'!B6,'Reel dependencies'!C5:C16)</f>
        <v>100000</v>
      </c>
      <c r="E6" s="12" t="str">
        <f t="shared" ref="E6:E11" si="0">IF(C6&gt;D6,"becareful")</f>
        <v>becareful</v>
      </c>
    </row>
    <row r="7" spans="1:5" x14ac:dyDescent="0.25">
      <c r="B7" s="17" t="s">
        <v>11</v>
      </c>
      <c r="C7" s="10">
        <v>700000</v>
      </c>
      <c r="D7" s="3">
        <f>SUMIF('Reel dependencies'!D5:D16,'Summary sheet'!B7,'Reel dependencies'!C5:C16)</f>
        <v>600000</v>
      </c>
      <c r="E7" s="12" t="str">
        <f t="shared" si="0"/>
        <v>becareful</v>
      </c>
    </row>
    <row r="8" spans="1:5" x14ac:dyDescent="0.25">
      <c r="B8" s="17" t="s">
        <v>13</v>
      </c>
      <c r="C8" s="10">
        <v>30000</v>
      </c>
      <c r="D8" s="3">
        <f>SUMIF('Reel dependencies'!D8:D19,'Summary sheet'!B8,'Reel dependencies'!C8:C19)</f>
        <v>12000</v>
      </c>
      <c r="E8" s="12" t="str">
        <f t="shared" si="0"/>
        <v>becareful</v>
      </c>
    </row>
    <row r="9" spans="1:5" x14ac:dyDescent="0.25">
      <c r="B9" s="17" t="s">
        <v>14</v>
      </c>
      <c r="C9" s="10">
        <v>80000</v>
      </c>
      <c r="D9" s="3">
        <f>SUMIF('Reel dependencies'!D8:D19,'Summary sheet'!B9,'Reel dependencies'!C8:C19)</f>
        <v>50000</v>
      </c>
      <c r="E9" s="12" t="str">
        <f t="shared" si="0"/>
        <v>becareful</v>
      </c>
    </row>
    <row r="10" spans="1:5" x14ac:dyDescent="0.25">
      <c r="A10" s="1"/>
      <c r="B10" s="17" t="s">
        <v>15</v>
      </c>
      <c r="C10" s="10">
        <v>350000</v>
      </c>
      <c r="D10" s="3">
        <f>SUMIF('Reel dependencies'!D11:D22,'Summary sheet'!B10,'Reel dependencies'!C11:C22)</f>
        <v>200000</v>
      </c>
      <c r="E10" s="12" t="str">
        <f t="shared" si="0"/>
        <v>becareful</v>
      </c>
    </row>
    <row r="11" spans="1:5" x14ac:dyDescent="0.25">
      <c r="B11" s="17" t="s">
        <v>16</v>
      </c>
      <c r="C11" s="10">
        <v>30000</v>
      </c>
      <c r="D11" s="3">
        <f>SUMIF('Reel dependencies'!D11:D22,'Summary sheet'!B11,'Reel dependencies'!C11:C22)</f>
        <v>24000</v>
      </c>
      <c r="E11" s="12" t="str">
        <f t="shared" si="0"/>
        <v>becareful</v>
      </c>
    </row>
    <row r="12" spans="1:5" x14ac:dyDescent="0.25">
      <c r="B12" s="17" t="s">
        <v>17</v>
      </c>
      <c r="C12" s="10">
        <v>60000</v>
      </c>
      <c r="D12" s="3">
        <f>SUMIF('Reel dependencies'!D11:D22,'Summary sheet'!B12,'Reel dependencies'!C11:C22)</f>
        <v>300000</v>
      </c>
      <c r="E12" s="31" t="str">
        <f>IF(C12&lt;D12,"out of budget")</f>
        <v>out of budget</v>
      </c>
    </row>
    <row r="13" spans="1:5" x14ac:dyDescent="0.25">
      <c r="B13" s="17" t="s">
        <v>12</v>
      </c>
      <c r="C13" s="11">
        <v>50000</v>
      </c>
      <c r="D13" s="5">
        <f>SUMIF('Reel dependencies'!D5:D18,'Summary sheet'!B13,'Reel dependencies'!C5:C18)</f>
        <v>16000</v>
      </c>
      <c r="E13" s="29" t="str">
        <f>IF(C13&gt;D13,"becareful")</f>
        <v>becareful</v>
      </c>
    </row>
    <row r="14" spans="1:5" x14ac:dyDescent="0.25">
      <c r="B14" s="19" t="s">
        <v>5</v>
      </c>
      <c r="C14" s="20">
        <f>SUM(C5:C13)</f>
        <v>1850000</v>
      </c>
      <c r="D14" s="21">
        <f>SUM(D5:D12)</f>
        <v>1686000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C3" sqref="C3"/>
    </sheetView>
  </sheetViews>
  <sheetFormatPr defaultRowHeight="15" x14ac:dyDescent="0.25"/>
  <cols>
    <col min="2" max="2" width="25.140625" customWidth="1"/>
    <col min="3" max="3" width="27.5703125" customWidth="1"/>
    <col min="5" max="5" width="19.7109375" customWidth="1"/>
    <col min="6" max="6" width="28.5703125" customWidth="1"/>
  </cols>
  <sheetData>
    <row r="3" spans="2:3" x14ac:dyDescent="0.25">
      <c r="B3" s="1"/>
      <c r="C3" s="35" t="s">
        <v>18</v>
      </c>
    </row>
    <row r="4" spans="2:3" x14ac:dyDescent="0.25">
      <c r="B4" s="16" t="s">
        <v>9</v>
      </c>
      <c r="C4" s="13">
        <v>300000</v>
      </c>
    </row>
    <row r="5" spans="2:3" x14ac:dyDescent="0.25">
      <c r="B5" s="17" t="s">
        <v>10</v>
      </c>
      <c r="C5" s="10">
        <v>250000</v>
      </c>
    </row>
    <row r="6" spans="2:3" x14ac:dyDescent="0.25">
      <c r="B6" s="17" t="s">
        <v>11</v>
      </c>
      <c r="C6" s="10">
        <v>700000</v>
      </c>
    </row>
    <row r="7" spans="2:3" x14ac:dyDescent="0.25">
      <c r="B7" s="17" t="s">
        <v>13</v>
      </c>
      <c r="C7" s="10">
        <v>30000</v>
      </c>
    </row>
    <row r="8" spans="2:3" x14ac:dyDescent="0.25">
      <c r="B8" s="17" t="s">
        <v>14</v>
      </c>
      <c r="C8" s="10">
        <v>80000</v>
      </c>
    </row>
    <row r="9" spans="2:3" x14ac:dyDescent="0.25">
      <c r="B9" s="17" t="s">
        <v>15</v>
      </c>
      <c r="C9" s="10">
        <v>350000</v>
      </c>
    </row>
    <row r="10" spans="2:3" x14ac:dyDescent="0.25">
      <c r="B10" s="17" t="s">
        <v>16</v>
      </c>
      <c r="C10" s="10">
        <v>30000</v>
      </c>
    </row>
    <row r="11" spans="2:3" x14ac:dyDescent="0.25">
      <c r="B11" s="17" t="s">
        <v>17</v>
      </c>
      <c r="C11" s="10">
        <v>60000</v>
      </c>
    </row>
    <row r="12" spans="2:3" x14ac:dyDescent="0.25">
      <c r="B12" s="17" t="s">
        <v>12</v>
      </c>
      <c r="C12" s="11">
        <v>50000</v>
      </c>
    </row>
    <row r="13" spans="2:3" x14ac:dyDescent="0.25">
      <c r="B13" s="24" t="s">
        <v>5</v>
      </c>
      <c r="C13" s="21">
        <f>SUM(C4:C12)</f>
        <v>1850000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zoomScale="138" workbookViewId="0">
      <selection activeCell="C2" sqref="C2"/>
    </sheetView>
  </sheetViews>
  <sheetFormatPr defaultRowHeight="15" x14ac:dyDescent="0.25"/>
  <cols>
    <col min="2" max="2" width="21.28515625" customWidth="1"/>
    <col min="3" max="3" width="19" customWidth="1"/>
  </cols>
  <sheetData>
    <row r="2" spans="2:3" x14ac:dyDescent="0.25">
      <c r="B2" s="9"/>
      <c r="C2" s="18" t="s">
        <v>19</v>
      </c>
    </row>
    <row r="3" spans="2:3" x14ac:dyDescent="0.25">
      <c r="B3" s="22" t="s">
        <v>0</v>
      </c>
      <c r="C3" s="13">
        <f>SUMIF('Reel dependencies'!E5:E18,'Club members'!B3,'Reel dependencies'!C5:C18)</f>
        <v>500000</v>
      </c>
    </row>
    <row r="4" spans="2:3" x14ac:dyDescent="0.25">
      <c r="B4" s="22" t="s">
        <v>1</v>
      </c>
      <c r="C4" s="10">
        <f>SUMIF('Reel dependencies'!E6:E19,'Club members'!B4,'Reel dependencies'!C6:C19)</f>
        <v>120000</v>
      </c>
    </row>
    <row r="5" spans="2:3" x14ac:dyDescent="0.25">
      <c r="B5" s="22" t="s">
        <v>2</v>
      </c>
      <c r="C5" s="10">
        <f>SUMIF('Reel dependencies'!E7:E20,'Club members'!B5,'Reel dependencies'!C7:C20)</f>
        <v>762000</v>
      </c>
    </row>
    <row r="6" spans="2:3" x14ac:dyDescent="0.25">
      <c r="B6" s="22" t="s">
        <v>3</v>
      </c>
      <c r="C6" s="10">
        <f>SUMIF('Reel dependencies'!E8:E21,'Club members'!B6,'Reel dependencies'!C8:C21)</f>
        <v>300000</v>
      </c>
    </row>
    <row r="7" spans="2:3" x14ac:dyDescent="0.25">
      <c r="B7" s="22" t="s">
        <v>24</v>
      </c>
      <c r="C7" s="11">
        <f>SUMIF('Reel dependencies'!E9:E22,'Club members'!B7,'Reel dependencies'!C9:C22)</f>
        <v>20000</v>
      </c>
    </row>
    <row r="8" spans="2:3" x14ac:dyDescent="0.25">
      <c r="B8" s="25" t="s">
        <v>5</v>
      </c>
      <c r="C8" s="26">
        <f>SUM(C3:C7)</f>
        <v>1702000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tabSelected="1" topLeftCell="B1" zoomScale="110" workbookViewId="0">
      <selection activeCell="I15" sqref="I15"/>
    </sheetView>
  </sheetViews>
  <sheetFormatPr defaultRowHeight="15" x14ac:dyDescent="0.25"/>
  <cols>
    <col min="2" max="2" width="17.42578125" customWidth="1"/>
    <col min="3" max="3" width="18.140625" customWidth="1"/>
    <col min="4" max="4" width="18.5703125" customWidth="1"/>
    <col min="5" max="5" width="18.140625" customWidth="1"/>
    <col min="6" max="6" width="27.42578125" customWidth="1"/>
  </cols>
  <sheetData>
    <row r="3" spans="2:8" x14ac:dyDescent="0.25">
      <c r="B3" s="32"/>
      <c r="C3" s="33"/>
      <c r="D3" s="33"/>
      <c r="E3" s="33"/>
      <c r="F3" s="33"/>
    </row>
    <row r="4" spans="2:8" x14ac:dyDescent="0.25">
      <c r="B4" s="34" t="s">
        <v>6</v>
      </c>
      <c r="C4" s="35" t="s">
        <v>7</v>
      </c>
      <c r="D4" s="35" t="s">
        <v>8</v>
      </c>
      <c r="E4" s="36" t="s">
        <v>21</v>
      </c>
      <c r="F4" s="37" t="s">
        <v>22</v>
      </c>
    </row>
    <row r="5" spans="2:8" x14ac:dyDescent="0.25">
      <c r="B5" s="27">
        <v>44928</v>
      </c>
      <c r="C5" s="4">
        <v>200000</v>
      </c>
      <c r="D5" s="6" t="s">
        <v>9</v>
      </c>
      <c r="E5" s="7" t="s">
        <v>0</v>
      </c>
      <c r="F5" s="14"/>
    </row>
    <row r="6" spans="2:8" x14ac:dyDescent="0.25">
      <c r="B6" s="27">
        <v>44959</v>
      </c>
      <c r="C6" s="4">
        <v>100000</v>
      </c>
      <c r="D6" s="7" t="s">
        <v>10</v>
      </c>
      <c r="E6" s="7" t="s">
        <v>1</v>
      </c>
      <c r="F6" s="14"/>
    </row>
    <row r="7" spans="2:8" x14ac:dyDescent="0.25">
      <c r="B7" s="27">
        <v>44987</v>
      </c>
      <c r="C7" s="4">
        <v>300000</v>
      </c>
      <c r="D7" s="7" t="s">
        <v>11</v>
      </c>
      <c r="E7" s="7" t="s">
        <v>2</v>
      </c>
      <c r="F7" s="14"/>
    </row>
    <row r="8" spans="2:8" x14ac:dyDescent="0.25">
      <c r="B8" s="27">
        <v>45018</v>
      </c>
      <c r="C8" s="4">
        <v>300000</v>
      </c>
      <c r="D8" s="7" t="s">
        <v>11</v>
      </c>
      <c r="E8" s="7" t="s">
        <v>3</v>
      </c>
      <c r="F8" s="14"/>
    </row>
    <row r="9" spans="2:8" x14ac:dyDescent="0.25">
      <c r="B9" s="27">
        <v>45048</v>
      </c>
      <c r="C9" s="4">
        <v>12000</v>
      </c>
      <c r="D9" s="7" t="s">
        <v>13</v>
      </c>
      <c r="E9" s="7" t="s">
        <v>4</v>
      </c>
      <c r="F9" s="14"/>
    </row>
    <row r="10" spans="2:8" x14ac:dyDescent="0.25">
      <c r="B10" s="27">
        <v>45079</v>
      </c>
      <c r="C10" s="4">
        <v>50000</v>
      </c>
      <c r="D10" s="7" t="s">
        <v>14</v>
      </c>
      <c r="E10" s="7" t="s">
        <v>2</v>
      </c>
      <c r="F10" s="14"/>
      <c r="H10" s="2"/>
    </row>
    <row r="11" spans="2:8" x14ac:dyDescent="0.25">
      <c r="B11" s="27">
        <v>45109</v>
      </c>
      <c r="C11" s="4">
        <v>100000</v>
      </c>
      <c r="D11" s="7" t="s">
        <v>15</v>
      </c>
      <c r="E11" s="7" t="s">
        <v>0</v>
      </c>
      <c r="F11" s="14"/>
      <c r="G11" s="2"/>
    </row>
    <row r="12" spans="2:8" x14ac:dyDescent="0.25">
      <c r="B12" s="27">
        <v>45140</v>
      </c>
      <c r="C12" s="4">
        <v>12000</v>
      </c>
      <c r="D12" s="7" t="s">
        <v>16</v>
      </c>
      <c r="E12" s="7" t="s">
        <v>2</v>
      </c>
      <c r="F12" s="14"/>
    </row>
    <row r="13" spans="2:8" x14ac:dyDescent="0.25">
      <c r="B13" s="27">
        <v>45171</v>
      </c>
      <c r="C13" s="4">
        <v>300000</v>
      </c>
      <c r="D13" s="7" t="s">
        <v>17</v>
      </c>
      <c r="E13" s="7" t="s">
        <v>2</v>
      </c>
      <c r="F13" s="14"/>
    </row>
    <row r="14" spans="2:8" x14ac:dyDescent="0.25">
      <c r="B14" s="27">
        <v>45201</v>
      </c>
      <c r="C14" s="4">
        <v>100000</v>
      </c>
      <c r="D14" s="7" t="s">
        <v>15</v>
      </c>
      <c r="E14" s="7" t="s">
        <v>2</v>
      </c>
      <c r="F14" s="14"/>
    </row>
    <row r="15" spans="2:8" x14ac:dyDescent="0.25">
      <c r="B15" s="27">
        <v>45232</v>
      </c>
      <c r="C15" s="4">
        <v>200000</v>
      </c>
      <c r="D15" s="7" t="s">
        <v>9</v>
      </c>
      <c r="E15" s="7" t="s">
        <v>0</v>
      </c>
      <c r="F15" s="14"/>
    </row>
    <row r="16" spans="2:8" x14ac:dyDescent="0.25">
      <c r="B16" s="27">
        <v>45262</v>
      </c>
      <c r="C16" s="4">
        <v>12000</v>
      </c>
      <c r="D16" s="7" t="s">
        <v>16</v>
      </c>
      <c r="E16" s="7" t="s">
        <v>1</v>
      </c>
      <c r="F16" s="14"/>
    </row>
    <row r="17" spans="2:6" x14ac:dyDescent="0.25">
      <c r="B17" s="27">
        <v>45293</v>
      </c>
      <c r="C17" s="3">
        <v>8000</v>
      </c>
      <c r="D17" s="7" t="s">
        <v>12</v>
      </c>
      <c r="E17" s="7" t="s">
        <v>4</v>
      </c>
      <c r="F17" s="14"/>
    </row>
    <row r="18" spans="2:6" x14ac:dyDescent="0.25">
      <c r="B18" s="28">
        <v>45324</v>
      </c>
      <c r="C18" s="5">
        <v>8000</v>
      </c>
      <c r="D18" s="8" t="s">
        <v>12</v>
      </c>
      <c r="E18" s="8" t="s">
        <v>1</v>
      </c>
      <c r="F18" s="15"/>
    </row>
  </sheetData>
  <autoFilter ref="B4:E16">
    <sortState ref="B5:E16">
      <sortCondition ref="B4:B16"/>
    </sortState>
  </autoFilter>
  <mergeCells count="1">
    <mergeCell ref="B3:F3"/>
  </mergeCells>
  <dataValidations count="1">
    <dataValidation type="list" allowBlank="1" showInputMessage="1" showErrorMessage="1" sqref="D5:D18">
      <formula1>$D$5:$D$18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'Club members'!#REF!</xm:f>
          </x14:formula1>
          <xm:sqref>E5:E18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</vt:lpstr>
      <vt:lpstr>Expected dependencies</vt:lpstr>
      <vt:lpstr>Club members</vt:lpstr>
      <vt:lpstr>Reel 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PHAL.HIM</dc:creator>
  <cp:lastModifiedBy>PHAL.HIM</cp:lastModifiedBy>
  <dcterms:created xsi:type="dcterms:W3CDTF">2023-06-01T03:34:41Z</dcterms:created>
  <dcterms:modified xsi:type="dcterms:W3CDTF">2023-06-10T11:01:57Z</dcterms:modified>
</cp:coreProperties>
</file>