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NQ7\Desktop\C59\trunk\Projects\document\design\Interview + Guideline Management\Module2.7_Group6_UnitTestCase\"/>
    </mc:Choice>
  </mc:AlternateContent>
  <bookViews>
    <workbookView xWindow="0" yWindow="0" windowWidth="20490" windowHeight="7680" tabRatio="791" firstSheet="1" activeTab="1"/>
  </bookViews>
  <sheets>
    <sheet name="Guidleline" sheetId="1" r:id="rId1"/>
    <sheet name="Cover" sheetId="4" r:id="rId2"/>
    <sheet name="FunctionList" sheetId="5" r:id="rId3"/>
    <sheet name="Test Report" sheetId="6" r:id="rId4"/>
    <sheet name="Function Add Guideline" sheetId="7" r:id="rId5"/>
    <sheet name="Function Edit Guideline" sheetId="10" r:id="rId6"/>
    <sheet name="Function List Guideline" sheetId="13" r:id="rId7"/>
    <sheet name="Function Add Catalog" sheetId="14" r:id="rId8"/>
    <sheet name="Function Edit Catalog" sheetId="15" r:id="rId9"/>
    <sheet name="Function List Catalog" sheetId="17" r:id="rId10"/>
  </sheets>
  <definedNames>
    <definedName name="ACTION" localSheetId="7">#REF!</definedName>
    <definedName name="ACTION" localSheetId="8">#REF!</definedName>
    <definedName name="ACTION" localSheetId="9">#REF!</definedName>
    <definedName name="ACTION" localSheetId="6">#REF!</definedName>
    <definedName name="ACTION">#REF!</definedName>
    <definedName name="_xlnm.Print_Area" localSheetId="7">'Function Add Catalog'!$A$1:$T$39</definedName>
    <definedName name="_xlnm.Print_Area" localSheetId="4">'Function Add Guideline'!$A$1:$T$37</definedName>
    <definedName name="_xlnm.Print_Area" localSheetId="8">'Function Edit Catalog'!$A$1:$T$38</definedName>
    <definedName name="_xlnm.Print_Area" localSheetId="5">'Function Edit Guideline'!$A$1:$T$36</definedName>
    <definedName name="_xlnm.Print_Area" localSheetId="9">'Function List Catalog'!$A$1:$T$39</definedName>
    <definedName name="_xlnm.Print_Area" localSheetId="6">'Function List Guideline'!$A$1:$T$55</definedName>
    <definedName name="_xlnm.Print_Area" localSheetId="2">FunctionList!$A$1:$H$36</definedName>
    <definedName name="_xlnm.Print_Area" localSheetId="0">Guidleline!$A$1:$A$48</definedName>
    <definedName name="_xlnm.Print_Area" localSheetId="3">'Test Report'!$A$1:$I$46</definedName>
    <definedName name="Z_2C0D9096_8D85_462A_A9B5_0B488ADB4269_.wvu.Cols" localSheetId="7" hidden="1">'Function Add Catalog'!$E:$E</definedName>
    <definedName name="Z_2C0D9096_8D85_462A_A9B5_0B488ADB4269_.wvu.Cols" localSheetId="4" hidden="1">'Function Add Guideline'!$E:$E</definedName>
    <definedName name="Z_2C0D9096_8D85_462A_A9B5_0B488ADB4269_.wvu.Cols" localSheetId="8" hidden="1">'Function Edit Catalog'!$E:$E</definedName>
    <definedName name="Z_2C0D9096_8D85_462A_A9B5_0B488ADB4269_.wvu.Cols" localSheetId="5" hidden="1">'Function Edit Guideline'!$E:$E</definedName>
    <definedName name="Z_2C0D9096_8D85_462A_A9B5_0B488ADB4269_.wvu.Cols" localSheetId="9" hidden="1">'Function List Catalog'!$E:$E</definedName>
    <definedName name="Z_2C0D9096_8D85_462A_A9B5_0B488ADB4269_.wvu.Cols" localSheetId="6" hidden="1">'Function List Guideline'!$E:$E</definedName>
    <definedName name="Z_2C0D9096_8D85_462A_A9B5_0B488ADB4269_.wvu.PrintArea" localSheetId="3" hidden="1">'Test Report'!$A:$I</definedName>
    <definedName name="Z_6F1DCD5D_5DAC_4817_BF40_2B66F6F593E6_.wvu.Cols" localSheetId="7" hidden="1">'Function Add Catalog'!$E:$E</definedName>
    <definedName name="Z_6F1DCD5D_5DAC_4817_BF40_2B66F6F593E6_.wvu.Cols" localSheetId="4" hidden="1">'Function Add Guideline'!$E:$E</definedName>
    <definedName name="Z_6F1DCD5D_5DAC_4817_BF40_2B66F6F593E6_.wvu.Cols" localSheetId="8" hidden="1">'Function Edit Catalog'!$E:$E</definedName>
    <definedName name="Z_6F1DCD5D_5DAC_4817_BF40_2B66F6F593E6_.wvu.Cols" localSheetId="5" hidden="1">'Function Edit Guideline'!$E:$E</definedName>
    <definedName name="Z_6F1DCD5D_5DAC_4817_BF40_2B66F6F593E6_.wvu.Cols" localSheetId="9" hidden="1">'Function List Catalog'!$E:$E</definedName>
    <definedName name="Z_6F1DCD5D_5DAC_4817_BF40_2B66F6F593E6_.wvu.Cols" localSheetId="6" hidden="1">'Function List Guideline'!$E:$E</definedName>
    <definedName name="Z_6F1DCD5D_5DAC_4817_BF40_2B66F6F593E6_.wvu.PrintArea" localSheetId="3" hidden="1">'Test Report'!$A:$I</definedName>
    <definedName name="Z_BE54E0AD_3725_4423_92D7_4F1C045BE1BC_.wvu.Cols" localSheetId="7" hidden="1">'Function Add Catalog'!$E:$E</definedName>
    <definedName name="Z_BE54E0AD_3725_4423_92D7_4F1C045BE1BC_.wvu.Cols" localSheetId="4" hidden="1">'Function Add Guideline'!$E:$E</definedName>
    <definedName name="Z_BE54E0AD_3725_4423_92D7_4F1C045BE1BC_.wvu.Cols" localSheetId="8" hidden="1">'Function Edit Catalog'!$E:$E</definedName>
    <definedName name="Z_BE54E0AD_3725_4423_92D7_4F1C045BE1BC_.wvu.Cols" localSheetId="5" hidden="1">'Function Edit Guideline'!$E:$E</definedName>
    <definedName name="Z_BE54E0AD_3725_4423_92D7_4F1C045BE1BC_.wvu.Cols" localSheetId="9" hidden="1">'Function List Catalog'!$E:$E</definedName>
    <definedName name="Z_BE54E0AD_3725_4423_92D7_4F1C045BE1BC_.wvu.Cols" localSheetId="6" hidden="1">'Function List Guideline'!$E:$E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C5" i="17" l="1"/>
  <c r="C5" i="15"/>
  <c r="C5" i="14"/>
  <c r="C5" i="13"/>
  <c r="C5" i="10"/>
  <c r="C5" i="7"/>
  <c r="D18" i="6" l="1"/>
  <c r="D17" i="6"/>
  <c r="D15" i="6"/>
  <c r="D14" i="6"/>
  <c r="N7" i="17" l="1"/>
  <c r="N7" i="13"/>
  <c r="M7" i="17"/>
  <c r="L7" i="17"/>
  <c r="C7" i="17"/>
  <c r="C7" i="13"/>
  <c r="A7" i="17"/>
  <c r="O7" i="17"/>
  <c r="L4" i="17" s="1"/>
  <c r="O7" i="15"/>
  <c r="N7" i="15"/>
  <c r="M7" i="15"/>
  <c r="L7" i="15"/>
  <c r="C7" i="15"/>
  <c r="A7" i="15"/>
  <c r="O7" i="14"/>
  <c r="N7" i="14"/>
  <c r="M7" i="14"/>
  <c r="L7" i="14"/>
  <c r="C7" i="14"/>
  <c r="A7" i="14"/>
  <c r="L4" i="14"/>
  <c r="F7" i="15" l="1"/>
  <c r="F7" i="14"/>
  <c r="F7" i="17"/>
  <c r="D21" i="6"/>
  <c r="D20" i="6"/>
  <c r="D19" i="6"/>
  <c r="D16" i="6"/>
  <c r="O7" i="13"/>
  <c r="M7" i="13"/>
  <c r="L7" i="13"/>
  <c r="A7" i="13"/>
  <c r="F7" i="13" l="1"/>
  <c r="B6" i="4"/>
  <c r="N7" i="10" l="1"/>
  <c r="H13" i="6" s="1"/>
  <c r="M7" i="10"/>
  <c r="G13" i="6" s="1"/>
  <c r="L7" i="10"/>
  <c r="F13" i="6" s="1"/>
  <c r="N7" i="7"/>
  <c r="M7" i="7"/>
  <c r="L7" i="7"/>
  <c r="C7" i="10"/>
  <c r="A7" i="10"/>
  <c r="C13" i="6" s="1"/>
  <c r="C7" i="7"/>
  <c r="D12" i="6" s="1"/>
  <c r="A7" i="7"/>
  <c r="O7" i="7"/>
  <c r="O7" i="10"/>
  <c r="I13" i="6" s="1"/>
  <c r="E4" i="5"/>
  <c r="E5" i="5"/>
  <c r="B4" i="6"/>
  <c r="B5" i="6"/>
  <c r="B6" i="6" s="1"/>
  <c r="L4" i="7" l="1"/>
  <c r="I21" i="6"/>
  <c r="I17" i="6"/>
  <c r="I12" i="6"/>
  <c r="I19" i="6"/>
  <c r="I20" i="6"/>
  <c r="I16" i="6"/>
  <c r="I15" i="6"/>
  <c r="I18" i="6"/>
  <c r="I14" i="6"/>
  <c r="H18" i="6"/>
  <c r="H14" i="6"/>
  <c r="H16" i="6"/>
  <c r="H21" i="6"/>
  <c r="H17" i="6"/>
  <c r="H12" i="6"/>
  <c r="H19" i="6"/>
  <c r="H15" i="6"/>
  <c r="H20" i="6"/>
  <c r="C12" i="6"/>
  <c r="C19" i="6"/>
  <c r="C15" i="6"/>
  <c r="C18" i="6"/>
  <c r="C17" i="6"/>
  <c r="C20" i="6"/>
  <c r="C16" i="6"/>
  <c r="C14" i="6"/>
  <c r="C21" i="6"/>
  <c r="F20" i="6"/>
  <c r="F16" i="6"/>
  <c r="F18" i="6"/>
  <c r="F14" i="6"/>
  <c r="F19" i="6"/>
  <c r="F15" i="6"/>
  <c r="F21" i="6"/>
  <c r="F17" i="6"/>
  <c r="F12" i="6"/>
  <c r="G19" i="6"/>
  <c r="G15" i="6"/>
  <c r="G18" i="6"/>
  <c r="G14" i="6"/>
  <c r="G21" i="6"/>
  <c r="G12" i="6"/>
  <c r="G20" i="6"/>
  <c r="G16" i="6"/>
  <c r="G17" i="6"/>
  <c r="F7" i="10"/>
  <c r="F7" i="7"/>
  <c r="D13" i="6"/>
  <c r="D22" i="6" s="1"/>
  <c r="L4" i="10"/>
  <c r="I22" i="6" l="1"/>
  <c r="F22" i="6"/>
  <c r="H22" i="6"/>
  <c r="G22" i="6"/>
  <c r="C22" i="6"/>
  <c r="E21" i="6"/>
  <c r="E17" i="6"/>
  <c r="E13" i="6"/>
  <c r="E20" i="6"/>
  <c r="E16" i="6"/>
  <c r="E12" i="6"/>
  <c r="E15" i="6"/>
  <c r="E18" i="6"/>
  <c r="E14" i="6"/>
  <c r="E19" i="6"/>
  <c r="D27" i="6" l="1"/>
  <c r="D28" i="6"/>
  <c r="D26" i="6"/>
  <c r="D24" i="6"/>
  <c r="D25" i="6"/>
  <c r="E22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<sst xmlns="http://schemas.openxmlformats.org/spreadsheetml/2006/main" count="513" uniqueCount="189">
  <si>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</si>
  <si>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</si>
  <si>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</si>
  <si>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</si>
  <si>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</si>
  <si>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</si>
  <si>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</si>
  <si>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</si>
  <si>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</si>
  <si>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</si>
  <si>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</si>
  <si>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</si>
  <si>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</si>
  <si>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</si>
  <si>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</si>
  <si>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</si>
  <si>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</si>
  <si>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</si>
  <si>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</si>
  <si>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</si>
  <si>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</si>
  <si>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</si>
  <si>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</si>
  <si>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</si>
  <si>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</si>
  <si>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</si>
  <si>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</si>
  <si>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</si>
  <si>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</si>
  <si>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</si>
  <si>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</si>
  <si>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</si>
  <si>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</si>
  <si>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</si>
  <si>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</si>
  <si>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</si>
  <si>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</si>
  <si>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</si>
  <si>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</si>
  <si>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</si>
  <si>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</si>
  <si>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</si>
  <si>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</si>
  <si>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</si>
  <si>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</si>
  <si>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</si>
  <si>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</si>
  <si>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</si>
  <si>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Can connect with server</t>
  </si>
  <si>
    <t>"success"</t>
  </si>
  <si>
    <t>"input1 is null"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</si>
  <si>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</si>
  <si>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</si>
  <si>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</si>
  <si>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</si>
  <si>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</si>
  <si>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</si>
  <si>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</si>
  <si>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</si>
  <si>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</si>
  <si>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</si>
  <si>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</si>
  <si>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</si>
  <si>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</si>
  <si>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18" type="noConversion"/>
  </si>
  <si>
    <t>Return</t>
    <phoneticPr fontId="18" type="noConversion"/>
  </si>
  <si>
    <t>Exception</t>
    <phoneticPr fontId="18" type="noConversion"/>
  </si>
  <si>
    <t>Log message</t>
    <phoneticPr fontId="18" type="noConversion"/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</si>
  <si>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</si>
  <si>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</si>
  <si>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</si>
  <si>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</si>
  <si>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</si>
  <si>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</si>
  <si>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</si>
  <si>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</si>
  <si>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</si>
  <si>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</si>
  <si>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</si>
  <si>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</si>
  <si>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</si>
  <si>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</si>
  <si>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</si>
  <si>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</si>
  <si>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</si>
  <si>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</si>
  <si>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</si>
  <si>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</si>
  <si>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</si>
  <si>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</si>
  <si>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</si>
  <si>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</si>
  <si>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</si>
  <si>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</si>
  <si>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</si>
  <si>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</si>
  <si>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</si>
  <si>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</si>
  <si>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</si>
  <si>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</si>
  <si>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</si>
  <si>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</si>
  <si>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</si>
  <si>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</si>
  <si>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</si>
  <si>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</si>
  <si>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</si>
  <si>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</si>
  <si>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</si>
  <si>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</si>
  <si>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</si>
  <si>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</si>
  <si>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</si>
  <si>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</si>
  <si>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</si>
  <si>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</si>
  <si>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</si>
  <si>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</si>
  <si>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</si>
  <si>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</si>
  <si>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</si>
  <si>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</si>
  <si>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</si>
  <si>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</si>
  <si>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</si>
  <si>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</si>
  <si>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Interview Process Management (IPM)</t>
  </si>
  <si>
    <t>30/03/2017</t>
  </si>
  <si>
    <t>0.1</t>
  </si>
  <si>
    <t>Tạo mới unit test case</t>
  </si>
  <si>
    <t>Function Tạo ứng viên</t>
  </si>
  <si>
    <t>QuocPT</t>
  </si>
  <si>
    <t>Function3</t>
  </si>
  <si>
    <t>Function4</t>
  </si>
  <si>
    <t>Function5</t>
  </si>
  <si>
    <t>Function6</t>
  </si>
  <si>
    <t>Function7</t>
  </si>
  <si>
    <t>Function8</t>
  </si>
  <si>
    <t>Function9</t>
  </si>
  <si>
    <t>Function10</t>
  </si>
  <si>
    <t>Class Guideline</t>
  </si>
  <si>
    <t>Class Catalog</t>
  </si>
  <si>
    <t>Function Edit Guideline</t>
  </si>
  <si>
    <t>Function Add Guideline</t>
  </si>
  <si>
    <t>Function List Guideline</t>
  </si>
  <si>
    <t>Function Add Catalog</t>
  </si>
  <si>
    <t>Function Edit Catalog</t>
  </si>
  <si>
    <t>Function List Catalog</t>
  </si>
  <si>
    <t>Testcase cho chức năng thêm Guideline</t>
  </si>
  <si>
    <t>Testcase cho chức năng thêm Catalog</t>
  </si>
  <si>
    <t>Testcase cho chức năng chỉnh sửa Guideline</t>
  </si>
  <si>
    <t>Testcase cho chức năng hiển thị danh sách Guideline</t>
  </si>
  <si>
    <t>Testcase cho chức năng chỉnh sửa Catalog</t>
  </si>
  <si>
    <t>Testcase cho chức năng hiển thị danh sách Catalog</t>
  </si>
  <si>
    <t>Can connect to server</t>
  </si>
  <si>
    <t>Add Guideline</t>
  </si>
  <si>
    <t>Input1 (Name Guideline)</t>
  </si>
  <si>
    <t xml:space="preserve">Fresher .NET v0.2 </t>
  </si>
  <si>
    <t>Input1 (Name)</t>
  </si>
  <si>
    <t>Add Catalog</t>
  </si>
  <si>
    <t>Input1 (Name Catalog)</t>
  </si>
  <si>
    <t>""</t>
  </si>
  <si>
    <t>"input1 is empty"</t>
  </si>
  <si>
    <t>List Catalog</t>
  </si>
  <si>
    <t>UTCID11</t>
  </si>
  <si>
    <t>UTCID12</t>
  </si>
  <si>
    <t>All/None</t>
  </si>
  <si>
    <t>Seach Box</t>
  </si>
  <si>
    <t>"GHVFJ"</t>
  </si>
  <si>
    <t>Empty list</t>
  </si>
  <si>
    <t>Fillter Job</t>
  </si>
  <si>
    <t>Fillter Status</t>
  </si>
  <si>
    <t>Fresher .NET</t>
  </si>
  <si>
    <t>Active</t>
  </si>
  <si>
    <t>All  Guideline</t>
  </si>
  <si>
    <t>All Guideline contain ".NET"</t>
  </si>
  <si>
    <t>".NET"</t>
  </si>
  <si>
    <t>All Guideline with job = Fresher .NET</t>
  </si>
  <si>
    <t>All Guideline with Job = Fresher .NET and Status = Active</t>
  </si>
  <si>
    <t>No Guideline contain "GHVFJ"</t>
  </si>
  <si>
    <t>All Guideline with status = Active  and contain ".NET"</t>
  </si>
  <si>
    <t xml:space="preserve">All Guideline with with status =  Active </t>
  </si>
  <si>
    <t>All Guideline with Job = Fresher .NET  and contain ".NET"</t>
  </si>
  <si>
    <t>Data Null</t>
  </si>
  <si>
    <t>Null</t>
  </si>
  <si>
    <t>New Catalog</t>
  </si>
  <si>
    <t>Data null</t>
  </si>
  <si>
    <t>Edit Guideline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</si>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</sst>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indexed="12"/>
      <name val="Tahom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6" borderId="0" applyNumberFormat="0" applyBorder="0" applyAlignment="0" applyProtection="0"/>
    <xf numFmtId="0" fontId="40" fillId="3" borderId="0" applyNumberFormat="0" applyBorder="0" applyAlignment="0" applyProtection="0"/>
    <xf numFmtId="0" fontId="41" fillId="27" borderId="73" applyNumberFormat="0" applyAlignment="0" applyProtection="0"/>
    <xf numFmtId="0" fontId="42" fillId="28" borderId="74" applyNumberFormat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5" fillId="0" borderId="75" applyNumberFormat="0" applyFill="0" applyAlignment="0" applyProtection="0"/>
    <xf numFmtId="0" fontId="46" fillId="0" borderId="76" applyNumberFormat="0" applyFill="0" applyAlignment="0" applyProtection="0"/>
    <xf numFmtId="0" fontId="47" fillId="0" borderId="77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73" applyNumberFormat="0" applyAlignment="0" applyProtection="0"/>
    <xf numFmtId="0" fontId="49" fillId="0" borderId="78" applyNumberFormat="0" applyFill="0" applyAlignment="0" applyProtection="0"/>
    <xf numFmtId="0" fontId="50" fillId="29" borderId="0" applyNumberFormat="0" applyBorder="0" applyAlignment="0" applyProtection="0"/>
    <xf numFmtId="0" fontId="1" fillId="30" borderId="79" applyNumberFormat="0" applyFont="0" applyAlignment="0" applyProtection="0"/>
    <xf numFmtId="0" fontId="51" fillId="27" borderId="80" applyNumberFormat="0" applyAlignment="0" applyProtection="0"/>
    <xf numFmtId="0" fontId="52" fillId="0" borderId="0" applyNumberFormat="0" applyFill="0" applyBorder="0" applyAlignment="0" applyProtection="0"/>
    <xf numFmtId="0" fontId="53" fillId="0" borderId="81" applyNumberFormat="0" applyFill="0" applyAlignment="0" applyProtection="0"/>
    <xf numFmtId="0" fontId="54" fillId="0" borderId="0" applyNumberFormat="0" applyFill="0" applyBorder="0" applyAlignment="0" applyProtection="0"/>
  </cellStyleXfs>
  <cellXfs count="314">
    <xf numFmtId="0" fontId="0" fillId="0" borderId="0" xfId="0">
      <alignment vertical="center"/>
    </xf>
    <xf numFmtId="0" fontId="6" fillId="0" borderId="1" xfId="22" applyFont="1" applyBorder="1" applyAlignment="1">
      <alignment horizontal="center" vertical="center"/>
    </xf>
    <xf numFmtId="0" fontId="8" fillId="0" borderId="0" xfId="22" applyFont="1" applyAlignment="1">
      <alignment horizontal="center" vertical="center"/>
    </xf>
    <xf numFmtId="0" fontId="8" fillId="0" borderId="0" xfId="22" applyFont="1"/>
    <xf numFmtId="0" fontId="9" fillId="16" borderId="0" xfId="22" applyFont="1" applyFill="1" applyAlignment="1">
      <alignment horizontal="left" indent="1"/>
    </xf>
    <xf numFmtId="0" fontId="10" fillId="0" borderId="0" xfId="22" applyFont="1" applyAlignment="1">
      <alignment horizontal="left" indent="1"/>
    </xf>
    <xf numFmtId="0" fontId="8" fillId="16" borderId="0" xfId="22" applyFont="1" applyFill="1"/>
    <xf numFmtId="0" fontId="8" fillId="0" borderId="2" xfId="22" applyFont="1" applyBorder="1" applyAlignment="1"/>
    <xf numFmtId="0" fontId="10" fillId="0" borderId="0" xfId="22" applyFont="1" applyBorder="1" applyAlignment="1">
      <alignment horizontal="left"/>
    </xf>
    <xf numFmtId="0" fontId="8" fillId="0" borderId="0" xfId="22" applyFont="1" applyBorder="1" applyAlignment="1"/>
    <xf numFmtId="0" fontId="9" fillId="0" borderId="0" xfId="22" applyFont="1" applyFill="1" applyBorder="1" applyAlignment="1">
      <alignment horizontal="left" indent="1"/>
    </xf>
    <xf numFmtId="0" fontId="10" fillId="0" borderId="0" xfId="22" applyFont="1" applyBorder="1" applyAlignment="1">
      <alignment horizontal="left" indent="1"/>
    </xf>
    <xf numFmtId="0" fontId="8" fillId="0" borderId="0" xfId="22" applyFont="1" applyFill="1"/>
    <xf numFmtId="0" fontId="8" fillId="0" borderId="0" xfId="22" applyFont="1" applyBorder="1"/>
    <xf numFmtId="0" fontId="8" fillId="0" borderId="0" xfId="22" applyFont="1" applyAlignment="1">
      <alignment vertical="center"/>
    </xf>
    <xf numFmtId="164" fontId="11" fillId="17" borderId="3" xfId="22" applyNumberFormat="1" applyFont="1" applyFill="1" applyBorder="1" applyAlignment="1">
      <alignment horizontal="center" vertical="center"/>
    </xf>
    <xf numFmtId="0" fontId="11" fillId="17" borderId="4" xfId="22" applyFont="1" applyFill="1" applyBorder="1" applyAlignment="1">
      <alignment horizontal="center" vertical="center"/>
    </xf>
    <xf numFmtId="0" fontId="11" fillId="17" borderId="5" xfId="22" applyFont="1" applyFill="1" applyBorder="1" applyAlignment="1">
      <alignment horizontal="center" vertical="center"/>
    </xf>
    <xf numFmtId="0" fontId="8" fillId="0" borderId="0" xfId="22" applyFont="1" applyAlignment="1">
      <alignment vertical="top"/>
    </xf>
    <xf numFmtId="49" fontId="8" fillId="0" borderId="6" xfId="22" applyNumberFormat="1" applyFont="1" applyBorder="1" applyAlignment="1">
      <alignment vertical="top"/>
    </xf>
    <xf numFmtId="0" fontId="8" fillId="0" borderId="6" xfId="22" applyFont="1" applyBorder="1" applyAlignment="1">
      <alignment vertical="top"/>
    </xf>
    <xf numFmtId="15" fontId="8" fillId="0" borderId="6" xfId="22" applyNumberFormat="1" applyFont="1" applyBorder="1" applyAlignment="1">
      <alignment vertical="top"/>
    </xf>
    <xf numFmtId="164" fontId="8" fillId="0" borderId="7" xfId="22" applyNumberFormat="1" applyFont="1" applyBorder="1" applyAlignment="1">
      <alignment vertical="top"/>
    </xf>
    <xf numFmtId="0" fontId="8" fillId="0" borderId="8" xfId="22" applyFont="1" applyBorder="1" applyAlignment="1">
      <alignment vertical="top"/>
    </xf>
    <xf numFmtId="164" fontId="8" fillId="0" borderId="9" xfId="22" applyNumberFormat="1" applyFont="1" applyBorder="1" applyAlignment="1">
      <alignment vertical="top"/>
    </xf>
    <xf numFmtId="49" fontId="8" fillId="0" borderId="10" xfId="22" applyNumberFormat="1" applyFont="1" applyBorder="1" applyAlignment="1">
      <alignment vertical="top"/>
    </xf>
    <xf numFmtId="0" fontId="8" fillId="0" borderId="10" xfId="22" applyFont="1" applyBorder="1" applyAlignment="1">
      <alignment vertical="top"/>
    </xf>
    <xf numFmtId="0" fontId="8" fillId="0" borderId="11" xfId="22" applyFont="1" applyBorder="1" applyAlignment="1">
      <alignment vertical="top"/>
    </xf>
    <xf numFmtId="0" fontId="8" fillId="0" borderId="0" xfId="22" applyFont="1" applyAlignment="1">
      <alignment horizontal="left" indent="1"/>
    </xf>
    <xf numFmtId="1" fontId="8" fillId="16" borderId="0" xfId="22" applyNumberFormat="1" applyFont="1" applyFill="1" applyProtection="1">
      <protection hidden="1"/>
    </xf>
    <xf numFmtId="0" fontId="8" fillId="16" borderId="0" xfId="22" applyFont="1" applyFill="1" applyAlignment="1">
      <alignment horizontal="left"/>
    </xf>
    <xf numFmtId="0" fontId="8" fillId="16" borderId="0" xfId="22" applyFont="1" applyFill="1" applyAlignment="1">
      <alignment horizontal="left" wrapText="1"/>
    </xf>
    <xf numFmtId="0" fontId="7" fillId="16" borderId="0" xfId="22" applyFont="1" applyFill="1" applyAlignment="1">
      <alignment horizontal="left"/>
    </xf>
    <xf numFmtId="0" fontId="12" fillId="16" borderId="0" xfId="22" applyFont="1" applyFill="1" applyAlignment="1">
      <alignment horizontal="left"/>
    </xf>
    <xf numFmtId="0" fontId="13" fillId="16" borderId="0" xfId="22" applyFont="1" applyFill="1" applyAlignment="1">
      <alignment horizontal="left"/>
    </xf>
    <xf numFmtId="0" fontId="8" fillId="16" borderId="0" xfId="22" applyFont="1" applyFill="1" applyAlignment="1">
      <alignment wrapText="1"/>
    </xf>
    <xf numFmtId="1" fontId="9" fillId="16" borderId="0" xfId="22" applyNumberFormat="1" applyFont="1" applyFill="1" applyBorder="1" applyAlignment="1"/>
    <xf numFmtId="0" fontId="8" fillId="16" borderId="0" xfId="22" applyFont="1" applyFill="1" applyBorder="1" applyAlignment="1"/>
    <xf numFmtId="0" fontId="8" fillId="16" borderId="0" xfId="22" applyFont="1" applyFill="1" applyBorder="1" applyAlignment="1">
      <alignment wrapText="1"/>
    </xf>
    <xf numFmtId="1" fontId="8" fillId="16" borderId="0" xfId="22" applyNumberFormat="1" applyFont="1" applyFill="1" applyAlignment="1" applyProtection="1">
      <alignment vertical="center"/>
      <protection hidden="1"/>
    </xf>
    <xf numFmtId="0" fontId="8" fillId="16" borderId="0" xfId="22" applyFont="1" applyFill="1" applyAlignment="1">
      <alignment horizontal="left" vertical="center"/>
    </xf>
    <xf numFmtId="0" fontId="8" fillId="16" borderId="0" xfId="22" applyFont="1" applyFill="1" applyAlignment="1">
      <alignment horizontal="left" vertical="center" wrapText="1"/>
    </xf>
    <xf numFmtId="0" fontId="8" fillId="16" borderId="0" xfId="22" applyFont="1" applyFill="1" applyAlignment="1">
      <alignment vertical="center"/>
    </xf>
    <xf numFmtId="1" fontId="11" fillId="18" borderId="3" xfId="22" applyNumberFormat="1" applyFont="1" applyFill="1" applyBorder="1" applyAlignment="1">
      <alignment horizontal="center" vertical="center"/>
    </xf>
    <xf numFmtId="1" fontId="11" fillId="18" borderId="12" xfId="22" applyNumberFormat="1" applyFont="1" applyFill="1" applyBorder="1" applyAlignment="1">
      <alignment horizontal="center" vertical="center" wrapText="1"/>
    </xf>
    <xf numFmtId="1" fontId="11" fillId="18" borderId="12" xfId="22" applyNumberFormat="1" applyFont="1" applyFill="1" applyBorder="1" applyAlignment="1">
      <alignment horizontal="center" vertical="center"/>
    </xf>
    <xf numFmtId="0" fontId="11" fillId="18" borderId="4" xfId="22" applyFont="1" applyFill="1" applyBorder="1" applyAlignment="1">
      <alignment horizontal="center" vertical="center"/>
    </xf>
    <xf numFmtId="0" fontId="11" fillId="18" borderId="4" xfId="22" applyFont="1" applyFill="1" applyBorder="1" applyAlignment="1">
      <alignment horizontal="center" vertical="center" wrapText="1"/>
    </xf>
    <xf numFmtId="0" fontId="11" fillId="18" borderId="13" xfId="22" applyFont="1" applyFill="1" applyBorder="1" applyAlignment="1">
      <alignment horizontal="center" vertical="center"/>
    </xf>
    <xf numFmtId="0" fontId="11" fillId="18" borderId="5" xfId="22" applyFont="1" applyFill="1" applyBorder="1" applyAlignment="1">
      <alignment horizontal="center" vertical="center"/>
    </xf>
    <xf numFmtId="0" fontId="14" fillId="16" borderId="0" xfId="22" applyFont="1" applyFill="1" applyAlignment="1">
      <alignment horizontal="center"/>
    </xf>
    <xf numFmtId="1" fontId="8" fillId="16" borderId="14" xfId="22" applyNumberFormat="1" applyFont="1" applyFill="1" applyBorder="1" applyAlignment="1">
      <alignment vertical="center"/>
    </xf>
    <xf numFmtId="49" fontId="8" fillId="16" borderId="6" xfId="22" applyNumberFormat="1" applyFont="1" applyFill="1" applyBorder="1" applyAlignment="1">
      <alignment horizontal="left" vertical="center"/>
    </xf>
    <xf numFmtId="49" fontId="8" fillId="16" borderId="6" xfId="22" applyNumberFormat="1" applyFont="1" applyFill="1" applyBorder="1" applyAlignment="1">
      <alignment horizontal="left" vertical="center" wrapText="1"/>
    </xf>
    <xf numFmtId="0" fontId="8" fillId="16" borderId="8" xfId="22" applyFont="1" applyFill="1" applyBorder="1" applyAlignment="1">
      <alignment horizontal="left" vertical="center"/>
    </xf>
    <xf numFmtId="0" fontId="8" fillId="16" borderId="6" xfId="22" applyFont="1" applyFill="1" applyBorder="1" applyAlignment="1">
      <alignment horizontal="left" vertical="center"/>
    </xf>
    <xf numFmtId="1" fontId="8" fillId="16" borderId="15" xfId="22" applyNumberFormat="1" applyFont="1" applyFill="1" applyBorder="1" applyAlignment="1">
      <alignment vertical="center"/>
    </xf>
    <xf numFmtId="0" fontId="8" fillId="16" borderId="10" xfId="22" applyFont="1" applyFill="1" applyBorder="1" applyAlignment="1">
      <alignment horizontal="left" vertical="center"/>
    </xf>
    <xf numFmtId="0" fontId="8" fillId="16" borderId="11" xfId="22" applyFont="1" applyFill="1" applyBorder="1" applyAlignment="1">
      <alignment horizontal="left" vertical="center"/>
    </xf>
    <xf numFmtId="1" fontId="8" fillId="16" borderId="0" xfId="22" applyNumberFormat="1" applyFont="1" applyFill="1"/>
    <xf numFmtId="0" fontId="14" fillId="16" borderId="0" xfId="20" applyFont="1" applyFill="1" applyBorder="1"/>
    <xf numFmtId="0" fontId="8" fillId="16" borderId="0" xfId="20" applyFont="1" applyFill="1" applyBorder="1"/>
    <xf numFmtId="164" fontId="8" fillId="16" borderId="0" xfId="20" applyNumberFormat="1" applyFont="1" applyFill="1" applyBorder="1"/>
    <xf numFmtId="0" fontId="9" fillId="16" borderId="0" xfId="22" applyFont="1" applyFill="1"/>
    <xf numFmtId="0" fontId="10" fillId="16" borderId="0" xfId="20" applyFont="1" applyFill="1" applyBorder="1"/>
    <xf numFmtId="0" fontId="8" fillId="16" borderId="0" xfId="22" applyFont="1" applyFill="1" applyBorder="1"/>
    <xf numFmtId="0" fontId="11" fillId="17" borderId="12" xfId="22" applyNumberFormat="1" applyFont="1" applyFill="1" applyBorder="1" applyAlignment="1">
      <alignment horizontal="center"/>
    </xf>
    <xf numFmtId="0" fontId="11" fillId="17" borderId="4" xfId="22" applyNumberFormat="1" applyFont="1" applyFill="1" applyBorder="1" applyAlignment="1">
      <alignment horizontal="center"/>
    </xf>
    <xf numFmtId="0" fontId="11" fillId="17" borderId="4" xfId="22" applyNumberFormat="1" applyFont="1" applyFill="1" applyBorder="1" applyAlignment="1">
      <alignment horizontal="center" wrapText="1"/>
    </xf>
    <xf numFmtId="0" fontId="11" fillId="17" borderId="13" xfId="22" applyNumberFormat="1" applyFont="1" applyFill="1" applyBorder="1" applyAlignment="1">
      <alignment horizontal="center"/>
    </xf>
    <xf numFmtId="0" fontId="11" fillId="17" borderId="16" xfId="22" applyNumberFormat="1" applyFont="1" applyFill="1" applyBorder="1" applyAlignment="1">
      <alignment horizontal="center" wrapText="1"/>
    </xf>
    <xf numFmtId="0" fontId="8" fillId="16" borderId="14" xfId="22" applyNumberFormat="1" applyFont="1" applyFill="1" applyBorder="1" applyAlignment="1">
      <alignment horizontal="center"/>
    </xf>
    <xf numFmtId="0" fontId="8" fillId="16" borderId="6" xfId="22" applyNumberFormat="1" applyFont="1" applyFill="1" applyBorder="1" applyAlignment="1">
      <alignment horizontal="center"/>
    </xf>
    <xf numFmtId="0" fontId="8" fillId="16" borderId="17" xfId="22" applyNumberFormat="1" applyFont="1" applyFill="1" applyBorder="1" applyAlignment="1">
      <alignment horizontal="center"/>
    </xf>
    <xf numFmtId="0" fontId="16" fillId="17" borderId="15" xfId="22" applyNumberFormat="1" applyFont="1" applyFill="1" applyBorder="1" applyAlignment="1">
      <alignment horizontal="center"/>
    </xf>
    <xf numFmtId="0" fontId="16" fillId="17" borderId="10" xfId="22" applyFont="1" applyFill="1" applyBorder="1" applyAlignment="1">
      <alignment horizontal="center"/>
    </xf>
    <xf numFmtId="0" fontId="8" fillId="16" borderId="0" xfId="22" applyFont="1" applyFill="1" applyBorder="1" applyAlignment="1">
      <alignment horizontal="center"/>
    </xf>
    <xf numFmtId="10" fontId="8" fillId="16" borderId="0" xfId="22" applyNumberFormat="1" applyFont="1" applyFill="1" applyBorder="1" applyAlignment="1">
      <alignment horizontal="center"/>
    </xf>
    <xf numFmtId="9" fontId="8" fillId="16" borderId="0" xfId="22" applyNumberFormat="1" applyFont="1" applyFill="1" applyBorder="1" applyAlignment="1">
      <alignment horizontal="center"/>
    </xf>
    <xf numFmtId="0" fontId="17" fillId="16" borderId="0" xfId="22" applyFont="1" applyFill="1" applyBorder="1" applyAlignment="1">
      <alignment horizontal="center" wrapText="1"/>
    </xf>
    <xf numFmtId="0" fontId="19" fillId="0" borderId="18" xfId="22" applyFont="1" applyBorder="1"/>
    <xf numFmtId="0" fontId="20" fillId="0" borderId="18" xfId="22" applyFont="1" applyBorder="1" applyAlignment="1">
      <alignment horizontal="left"/>
    </xf>
    <xf numFmtId="0" fontId="19" fillId="0" borderId="0" xfId="22" applyFont="1"/>
    <xf numFmtId="0" fontId="19" fillId="0" borderId="0" xfId="22" applyFont="1" applyAlignment="1">
      <alignment horizontal="right"/>
    </xf>
    <xf numFmtId="49" fontId="19" fillId="0" borderId="0" xfId="22" applyNumberFormat="1" applyFont="1"/>
    <xf numFmtId="0" fontId="19" fillId="0" borderId="19" xfId="22" applyFont="1" applyBorder="1"/>
    <xf numFmtId="0" fontId="20" fillId="0" borderId="0" xfId="22" applyFont="1" applyAlignment="1">
      <alignment horizontal="left"/>
    </xf>
    <xf numFmtId="0" fontId="20" fillId="0" borderId="0" xfId="22" applyFont="1" applyFill="1"/>
    <xf numFmtId="49" fontId="19" fillId="0" borderId="0" xfId="22" applyNumberFormat="1" applyFont="1" applyBorder="1"/>
    <xf numFmtId="0" fontId="19" fillId="0" borderId="0" xfId="22" applyFont="1" applyBorder="1"/>
    <xf numFmtId="0" fontId="20" fillId="19" borderId="20" xfId="22" applyFont="1" applyFill="1" applyBorder="1" applyAlignment="1">
      <alignment horizontal="left" vertical="top"/>
    </xf>
    <xf numFmtId="0" fontId="19" fillId="19" borderId="21" xfId="22" applyFont="1" applyFill="1" applyBorder="1" applyAlignment="1">
      <alignment horizontal="center" vertical="top"/>
    </xf>
    <xf numFmtId="0" fontId="19" fillId="19" borderId="22" xfId="22" applyFont="1" applyFill="1" applyBorder="1" applyAlignment="1">
      <alignment horizontal="right" vertical="top"/>
    </xf>
    <xf numFmtId="0" fontId="22" fillId="20" borderId="23" xfId="22" applyFont="1" applyFill="1" applyBorder="1" applyAlignment="1">
      <alignment horizontal="right"/>
    </xf>
    <xf numFmtId="0" fontId="23" fillId="0" borderId="24" xfId="22" applyFont="1" applyBorder="1" applyAlignment="1">
      <alignment horizontal="center"/>
    </xf>
    <xf numFmtId="0" fontId="22" fillId="20" borderId="0" xfId="22" applyFont="1" applyFill="1" applyBorder="1" applyAlignment="1">
      <alignment horizontal="right"/>
    </xf>
    <xf numFmtId="0" fontId="19" fillId="0" borderId="0" xfId="22" applyFont="1" applyFill="1" applyBorder="1" applyAlignment="1">
      <alignment vertical="top"/>
    </xf>
    <xf numFmtId="0" fontId="19" fillId="20" borderId="0" xfId="22" applyFont="1" applyFill="1" applyBorder="1" applyAlignment="1">
      <alignment horizontal="right"/>
    </xf>
    <xf numFmtId="0" fontId="20" fillId="19" borderId="26" xfId="22" applyFont="1" applyFill="1" applyBorder="1" applyAlignment="1"/>
    <xf numFmtId="0" fontId="20" fillId="19" borderId="27" xfId="22" applyFont="1" applyFill="1" applyBorder="1" applyAlignment="1"/>
    <xf numFmtId="0" fontId="19" fillId="19" borderId="28" xfId="22" applyFont="1" applyFill="1" applyBorder="1" applyAlignment="1">
      <alignment horizontal="right"/>
    </xf>
    <xf numFmtId="0" fontId="19" fillId="20" borderId="29" xfId="22" applyFont="1" applyFill="1" applyBorder="1" applyAlignment="1">
      <alignment horizontal="left"/>
    </xf>
    <xf numFmtId="0" fontId="23" fillId="0" borderId="29" xfId="22" applyFont="1" applyBorder="1" applyAlignment="1">
      <alignment horizontal="center"/>
    </xf>
    <xf numFmtId="0" fontId="20" fillId="19" borderId="20" xfId="22" applyFont="1" applyFill="1" applyBorder="1" applyAlignment="1"/>
    <xf numFmtId="0" fontId="19" fillId="19" borderId="21" xfId="22" applyFont="1" applyFill="1" applyBorder="1" applyAlignment="1"/>
    <xf numFmtId="0" fontId="19" fillId="19" borderId="22" xfId="22" applyFont="1" applyFill="1" applyBorder="1" applyAlignment="1">
      <alignment horizontal="right"/>
    </xf>
    <xf numFmtId="0" fontId="19" fillId="20" borderId="24" xfId="22" applyFont="1" applyFill="1" applyBorder="1" applyAlignment="1">
      <alignment horizontal="left"/>
    </xf>
    <xf numFmtId="0" fontId="1" fillId="19" borderId="21" xfId="22" applyFill="1" applyBorder="1" applyAlignment="1"/>
    <xf numFmtId="0" fontId="19" fillId="20" borderId="24" xfId="22" applyFont="1" applyFill="1" applyBorder="1"/>
    <xf numFmtId="0" fontId="24" fillId="0" borderId="24" xfId="22" applyFont="1" applyBorder="1" applyAlignment="1">
      <alignment horizontal="center"/>
    </xf>
    <xf numFmtId="0" fontId="21" fillId="0" borderId="24" xfId="22" applyFont="1" applyBorder="1" applyAlignment="1">
      <alignment horizontal="left"/>
    </xf>
    <xf numFmtId="0" fontId="19" fillId="0" borderId="24" xfId="22" applyFont="1" applyBorder="1"/>
    <xf numFmtId="165" fontId="19" fillId="0" borderId="24" xfId="22" applyNumberFormat="1" applyFont="1" applyBorder="1" applyAlignment="1">
      <alignment vertical="top" textRotation="255"/>
    </xf>
    <xf numFmtId="0" fontId="28" fillId="0" borderId="7" xfId="22" applyFont="1" applyBorder="1" applyAlignment="1">
      <alignment vertical="top" wrapText="1"/>
    </xf>
    <xf numFmtId="0" fontId="28" fillId="0" borderId="8" xfId="22" applyFont="1" applyBorder="1" applyAlignment="1">
      <alignment vertical="top" wrapText="1"/>
    </xf>
    <xf numFmtId="1" fontId="8" fillId="16" borderId="7" xfId="22" applyNumberFormat="1" applyFont="1" applyFill="1" applyBorder="1" applyAlignment="1">
      <alignment horizontal="center" vertical="center"/>
    </xf>
    <xf numFmtId="1" fontId="8" fillId="16" borderId="9" xfId="22" applyNumberFormat="1" applyFont="1" applyFill="1" applyBorder="1" applyAlignment="1">
      <alignment horizontal="center" vertical="center"/>
    </xf>
    <xf numFmtId="0" fontId="29" fillId="21" borderId="0" xfId="0" applyFont="1" applyFill="1" applyAlignment="1">
      <alignment horizontal="center"/>
    </xf>
    <xf numFmtId="0" fontId="30" fillId="21" borderId="0" xfId="0" applyFont="1" applyFill="1">
      <alignment vertical="center"/>
    </xf>
    <xf numFmtId="0" fontId="31" fillId="21" borderId="0" xfId="0" applyFont="1" applyFill="1">
      <alignment vertical="center"/>
    </xf>
    <xf numFmtId="0" fontId="32" fillId="21" borderId="0" xfId="0" applyFont="1" applyFill="1" applyAlignment="1">
      <alignment horizontal="justify"/>
    </xf>
    <xf numFmtId="0" fontId="33" fillId="21" borderId="0" xfId="0" applyFont="1" applyFill="1">
      <alignment vertical="center"/>
    </xf>
    <xf numFmtId="0" fontId="34" fillId="21" borderId="0" xfId="0" applyFont="1" applyFill="1" applyAlignment="1">
      <alignment horizontal="justify"/>
    </xf>
    <xf numFmtId="0" fontId="34" fillId="21" borderId="0" xfId="0" applyFont="1" applyFill="1">
      <alignment vertical="center"/>
    </xf>
    <xf numFmtId="0" fontId="32" fillId="21" borderId="0" xfId="0" quotePrefix="1" applyFont="1" applyFill="1" applyAlignment="1">
      <alignment horizontal="justify"/>
    </xf>
    <xf numFmtId="0" fontId="8" fillId="21" borderId="0" xfId="0" applyFont="1" applyFill="1" applyAlignment="1">
      <alignment horizontal="justify"/>
    </xf>
    <xf numFmtId="0" fontId="8" fillId="21" borderId="0" xfId="0" applyFont="1" applyFill="1" applyAlignment="1">
      <alignment horizontal="justify" wrapText="1"/>
    </xf>
    <xf numFmtId="0" fontId="8" fillId="21" borderId="0" xfId="0" applyFont="1" applyFill="1" applyAlignment="1">
      <alignment horizontal="left" wrapText="1"/>
    </xf>
    <xf numFmtId="0" fontId="14" fillId="21" borderId="0" xfId="0" applyFont="1" applyFill="1" applyAlignment="1">
      <alignment horizontal="justify"/>
    </xf>
    <xf numFmtId="0" fontId="28" fillId="21" borderId="0" xfId="0" applyFont="1" applyFill="1" applyAlignment="1">
      <alignment horizontal="justify"/>
    </xf>
    <xf numFmtId="0" fontId="35" fillId="21" borderId="0" xfId="0" applyFont="1" applyFill="1">
      <alignment vertical="center"/>
    </xf>
    <xf numFmtId="0" fontId="14" fillId="16" borderId="30" xfId="22" applyFont="1" applyFill="1" applyBorder="1" applyAlignment="1">
      <alignment horizontal="left"/>
    </xf>
    <xf numFmtId="0" fontId="14" fillId="0" borderId="0" xfId="22" applyFont="1" applyFill="1" applyBorder="1"/>
    <xf numFmtId="0" fontId="14" fillId="0" borderId="0" xfId="22" applyFont="1" applyAlignment="1">
      <alignment horizontal="left"/>
    </xf>
    <xf numFmtId="0" fontId="36" fillId="22" borderId="0" xfId="0" applyFont="1" applyFill="1">
      <alignment vertical="center"/>
    </xf>
    <xf numFmtId="49" fontId="15" fillId="16" borderId="6" xfId="19" applyNumberFormat="1" applyFont="1" applyFill="1" applyBorder="1"/>
    <xf numFmtId="0" fontId="34" fillId="0" borderId="24" xfId="22" applyFont="1" applyBorder="1" applyAlignment="1">
      <alignment horizontal="center"/>
    </xf>
    <xf numFmtId="0" fontId="34" fillId="0" borderId="29" xfId="22" applyFont="1" applyBorder="1" applyAlignment="1">
      <alignment horizontal="center"/>
    </xf>
    <xf numFmtId="0" fontId="33" fillId="19" borderId="21" xfId="22" applyFont="1" applyFill="1" applyBorder="1" applyAlignment="1"/>
    <xf numFmtId="0" fontId="19" fillId="0" borderId="24" xfId="22" applyFont="1" applyBorder="1" applyAlignment="1">
      <alignment horizontal="center"/>
    </xf>
    <xf numFmtId="0" fontId="22" fillId="16" borderId="31" xfId="21" applyFont="1" applyFill="1" applyBorder="1" applyAlignment="1">
      <alignment wrapText="1"/>
    </xf>
    <xf numFmtId="0" fontId="22" fillId="16" borderId="32" xfId="21" applyFont="1" applyFill="1" applyBorder="1" applyAlignment="1">
      <alignment wrapText="1"/>
    </xf>
    <xf numFmtId="0" fontId="19" fillId="16" borderId="33" xfId="22" applyNumberFormat="1" applyFont="1" applyFill="1" applyBorder="1" applyAlignment="1">
      <alignment horizontal="center" vertical="center"/>
    </xf>
    <xf numFmtId="0" fontId="20" fillId="0" borderId="0" xfId="22" applyFont="1" applyBorder="1" applyAlignment="1">
      <alignment horizontal="left"/>
    </xf>
    <xf numFmtId="0" fontId="19" fillId="0" borderId="0" xfId="22" applyFont="1" applyAlignment="1">
      <alignment horizontal="center"/>
    </xf>
    <xf numFmtId="0" fontId="19" fillId="0" borderId="34" xfId="22" applyFont="1" applyBorder="1"/>
    <xf numFmtId="0" fontId="14" fillId="16" borderId="30" xfId="22" applyFont="1" applyFill="1" applyBorder="1" applyAlignment="1">
      <alignment horizontal="left" vertical="center"/>
    </xf>
    <xf numFmtId="0" fontId="28" fillId="16" borderId="1" xfId="22" applyFont="1" applyFill="1" applyBorder="1" applyAlignment="1">
      <alignment horizontal="left"/>
    </xf>
    <xf numFmtId="0" fontId="28" fillId="16" borderId="35" xfId="22" applyFont="1" applyFill="1" applyBorder="1" applyAlignment="1">
      <alignment horizontal="left"/>
    </xf>
    <xf numFmtId="0" fontId="28" fillId="16" borderId="2" xfId="22" applyFont="1" applyFill="1" applyBorder="1" applyAlignment="1">
      <alignment horizontal="left"/>
    </xf>
    <xf numFmtId="0" fontId="14" fillId="16" borderId="30" xfId="22" applyFont="1" applyFill="1" applyBorder="1" applyAlignment="1">
      <alignment vertical="center"/>
    </xf>
    <xf numFmtId="0" fontId="14" fillId="16" borderId="0" xfId="22" applyFont="1" applyFill="1" applyBorder="1" applyAlignment="1">
      <alignment horizontal="left"/>
    </xf>
    <xf numFmtId="2" fontId="14" fillId="16" borderId="0" xfId="22" applyNumberFormat="1" applyFont="1" applyFill="1" applyBorder="1" applyAlignment="1">
      <alignment horizontal="right" wrapText="1"/>
    </xf>
    <xf numFmtId="0" fontId="22" fillId="16" borderId="35" xfId="21" applyFont="1" applyFill="1" applyBorder="1" applyAlignment="1">
      <alignment horizontal="left" wrapText="1"/>
    </xf>
    <xf numFmtId="0" fontId="20" fillId="19" borderId="36" xfId="22" applyFont="1" applyFill="1" applyBorder="1" applyAlignment="1"/>
    <xf numFmtId="0" fontId="19" fillId="19" borderId="37" xfId="22" applyFont="1" applyFill="1" applyBorder="1" applyAlignment="1">
      <alignment horizontal="right"/>
    </xf>
    <xf numFmtId="0" fontId="34" fillId="0" borderId="38" xfId="22" applyFont="1" applyBorder="1" applyAlignment="1">
      <alignment horizontal="center"/>
    </xf>
    <xf numFmtId="0" fontId="19" fillId="0" borderId="39" xfId="22" applyFont="1" applyFill="1" applyBorder="1" applyAlignment="1">
      <alignment horizontal="left"/>
    </xf>
    <xf numFmtId="0" fontId="19" fillId="0" borderId="39" xfId="22" applyFont="1" applyBorder="1" applyAlignment="1">
      <alignment horizontal="center"/>
    </xf>
    <xf numFmtId="0" fontId="37" fillId="0" borderId="0" xfId="22" applyFont="1" applyFill="1" applyBorder="1" applyAlignment="1">
      <alignment vertical="top"/>
    </xf>
    <xf numFmtId="0" fontId="37" fillId="22" borderId="40" xfId="22" applyFont="1" applyFill="1" applyBorder="1" applyAlignment="1">
      <alignment vertical="center"/>
    </xf>
    <xf numFmtId="0" fontId="19" fillId="0" borderId="25" xfId="22" applyFont="1" applyBorder="1"/>
    <xf numFmtId="0" fontId="19" fillId="0" borderId="25" xfId="22" applyFont="1" applyBorder="1" applyAlignment="1">
      <alignment textRotation="255"/>
    </xf>
    <xf numFmtId="0" fontId="37" fillId="22" borderId="40" xfId="22" applyFont="1" applyFill="1" applyBorder="1" applyAlignment="1">
      <alignment vertical="top"/>
    </xf>
    <xf numFmtId="0" fontId="37" fillId="22" borderId="41" xfId="22" applyFont="1" applyFill="1" applyBorder="1" applyAlignment="1">
      <alignment vertical="top"/>
    </xf>
    <xf numFmtId="0" fontId="37" fillId="22" borderId="41" xfId="22" applyFont="1" applyFill="1" applyBorder="1" applyAlignment="1">
      <alignment vertical="center"/>
    </xf>
    <xf numFmtId="0" fontId="20" fillId="19" borderId="26" xfId="22" applyFont="1" applyFill="1" applyBorder="1" applyAlignment="1">
      <alignment horizontal="left" vertical="top"/>
    </xf>
    <xf numFmtId="0" fontId="19" fillId="19" borderId="27" xfId="22" applyFont="1" applyFill="1" applyBorder="1" applyAlignment="1">
      <alignment horizontal="center" vertical="top"/>
    </xf>
    <xf numFmtId="0" fontId="19" fillId="19" borderId="28" xfId="22" applyFont="1" applyFill="1" applyBorder="1" applyAlignment="1">
      <alignment horizontal="right" vertical="top"/>
    </xf>
    <xf numFmtId="0" fontId="23" fillId="0" borderId="38" xfId="22" applyFont="1" applyBorder="1" applyAlignment="1">
      <alignment horizontal="center"/>
    </xf>
    <xf numFmtId="0" fontId="24" fillId="0" borderId="39" xfId="22" applyFont="1" applyBorder="1" applyAlignment="1">
      <alignment horizontal="center"/>
    </xf>
    <xf numFmtId="0" fontId="38" fillId="22" borderId="42" xfId="22" applyFont="1" applyFill="1" applyBorder="1"/>
    <xf numFmtId="0" fontId="37" fillId="22" borderId="43" xfId="22" applyFont="1" applyFill="1" applyBorder="1" applyAlignment="1">
      <alignment horizontal="left"/>
    </xf>
    <xf numFmtId="0" fontId="38" fillId="22" borderId="43" xfId="22" applyFont="1" applyFill="1" applyBorder="1"/>
    <xf numFmtId="0" fontId="38" fillId="22" borderId="43" xfId="22" applyFont="1" applyFill="1" applyBorder="1" applyAlignment="1">
      <alignment horizontal="right"/>
    </xf>
    <xf numFmtId="0" fontId="37" fillId="22" borderId="44" xfId="22" applyFont="1" applyFill="1" applyBorder="1" applyAlignment="1">
      <alignment vertical="top"/>
    </xf>
    <xf numFmtId="164" fontId="11" fillId="17" borderId="45" xfId="22" applyNumberFormat="1" applyFont="1" applyFill="1" applyBorder="1" applyAlignment="1">
      <alignment horizontal="center" vertical="center"/>
    </xf>
    <xf numFmtId="0" fontId="37" fillId="22" borderId="46" xfId="22" applyFont="1" applyFill="1" applyBorder="1" applyAlignment="1">
      <alignment horizontal="left"/>
    </xf>
    <xf numFmtId="0" fontId="38" fillId="22" borderId="46" xfId="22" applyFont="1" applyFill="1" applyBorder="1"/>
    <xf numFmtId="0" fontId="38" fillId="22" borderId="46" xfId="22" applyFont="1" applyFill="1" applyBorder="1" applyAlignment="1">
      <alignment horizontal="right"/>
    </xf>
    <xf numFmtId="14" fontId="28" fillId="0" borderId="2" xfId="22" applyNumberFormat="1" applyFont="1" applyBorder="1" applyAlignment="1">
      <alignment horizontal="center"/>
    </xf>
    <xf numFmtId="0" fontId="37" fillId="22" borderId="46" xfId="22" applyFont="1" applyFill="1" applyBorder="1" applyAlignment="1">
      <alignment vertical="center" textRotation="180"/>
    </xf>
    <xf numFmtId="0" fontId="33" fillId="19" borderId="23" xfId="22" applyFont="1" applyFill="1" applyBorder="1" applyAlignment="1"/>
    <xf numFmtId="0" fontId="19" fillId="20" borderId="38" xfId="22" applyFont="1" applyFill="1" applyBorder="1"/>
    <xf numFmtId="0" fontId="37" fillId="22" borderId="43" xfId="22" applyFont="1" applyFill="1" applyBorder="1" applyAlignment="1">
      <alignment vertical="center" textRotation="180"/>
    </xf>
    <xf numFmtId="0" fontId="1" fillId="19" borderId="23" xfId="22" applyFill="1" applyBorder="1" applyAlignment="1"/>
    <xf numFmtId="0" fontId="28" fillId="0" borderId="2" xfId="22" applyFont="1" applyBorder="1" applyAlignment="1">
      <alignment horizontal="center" vertical="center"/>
    </xf>
    <xf numFmtId="0" fontId="39" fillId="16" borderId="6" xfId="19" applyNumberFormat="1" applyFont="1" applyFill="1" applyBorder="1" applyAlignment="1" applyProtection="1">
      <alignment horizontal="left" vertical="center"/>
    </xf>
    <xf numFmtId="0" fontId="19" fillId="0" borderId="39" xfId="22" applyFont="1" applyFill="1" applyBorder="1" applyAlignment="1">
      <alignment horizontal="left"/>
    </xf>
    <xf numFmtId="0" fontId="8" fillId="16" borderId="6" xfId="22" applyNumberFormat="1" applyFont="1" applyFill="1" applyBorder="1" applyAlignment="1">
      <alignment horizontal="center"/>
    </xf>
    <xf numFmtId="0" fontId="19" fillId="0" borderId="0" xfId="22" applyFont="1"/>
    <xf numFmtId="0" fontId="20" fillId="19" borderId="20" xfId="22" applyFont="1" applyFill="1" applyBorder="1" applyAlignment="1">
      <alignment horizontal="left" vertical="top"/>
    </xf>
    <xf numFmtId="0" fontId="19" fillId="19" borderId="21" xfId="22" applyFont="1" applyFill="1" applyBorder="1" applyAlignment="1">
      <alignment horizontal="center" vertical="top"/>
    </xf>
    <xf numFmtId="0" fontId="19" fillId="19" borderId="22" xfId="22" applyFont="1" applyFill="1" applyBorder="1" applyAlignment="1">
      <alignment horizontal="right" vertical="top"/>
    </xf>
    <xf numFmtId="0" fontId="22" fillId="20" borderId="0" xfId="22" applyFont="1" applyFill="1" applyBorder="1" applyAlignment="1">
      <alignment horizontal="right"/>
    </xf>
    <xf numFmtId="0" fontId="19" fillId="20" borderId="0" xfId="22" applyFont="1" applyFill="1" applyBorder="1" applyAlignment="1">
      <alignment horizontal="right"/>
    </xf>
    <xf numFmtId="0" fontId="20" fillId="19" borderId="26" xfId="22" applyFont="1" applyFill="1" applyBorder="1" applyAlignment="1"/>
    <xf numFmtId="0" fontId="20" fillId="19" borderId="27" xfId="22" applyFont="1" applyFill="1" applyBorder="1" applyAlignment="1"/>
    <xf numFmtId="0" fontId="19" fillId="19" borderId="28" xfId="22" applyFont="1" applyFill="1" applyBorder="1" applyAlignment="1">
      <alignment horizontal="right"/>
    </xf>
    <xf numFmtId="0" fontId="19" fillId="20" borderId="29" xfId="22" applyFont="1" applyFill="1" applyBorder="1" applyAlignment="1">
      <alignment horizontal="left"/>
    </xf>
    <xf numFmtId="0" fontId="20" fillId="19" borderId="20" xfId="22" applyFont="1" applyFill="1" applyBorder="1" applyAlignment="1"/>
    <xf numFmtId="0" fontId="19" fillId="19" borderId="22" xfId="22" applyFont="1" applyFill="1" applyBorder="1" applyAlignment="1">
      <alignment horizontal="right"/>
    </xf>
    <xf numFmtId="0" fontId="19" fillId="20" borderId="24" xfId="22" applyFont="1" applyFill="1" applyBorder="1"/>
    <xf numFmtId="0" fontId="21" fillId="0" borderId="24" xfId="22" applyFont="1" applyBorder="1" applyAlignment="1">
      <alignment horizontal="left"/>
    </xf>
    <xf numFmtId="0" fontId="19" fillId="0" borderId="24" xfId="22" applyFont="1" applyBorder="1"/>
    <xf numFmtId="165" fontId="19" fillId="0" borderId="24" xfId="22" applyNumberFormat="1" applyFont="1" applyBorder="1" applyAlignment="1">
      <alignment vertical="top" textRotation="255"/>
    </xf>
    <xf numFmtId="0" fontId="34" fillId="0" borderId="24" xfId="22" applyFont="1" applyBorder="1" applyAlignment="1">
      <alignment horizontal="center"/>
    </xf>
    <xf numFmtId="0" fontId="34" fillId="0" borderId="29" xfId="22" applyFont="1" applyBorder="1" applyAlignment="1">
      <alignment horizontal="center"/>
    </xf>
    <xf numFmtId="0" fontId="33" fillId="19" borderId="21" xfId="22" applyFont="1" applyFill="1" applyBorder="1" applyAlignment="1"/>
    <xf numFmtId="0" fontId="19" fillId="0" borderId="24" xfId="22" applyFont="1" applyBorder="1" applyAlignment="1">
      <alignment horizontal="center"/>
    </xf>
    <xf numFmtId="0" fontId="20" fillId="19" borderId="36" xfId="22" applyFont="1" applyFill="1" applyBorder="1" applyAlignment="1"/>
    <xf numFmtId="0" fontId="19" fillId="19" borderId="37" xfId="22" applyFont="1" applyFill="1" applyBorder="1" applyAlignment="1">
      <alignment horizontal="right"/>
    </xf>
    <xf numFmtId="0" fontId="34" fillId="0" borderId="38" xfId="22" applyFont="1" applyBorder="1" applyAlignment="1">
      <alignment horizontal="center"/>
    </xf>
    <xf numFmtId="0" fontId="19" fillId="0" borderId="39" xfId="22" applyFont="1" applyFill="1" applyBorder="1" applyAlignment="1">
      <alignment horizontal="left"/>
    </xf>
    <xf numFmtId="0" fontId="37" fillId="22" borderId="40" xfId="22" applyFont="1" applyFill="1" applyBorder="1" applyAlignment="1">
      <alignment vertical="center"/>
    </xf>
    <xf numFmtId="0" fontId="19" fillId="0" borderId="25" xfId="22" applyFont="1" applyBorder="1"/>
    <xf numFmtId="0" fontId="19" fillId="0" borderId="25" xfId="22" applyFont="1" applyBorder="1" applyAlignment="1">
      <alignment textRotation="255"/>
    </xf>
    <xf numFmtId="0" fontId="37" fillId="22" borderId="40" xfId="22" applyFont="1" applyFill="1" applyBorder="1" applyAlignment="1">
      <alignment vertical="top"/>
    </xf>
    <xf numFmtId="0" fontId="37" fillId="22" borderId="41" xfId="22" applyFont="1" applyFill="1" applyBorder="1" applyAlignment="1">
      <alignment vertical="top"/>
    </xf>
    <xf numFmtId="0" fontId="37" fillId="22" borderId="41" xfId="22" applyFont="1" applyFill="1" applyBorder="1" applyAlignment="1">
      <alignment vertical="center"/>
    </xf>
    <xf numFmtId="0" fontId="20" fillId="19" borderId="26" xfId="22" applyFont="1" applyFill="1" applyBorder="1" applyAlignment="1">
      <alignment horizontal="left" vertical="top"/>
    </xf>
    <xf numFmtId="0" fontId="19" fillId="19" borderId="27" xfId="22" applyFont="1" applyFill="1" applyBorder="1" applyAlignment="1">
      <alignment horizontal="center" vertical="top"/>
    </xf>
    <xf numFmtId="0" fontId="19" fillId="19" borderId="28" xfId="22" applyFont="1" applyFill="1" applyBorder="1" applyAlignment="1">
      <alignment horizontal="right" vertical="top"/>
    </xf>
    <xf numFmtId="0" fontId="37" fillId="22" borderId="44" xfId="22" applyFont="1" applyFill="1" applyBorder="1" applyAlignment="1">
      <alignment vertical="top"/>
    </xf>
    <xf numFmtId="164" fontId="11" fillId="17" borderId="45" xfId="22" applyNumberFormat="1" applyFont="1" applyFill="1" applyBorder="1" applyAlignment="1">
      <alignment horizontal="center" vertical="center"/>
    </xf>
    <xf numFmtId="0" fontId="37" fillId="22" borderId="46" xfId="22" applyFont="1" applyFill="1" applyBorder="1" applyAlignment="1">
      <alignment horizontal="left"/>
    </xf>
    <xf numFmtId="0" fontId="38" fillId="22" borderId="46" xfId="22" applyFont="1" applyFill="1" applyBorder="1"/>
    <xf numFmtId="0" fontId="38" fillId="22" borderId="46" xfId="22" applyFont="1" applyFill="1" applyBorder="1" applyAlignment="1">
      <alignment horizontal="right"/>
    </xf>
    <xf numFmtId="0" fontId="37" fillId="22" borderId="46" xfId="22" applyFont="1" applyFill="1" applyBorder="1" applyAlignment="1">
      <alignment vertical="top" textRotation="180"/>
    </xf>
    <xf numFmtId="0" fontId="33" fillId="19" borderId="23" xfId="22" applyFont="1" applyFill="1" applyBorder="1" applyAlignment="1"/>
    <xf numFmtId="0" fontId="19" fillId="20" borderId="38" xfId="22" applyFont="1" applyFill="1" applyBorder="1"/>
    <xf numFmtId="0" fontId="19" fillId="19" borderId="21" xfId="22" applyFont="1" applyFill="1" applyBorder="1" applyAlignment="1">
      <alignment horizontal="right" vertical="top"/>
    </xf>
    <xf numFmtId="0" fontId="7" fillId="0" borderId="30" xfId="22" applyFont="1" applyBorder="1" applyAlignment="1">
      <alignment horizontal="center" vertical="center"/>
    </xf>
    <xf numFmtId="0" fontId="28" fillId="0" borderId="30" xfId="22" applyFont="1" applyBorder="1" applyAlignment="1">
      <alignment horizontal="left"/>
    </xf>
    <xf numFmtId="0" fontId="14" fillId="16" borderId="30" xfId="22" applyFont="1" applyFill="1" applyBorder="1" applyAlignment="1">
      <alignment horizontal="left" vertical="center"/>
    </xf>
    <xf numFmtId="0" fontId="28" fillId="0" borderId="30" xfId="22" applyFont="1" applyBorder="1" applyAlignment="1">
      <alignment horizontal="left" vertical="center"/>
    </xf>
    <xf numFmtId="1" fontId="14" fillId="16" borderId="30" xfId="22" applyNumberFormat="1" applyFont="1" applyFill="1" applyBorder="1" applyAlignment="1">
      <alignment vertical="center" wrapText="1"/>
    </xf>
    <xf numFmtId="1" fontId="14" fillId="16" borderId="1" xfId="22" applyNumberFormat="1" applyFont="1" applyFill="1" applyBorder="1" applyAlignment="1"/>
    <xf numFmtId="0" fontId="28" fillId="16" borderId="1" xfId="22" applyFont="1" applyFill="1" applyBorder="1" applyAlignment="1">
      <alignment horizontal="left"/>
    </xf>
    <xf numFmtId="0" fontId="28" fillId="16" borderId="35" xfId="22" applyFont="1" applyFill="1" applyBorder="1" applyAlignment="1">
      <alignment horizontal="left"/>
    </xf>
    <xf numFmtId="0" fontId="28" fillId="16" borderId="2" xfId="22" applyFont="1" applyFill="1" applyBorder="1" applyAlignment="1">
      <alignment horizontal="left"/>
    </xf>
    <xf numFmtId="0" fontId="28" fillId="16" borderId="1" xfId="22" applyFont="1" applyFill="1" applyBorder="1" applyAlignment="1">
      <alignment horizontal="left" vertical="top" wrapText="1"/>
    </xf>
    <xf numFmtId="0" fontId="28" fillId="16" borderId="35" xfId="22" applyFont="1" applyFill="1" applyBorder="1" applyAlignment="1">
      <alignment horizontal="left" vertical="top" wrapText="1"/>
    </xf>
    <xf numFmtId="0" fontId="28" fillId="16" borderId="2" xfId="22" applyFont="1" applyFill="1" applyBorder="1" applyAlignment="1">
      <alignment horizontal="left" vertical="top" wrapText="1"/>
    </xf>
    <xf numFmtId="1" fontId="14" fillId="16" borderId="1" xfId="22" applyNumberFormat="1" applyFont="1" applyFill="1" applyBorder="1" applyAlignment="1">
      <alignment horizontal="left"/>
    </xf>
    <xf numFmtId="1" fontId="14" fillId="16" borderId="35" xfId="22" applyNumberFormat="1" applyFont="1" applyFill="1" applyBorder="1" applyAlignment="1">
      <alignment horizontal="left"/>
    </xf>
    <xf numFmtId="1" fontId="14" fillId="16" borderId="2" xfId="22" applyNumberFormat="1" applyFont="1" applyFill="1" applyBorder="1" applyAlignment="1">
      <alignment horizontal="left"/>
    </xf>
    <xf numFmtId="0" fontId="28" fillId="16" borderId="30" xfId="20" applyFont="1" applyFill="1" applyBorder="1" applyAlignment="1">
      <alignment vertical="top"/>
    </xf>
    <xf numFmtId="0" fontId="7" fillId="16" borderId="0" xfId="20" applyFont="1" applyFill="1" applyBorder="1" applyAlignment="1">
      <alignment horizontal="center"/>
    </xf>
    <xf numFmtId="0" fontId="28" fillId="16" borderId="30" xfId="22" applyFont="1" applyFill="1" applyBorder="1" applyAlignment="1">
      <alignment horizontal="left"/>
    </xf>
    <xf numFmtId="0" fontId="14" fillId="16" borderId="30" xfId="22" applyFont="1" applyFill="1" applyBorder="1" applyAlignment="1">
      <alignment horizontal="left"/>
    </xf>
    <xf numFmtId="0" fontId="14" fillId="16" borderId="1" xfId="22" applyFont="1" applyFill="1" applyBorder="1" applyAlignment="1">
      <alignment horizontal="center"/>
    </xf>
    <xf numFmtId="0" fontId="14" fillId="16" borderId="35" xfId="22" applyFont="1" applyFill="1" applyBorder="1" applyAlignment="1">
      <alignment horizontal="center"/>
    </xf>
    <xf numFmtId="0" fontId="14" fillId="16" borderId="2" xfId="22" applyFont="1" applyFill="1" applyBorder="1" applyAlignment="1">
      <alignment horizontal="center"/>
    </xf>
    <xf numFmtId="14" fontId="28" fillId="16" borderId="1" xfId="22" applyNumberFormat="1" applyFont="1" applyFill="1" applyBorder="1" applyAlignment="1">
      <alignment horizontal="left" vertical="top"/>
    </xf>
    <xf numFmtId="14" fontId="28" fillId="16" borderId="35" xfId="22" applyNumberFormat="1" applyFont="1" applyFill="1" applyBorder="1" applyAlignment="1">
      <alignment horizontal="left" vertical="top"/>
    </xf>
    <xf numFmtId="14" fontId="28" fillId="16" borderId="2" xfId="22" applyNumberFormat="1" applyFont="1" applyFill="1" applyBorder="1" applyAlignment="1">
      <alignment horizontal="left" vertical="top"/>
    </xf>
    <xf numFmtId="49" fontId="19" fillId="16" borderId="49" xfId="21" applyNumberFormat="1" applyFont="1" applyFill="1" applyBorder="1" applyAlignment="1">
      <alignment horizontal="center" wrapText="1"/>
    </xf>
    <xf numFmtId="0" fontId="19" fillId="16" borderId="50" xfId="21" applyFont="1" applyFill="1" applyBorder="1" applyAlignment="1">
      <alignment horizontal="center" wrapText="1"/>
    </xf>
    <xf numFmtId="0" fontId="19" fillId="16" borderId="51" xfId="21" applyFont="1" applyFill="1" applyBorder="1" applyAlignment="1">
      <alignment horizontal="center" wrapText="1"/>
    </xf>
    <xf numFmtId="0" fontId="22" fillId="16" borderId="31" xfId="21" applyFont="1" applyFill="1" applyBorder="1" applyAlignment="1">
      <alignment horizontal="left" wrapText="1"/>
    </xf>
    <xf numFmtId="0" fontId="20" fillId="16" borderId="1" xfId="22" applyFont="1" applyFill="1" applyBorder="1" applyAlignment="1">
      <alignment horizontal="center" vertical="center" wrapText="1"/>
    </xf>
    <xf numFmtId="0" fontId="20" fillId="16" borderId="35" xfId="22" applyFont="1" applyFill="1" applyBorder="1" applyAlignment="1">
      <alignment horizontal="center" vertical="center" wrapText="1"/>
    </xf>
    <xf numFmtId="0" fontId="20" fillId="16" borderId="2" xfId="22" applyFont="1" applyFill="1" applyBorder="1" applyAlignment="1">
      <alignment horizontal="center" vertical="center" wrapText="1"/>
    </xf>
    <xf numFmtId="0" fontId="20" fillId="16" borderId="20" xfId="21" applyFont="1" applyFill="1" applyBorder="1" applyAlignment="1">
      <alignment horizontal="left" wrapText="1"/>
    </xf>
    <xf numFmtId="0" fontId="20" fillId="16" borderId="21" xfId="21" applyFont="1" applyFill="1" applyBorder="1" applyAlignment="1">
      <alignment horizontal="left" wrapText="1"/>
    </xf>
    <xf numFmtId="0" fontId="20" fillId="16" borderId="22" xfId="21" applyFont="1" applyFill="1" applyBorder="1" applyAlignment="1">
      <alignment horizontal="left" wrapText="1"/>
    </xf>
    <xf numFmtId="0" fontId="19" fillId="16" borderId="47" xfId="21" applyFont="1" applyFill="1" applyBorder="1" applyAlignment="1">
      <alignment horizontal="center" wrapText="1"/>
    </xf>
    <xf numFmtId="0" fontId="19" fillId="16" borderId="35" xfId="21" applyFont="1" applyFill="1" applyBorder="1" applyAlignment="1">
      <alignment horizontal="center" wrapText="1"/>
    </xf>
    <xf numFmtId="0" fontId="19" fillId="16" borderId="52" xfId="21" applyFont="1" applyFill="1" applyBorder="1" applyAlignment="1">
      <alignment horizontal="center" wrapText="1"/>
    </xf>
    <xf numFmtId="0" fontId="20" fillId="16" borderId="53" xfId="22" applyFont="1" applyFill="1" applyBorder="1" applyAlignment="1">
      <alignment horizontal="center" vertical="center" wrapText="1"/>
    </xf>
    <xf numFmtId="0" fontId="19" fillId="0" borderId="24" xfId="22" applyFont="1" applyBorder="1" applyAlignment="1">
      <alignment horizontal="left" vertical="top"/>
    </xf>
    <xf numFmtId="0" fontId="19" fillId="0" borderId="25" xfId="22" applyFont="1" applyBorder="1" applyAlignment="1">
      <alignment horizontal="left" vertical="top"/>
    </xf>
    <xf numFmtId="0" fontId="19" fillId="0" borderId="39" xfId="22" applyFont="1" applyFill="1" applyBorder="1" applyAlignment="1">
      <alignment horizontal="left"/>
    </xf>
    <xf numFmtId="0" fontId="22" fillId="16" borderId="54" xfId="21" applyFont="1" applyFill="1" applyBorder="1" applyAlignment="1">
      <alignment horizontal="left" wrapText="1"/>
    </xf>
    <xf numFmtId="0" fontId="22" fillId="16" borderId="55" xfId="21" applyFont="1" applyFill="1" applyBorder="1" applyAlignment="1">
      <alignment horizontal="left" wrapText="1"/>
    </xf>
    <xf numFmtId="0" fontId="20" fillId="16" borderId="56" xfId="22" applyFont="1" applyFill="1" applyBorder="1" applyAlignment="1">
      <alignment horizontal="center" vertical="center"/>
    </xf>
    <xf numFmtId="0" fontId="20" fillId="16" borderId="2" xfId="22" applyFont="1" applyFill="1" applyBorder="1" applyAlignment="1">
      <alignment horizontal="center" vertical="center"/>
    </xf>
    <xf numFmtId="0" fontId="20" fillId="16" borderId="56" xfId="21" applyFont="1" applyFill="1" applyBorder="1" applyAlignment="1">
      <alignment horizontal="left" wrapText="1"/>
    </xf>
    <xf numFmtId="0" fontId="20" fillId="16" borderId="2" xfId="21" applyFont="1" applyFill="1" applyBorder="1" applyAlignment="1">
      <alignment horizontal="left" wrapText="1"/>
    </xf>
    <xf numFmtId="0" fontId="22" fillId="16" borderId="57" xfId="21" applyFont="1" applyFill="1" applyBorder="1" applyAlignment="1">
      <alignment horizontal="left" wrapText="1"/>
    </xf>
    <xf numFmtId="0" fontId="22" fillId="16" borderId="58" xfId="21" applyFont="1" applyFill="1" applyBorder="1" applyAlignment="1">
      <alignment horizontal="left" wrapText="1"/>
    </xf>
    <xf numFmtId="0" fontId="19" fillId="16" borderId="33" xfId="22" applyFont="1" applyFill="1" applyBorder="1" applyAlignment="1">
      <alignment horizontal="center" vertical="center"/>
    </xf>
    <xf numFmtId="0" fontId="19" fillId="16" borderId="59" xfId="22" applyFont="1" applyFill="1" applyBorder="1" applyAlignment="1">
      <alignment horizontal="center" vertical="center"/>
    </xf>
    <xf numFmtId="0" fontId="19" fillId="16" borderId="60" xfId="22" applyFont="1" applyFill="1" applyBorder="1" applyAlignment="1">
      <alignment horizontal="center" vertical="center"/>
    </xf>
    <xf numFmtId="0" fontId="20" fillId="16" borderId="47" xfId="22" applyFont="1" applyFill="1" applyBorder="1" applyAlignment="1">
      <alignment horizontal="center" vertical="center" wrapText="1"/>
    </xf>
    <xf numFmtId="0" fontId="20" fillId="16" borderId="48" xfId="22" applyFont="1" applyFill="1" applyBorder="1" applyAlignment="1">
      <alignment horizontal="center" vertical="center" wrapText="1"/>
    </xf>
    <xf numFmtId="0" fontId="20" fillId="16" borderId="61" xfId="21" applyFont="1" applyFill="1" applyBorder="1" applyAlignment="1">
      <alignment horizontal="left" wrapText="1"/>
    </xf>
    <xf numFmtId="0" fontId="20" fillId="16" borderId="50" xfId="21" applyFont="1" applyFill="1" applyBorder="1" applyAlignment="1">
      <alignment horizontal="left" wrapText="1"/>
    </xf>
    <xf numFmtId="49" fontId="22" fillId="16" borderId="49" xfId="21" applyNumberFormat="1" applyFont="1" applyFill="1" applyBorder="1" applyAlignment="1">
      <alignment horizontal="left" wrapText="1"/>
    </xf>
    <xf numFmtId="0" fontId="22" fillId="16" borderId="50" xfId="21" applyFont="1" applyFill="1" applyBorder="1" applyAlignment="1">
      <alignment horizontal="left" wrapText="1"/>
    </xf>
    <xf numFmtId="0" fontId="22" fillId="16" borderId="62" xfId="21" applyFont="1" applyFill="1" applyBorder="1" applyAlignment="1">
      <alignment horizontal="left" wrapText="1"/>
    </xf>
    <xf numFmtId="0" fontId="20" fillId="16" borderId="63" xfId="21" applyFont="1" applyFill="1" applyBorder="1" applyAlignment="1">
      <alignment horizontal="left" wrapText="1"/>
    </xf>
    <xf numFmtId="0" fontId="20" fillId="16" borderId="64" xfId="21" applyFont="1" applyFill="1" applyBorder="1" applyAlignment="1">
      <alignment horizontal="left" wrapText="1"/>
    </xf>
    <xf numFmtId="0" fontId="19" fillId="0" borderId="24" xfId="22" applyFont="1" applyBorder="1" applyAlignment="1">
      <alignment horizontal="left"/>
    </xf>
    <xf numFmtId="0" fontId="19" fillId="16" borderId="65" xfId="22" applyFont="1" applyFill="1" applyBorder="1" applyAlignment="1">
      <alignment horizontal="center" vertical="center"/>
    </xf>
    <xf numFmtId="0" fontId="19" fillId="16" borderId="66" xfId="22" applyFont="1" applyFill="1" applyBorder="1" applyAlignment="1">
      <alignment horizontal="center" vertical="center"/>
    </xf>
    <xf numFmtId="0" fontId="19" fillId="16" borderId="67" xfId="22" applyFont="1" applyFill="1" applyBorder="1" applyAlignment="1">
      <alignment horizontal="center" vertical="center"/>
    </xf>
    <xf numFmtId="0" fontId="19" fillId="16" borderId="68" xfId="22" applyFont="1" applyFill="1" applyBorder="1" applyAlignment="1">
      <alignment horizontal="center" vertical="center"/>
    </xf>
    <xf numFmtId="0" fontId="22" fillId="16" borderId="1" xfId="21" applyFont="1" applyFill="1" applyBorder="1" applyAlignment="1">
      <alignment horizontal="center" wrapText="1"/>
    </xf>
    <xf numFmtId="0" fontId="22" fillId="16" borderId="35" xfId="21" applyFont="1" applyFill="1" applyBorder="1" applyAlignment="1">
      <alignment horizontal="center" wrapText="1"/>
    </xf>
    <xf numFmtId="0" fontId="20" fillId="16" borderId="69" xfId="21" applyFont="1" applyFill="1" applyBorder="1" applyAlignment="1">
      <alignment horizontal="left" wrapText="1"/>
    </xf>
    <xf numFmtId="0" fontId="20" fillId="16" borderId="70" xfId="21" applyFont="1" applyFill="1" applyBorder="1" applyAlignment="1">
      <alignment horizontal="left" wrapText="1"/>
    </xf>
    <xf numFmtId="0" fontId="20" fillId="16" borderId="71" xfId="21" applyFont="1" applyFill="1" applyBorder="1" applyAlignment="1">
      <alignment horizontal="left" wrapText="1"/>
    </xf>
    <xf numFmtId="0" fontId="20" fillId="16" borderId="34" xfId="21" applyFont="1" applyFill="1" applyBorder="1" applyAlignment="1">
      <alignment horizontal="left" wrapText="1"/>
    </xf>
    <xf numFmtId="49" fontId="22" fillId="16" borderId="34" xfId="21" applyNumberFormat="1" applyFont="1" applyFill="1" applyBorder="1" applyAlignment="1">
      <alignment horizontal="left" wrapText="1"/>
    </xf>
    <xf numFmtId="49" fontId="22" fillId="16" borderId="72" xfId="21" applyNumberFormat="1" applyFont="1" applyFill="1" applyBorder="1" applyAlignment="1">
      <alignment horizontal="left" wrapText="1"/>
    </xf>
    <xf numFmtId="0" fontId="18" fillId="0" borderId="34" xfId="0" applyFont="1" applyBorder="1">
      <alignment vertical="center"/>
    </xf>
    <xf numFmtId="0" fontId="20" fillId="16" borderId="26" xfId="21" applyFont="1" applyFill="1" applyBorder="1" applyAlignment="1">
      <alignment horizontal="left" wrapText="1"/>
    </xf>
    <xf numFmtId="0" fontId="20" fillId="16" borderId="27" xfId="21" applyFont="1" applyFill="1" applyBorder="1" applyAlignment="1">
      <alignment horizontal="left" wrapText="1"/>
    </xf>
    <xf numFmtId="0" fontId="20" fillId="16" borderId="28" xfId="21" applyFont="1" applyFill="1" applyBorder="1" applyAlignment="1">
      <alignment horizontal="left" wrapText="1"/>
    </xf>
    <xf numFmtId="0" fontId="1" fillId="0" borderId="0" xfId="22"/>
    <xf numFmtId="0" fontId="4" fillId="16" borderId="6" xfId="19" applyNumberFormat="1" applyFill="1" applyBorder="1" applyAlignment="1" applyProtection="1">
      <alignment horizontal="left" vertical="center"/>
    </xf>
    <xf numFmtId="0" fontId="1" fillId="0" borderId="0" xfId="22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19" builtinId="8"/>
    <cellStyle name="Input 2" xfId="39"/>
    <cellStyle name="Linked Cell 2" xfId="40"/>
    <cellStyle name="Neutral 2" xfId="41"/>
    <cellStyle name="Normal" xfId="0" builtinId="0"/>
    <cellStyle name="Normal_Functional Test Case v1.0" xfId="20"/>
    <cellStyle name="Normal_Sheet1" xfId="21"/>
    <cellStyle name="Normal_Template_UnitTest Case_v0.9" xfId="22"/>
    <cellStyle name="Note 2" xfId="42"/>
    <cellStyle name="Output 2" xfId="43"/>
    <cellStyle name="Title 2" xfId="44"/>
    <cellStyle name="Total 2" xfId="45"/>
    <cellStyle name="Warning Text 2" xfId="46"/>
    <cellStyle name="標準_結合試験(AllOvertheWorld)" xfId="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710-4DA4-9265-48C4EC01FA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710-4DA4-9265-48C4EC01FA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Report'!$F$22:$H$22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10-4DA4-9265-48C4EC01FA5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710-4DA4-9265-48C4EC01FA5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710-4DA4-9265-48C4EC01FA5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710-4DA4-9265-48C4EC01FA5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A710-4DA4-9265-48C4EC01FA5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710-4DA4-9265-48C4EC01FA5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A710-4DA4-9265-48C4EC01FA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Report'!$F$22:$H$22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710-4DA4-9265-48C4EC01FA5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B2B-479D-B462-6B205A5B20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2B-479D-B462-6B205A5B202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B2B-479D-B462-6B205A5B202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CB2B-479D-B462-6B205A5B202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B2B-479D-B462-6B205A5B202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CB2B-479D-B462-6B205A5B202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B2B-479D-B462-6B205A5B202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B2B-479D-B462-6B205A5B20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CB2B-479D-B462-6B205A5B20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29</xdr:row>
      <xdr:rowOff>0</xdr:rowOff>
    </xdr:from>
    <xdr:to>
      <xdr:col>9</xdr:col>
      <xdr:colOff>0</xdr:colOff>
      <xdr:row>44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29</xdr:row>
      <xdr:rowOff>19050</xdr:rowOff>
    </xdr:from>
    <xdr:to>
      <xdr:col>3</xdr:col>
      <xdr:colOff>238125</xdr:colOff>
      <xdr:row>44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3520708@gm.uit.edu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0" workbookViewId="0"/>
  </sheetViews>
  <sheetFormatPr defaultRowHeight="14.25"/>
  <cols>
    <col min="1" max="1" width="119.375" style="121" customWidth="1"/>
    <col min="2" max="16384" width="9" style="121"/>
  </cols>
  <sheetData>
    <row r="1" spans="1:1" s="118" customFormat="1" ht="22.5">
      <c r="A1" s="117" t="s">
        <v>83</v>
      </c>
    </row>
    <row r="2" spans="1:1" s="118" customFormat="1" ht="22.5">
      <c r="A2" s="117"/>
    </row>
    <row r="3" spans="1:1" s="119" customFormat="1" ht="18">
      <c r="A3" s="122" t="s">
        <v>101</v>
      </c>
    </row>
    <row r="4" spans="1:1" ht="15" customHeight="1">
      <c r="A4" s="125" t="s">
        <v>81</v>
      </c>
    </row>
    <row r="5" spans="1:1" ht="15" customHeight="1">
      <c r="A5" s="125" t="s">
        <v>106</v>
      </c>
    </row>
    <row r="6" spans="1:1" ht="38.25">
      <c r="A6" s="126" t="s">
        <v>121</v>
      </c>
    </row>
    <row r="7" spans="1:1" ht="29.25" customHeight="1">
      <c r="A7" s="126" t="s">
        <v>124</v>
      </c>
    </row>
    <row r="8" spans="1:1" ht="30" customHeight="1">
      <c r="A8" s="127" t="s">
        <v>108</v>
      </c>
    </row>
    <row r="9" spans="1:1" s="130" customFormat="1" ht="16.5" customHeight="1">
      <c r="A9" s="129" t="s">
        <v>122</v>
      </c>
    </row>
    <row r="10" spans="1:1" ht="16.5" customHeight="1">
      <c r="A10" s="120"/>
    </row>
    <row r="11" spans="1:1" s="119" customFormat="1" ht="18">
      <c r="A11" s="122" t="s">
        <v>82</v>
      </c>
    </row>
    <row r="12" spans="1:1" s="123" customFormat="1" ht="15">
      <c r="A12" s="128" t="s">
        <v>63</v>
      </c>
    </row>
    <row r="13" spans="1:1" ht="25.5">
      <c r="A13" s="125" t="s">
        <v>109</v>
      </c>
    </row>
    <row r="14" spans="1:1">
      <c r="A14" s="125" t="s">
        <v>110</v>
      </c>
    </row>
    <row r="15" spans="1:1">
      <c r="A15" s="126" t="s">
        <v>111</v>
      </c>
    </row>
    <row r="16" spans="1:1">
      <c r="A16" s="120"/>
    </row>
    <row r="17" spans="1:4" s="123" customFormat="1" ht="15">
      <c r="A17" s="128" t="s">
        <v>85</v>
      </c>
    </row>
    <row r="18" spans="1:4">
      <c r="A18" s="125" t="s">
        <v>86</v>
      </c>
      <c r="B18" s="120"/>
    </row>
    <row r="19" spans="1:4">
      <c r="A19" s="128" t="s">
        <v>112</v>
      </c>
    </row>
    <row r="20" spans="1:4">
      <c r="A20" s="125" t="s">
        <v>87</v>
      </c>
      <c r="B20" s="120"/>
    </row>
    <row r="21" spans="1:4" ht="25.5">
      <c r="A21" s="126" t="s">
        <v>88</v>
      </c>
    </row>
    <row r="22" spans="1:4">
      <c r="A22" s="125" t="s">
        <v>89</v>
      </c>
      <c r="B22" s="124"/>
    </row>
    <row r="23" spans="1:4">
      <c r="A23" s="125" t="s">
        <v>90</v>
      </c>
      <c r="B23" s="120"/>
    </row>
    <row r="24" spans="1:4">
      <c r="A24" s="125" t="s">
        <v>125</v>
      </c>
      <c r="B24" s="120"/>
    </row>
    <row r="25" spans="1:4">
      <c r="A25" s="125" t="s">
        <v>91</v>
      </c>
      <c r="B25" s="120"/>
      <c r="C25" s="120" t="s">
        <v>59</v>
      </c>
      <c r="D25" s="120" t="s">
        <v>59</v>
      </c>
    </row>
    <row r="26" spans="1:4">
      <c r="A26" s="125" t="s">
        <v>60</v>
      </c>
    </row>
    <row r="27" spans="1:4">
      <c r="A27" s="125" t="s">
        <v>102</v>
      </c>
      <c r="B27" s="120"/>
    </row>
    <row r="28" spans="1:4">
      <c r="A28" s="125" t="s">
        <v>103</v>
      </c>
    </row>
    <row r="29" spans="1:4">
      <c r="A29" s="125" t="s">
        <v>104</v>
      </c>
    </row>
    <row r="30" spans="1:4">
      <c r="A30" s="125" t="s">
        <v>105</v>
      </c>
      <c r="B30" s="120"/>
      <c r="C30" s="120" t="s">
        <v>59</v>
      </c>
    </row>
    <row r="31" spans="1:4">
      <c r="A31" s="128" t="s">
        <v>113</v>
      </c>
    </row>
    <row r="32" spans="1:4" ht="30" customHeight="1">
      <c r="A32" s="126" t="s">
        <v>92</v>
      </c>
    </row>
    <row r="33" spans="1:2">
      <c r="A33" s="125" t="s">
        <v>61</v>
      </c>
    </row>
    <row r="34" spans="1:2">
      <c r="A34" s="125" t="s">
        <v>93</v>
      </c>
    </row>
    <row r="35" spans="1:2">
      <c r="A35" s="125" t="s">
        <v>94</v>
      </c>
      <c r="B35" s="120"/>
    </row>
    <row r="36" spans="1:2">
      <c r="A36" s="125" t="s">
        <v>95</v>
      </c>
      <c r="B36" s="120"/>
    </row>
    <row r="37" spans="1:2">
      <c r="A37" s="128" t="s">
        <v>114</v>
      </c>
    </row>
    <row r="38" spans="1:2">
      <c r="A38" s="125" t="s">
        <v>96</v>
      </c>
    </row>
    <row r="39" spans="1:2" ht="38.25">
      <c r="A39" s="127" t="s">
        <v>107</v>
      </c>
      <c r="B39" s="120"/>
    </row>
    <row r="40" spans="1:2">
      <c r="A40" s="127"/>
      <c r="B40" s="120"/>
    </row>
    <row r="41" spans="1:2" s="123" customFormat="1" ht="15">
      <c r="A41" s="128" t="s">
        <v>97</v>
      </c>
    </row>
    <row r="42" spans="1:2">
      <c r="A42" s="125" t="s">
        <v>115</v>
      </c>
    </row>
    <row r="43" spans="1:2">
      <c r="A43" s="125" t="s">
        <v>116</v>
      </c>
    </row>
    <row r="44" spans="1:2">
      <c r="A44" s="125" t="s">
        <v>117</v>
      </c>
    </row>
    <row r="45" spans="1:2">
      <c r="A45" s="125" t="s">
        <v>118</v>
      </c>
    </row>
    <row r="46" spans="1:2">
      <c r="A46" s="125" t="s">
        <v>119</v>
      </c>
    </row>
    <row r="47" spans="1:2">
      <c r="A47" s="125" t="s">
        <v>120</v>
      </c>
    </row>
    <row r="48" spans="1:2">
      <c r="A48" s="120" t="s">
        <v>62</v>
      </c>
    </row>
    <row r="49" spans="1:1">
      <c r="A49" s="120"/>
    </row>
  </sheetData>
  <phoneticPr fontId="27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zoomScale="115" zoomScaleNormal="115" workbookViewId="0">
      <selection activeCell="C4" sqref="C4:D4"/>
    </sheetView>
  </sheetViews>
  <sheetFormatPr defaultRowHeight="13.5" customHeight="1"/>
  <cols>
    <col min="1" max="1" width="8.25" style="82" customWidth="1"/>
    <col min="2" max="2" width="13.375" style="86" customWidth="1"/>
    <col min="3" max="3" width="10.75" style="82" customWidth="1"/>
    <col min="4" max="4" width="11.37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22.5" customHeight="1" thickBot="1">
      <c r="A1" s="89"/>
      <c r="B1" s="143"/>
      <c r="D1" s="144"/>
    </row>
    <row r="2" spans="1:22" ht="15" customHeight="1">
      <c r="A2" s="303" t="s">
        <v>68</v>
      </c>
      <c r="B2" s="304"/>
      <c r="C2" s="305" t="s">
        <v>135</v>
      </c>
      <c r="D2" s="307"/>
      <c r="E2" s="145"/>
      <c r="F2" s="304" t="s">
        <v>19</v>
      </c>
      <c r="G2" s="304"/>
      <c r="H2" s="304"/>
      <c r="I2" s="304"/>
      <c r="J2" s="304"/>
      <c r="K2" s="304"/>
      <c r="L2" s="305" t="s">
        <v>163</v>
      </c>
      <c r="M2" s="305"/>
      <c r="N2" s="305"/>
      <c r="O2" s="305"/>
      <c r="P2" s="305"/>
      <c r="Q2" s="305"/>
      <c r="R2" s="305"/>
      <c r="S2" s="305"/>
      <c r="T2" s="306"/>
    </row>
    <row r="3" spans="1:22" ht="13.5" customHeight="1">
      <c r="A3" s="301" t="s">
        <v>69</v>
      </c>
      <c r="B3" s="302"/>
      <c r="C3" s="274" t="s">
        <v>188</v>
      </c>
      <c r="D3" s="260"/>
      <c r="E3" s="275"/>
      <c r="F3" s="308" t="s">
        <v>70</v>
      </c>
      <c r="G3" s="309"/>
      <c r="H3" s="309"/>
      <c r="I3" s="309"/>
      <c r="J3" s="309"/>
      <c r="K3" s="310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f xml:space="preserve"> IF(FunctionList!E6&lt;&gt;"N/A",SUM(C4*FunctionList!E6/1000,- O7),"N/A")</f>
        <v>7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List Catalog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COUNTIF(F31:HE31,"P")</f>
        <v>0</v>
      </c>
      <c r="B7" s="297"/>
      <c r="C7" s="295">
        <f>COUNTIF(F31:HE31,"F")</f>
        <v>0</v>
      </c>
      <c r="D7" s="283"/>
      <c r="E7" s="297"/>
      <c r="F7" s="295">
        <f>SUM(O7,- A7,- C7)</f>
        <v>3</v>
      </c>
      <c r="G7" s="283"/>
      <c r="H7" s="283"/>
      <c r="I7" s="283"/>
      <c r="J7" s="283"/>
      <c r="K7" s="296"/>
      <c r="L7" s="142">
        <f>COUNTIF(E30:HE30,"N")</f>
        <v>0</v>
      </c>
      <c r="M7" s="142">
        <f>COUNTIF(E30:HE30,"A")</f>
        <v>0</v>
      </c>
      <c r="N7" s="142">
        <f>COUNTIF(E30:HE30,"B")</f>
        <v>0</v>
      </c>
      <c r="O7" s="282">
        <f>COUNTA(E9:HH9)</f>
        <v>3</v>
      </c>
      <c r="P7" s="283"/>
      <c r="Q7" s="283"/>
      <c r="R7" s="283"/>
      <c r="S7" s="283"/>
      <c r="T7" s="284"/>
      <c r="U7" s="85"/>
    </row>
    <row r="8" spans="1:22" ht="11.25" thickBot="1"/>
    <row r="9" spans="1:22" ht="48" customHeight="1" thickTop="1" thickBot="1">
      <c r="A9" s="224"/>
      <c r="B9" s="225"/>
      <c r="C9" s="226"/>
      <c r="D9" s="227"/>
      <c r="E9" s="226"/>
      <c r="F9" s="228" t="s">
        <v>38</v>
      </c>
      <c r="G9" s="228" t="s">
        <v>39</v>
      </c>
      <c r="H9" s="228" t="s">
        <v>40</v>
      </c>
      <c r="I9" s="190"/>
      <c r="J9" s="190"/>
      <c r="K9" s="190"/>
      <c r="L9" s="190"/>
      <c r="M9" s="190"/>
      <c r="N9" s="190"/>
      <c r="O9" s="190"/>
      <c r="P9" s="190"/>
      <c r="Q9" s="190"/>
    </row>
    <row r="10" spans="1:22" ht="13.5" customHeight="1">
      <c r="A10" s="219" t="s">
        <v>75</v>
      </c>
      <c r="B10" s="220" t="s">
        <v>76</v>
      </c>
      <c r="C10" s="221"/>
      <c r="D10" s="222"/>
      <c r="E10" s="194"/>
      <c r="F10" s="207"/>
      <c r="G10" s="207"/>
      <c r="H10" s="207"/>
      <c r="I10" s="190"/>
      <c r="J10" s="190"/>
      <c r="K10" s="190"/>
      <c r="L10" s="190"/>
      <c r="M10" s="190"/>
      <c r="N10" s="190"/>
      <c r="O10" s="190"/>
      <c r="P10" s="190"/>
      <c r="Q10" s="190"/>
    </row>
    <row r="11" spans="1:22" ht="13.5" customHeight="1">
      <c r="A11" s="214"/>
      <c r="B11" s="191"/>
      <c r="C11" s="192"/>
      <c r="D11" s="193" t="s">
        <v>48</v>
      </c>
      <c r="E11" s="194"/>
      <c r="F11" s="206"/>
      <c r="G11" s="206"/>
      <c r="H11" s="206"/>
      <c r="I11" s="190"/>
      <c r="J11" s="190"/>
      <c r="K11" s="190"/>
      <c r="L11" s="190"/>
      <c r="M11" s="190"/>
      <c r="N11" s="190"/>
      <c r="O11" s="190"/>
      <c r="P11" s="190"/>
      <c r="Q11" s="190"/>
    </row>
    <row r="12" spans="1:22" ht="13.5" customHeight="1">
      <c r="A12" s="214"/>
      <c r="B12" s="191" t="s">
        <v>167</v>
      </c>
      <c r="C12" s="192"/>
      <c r="D12" s="193"/>
      <c r="E12" s="195"/>
      <c r="F12" s="206"/>
      <c r="G12" s="206"/>
      <c r="H12" s="206"/>
      <c r="I12" s="190"/>
      <c r="J12" s="190"/>
      <c r="K12" s="190"/>
      <c r="L12" s="190"/>
      <c r="M12" s="190"/>
      <c r="N12" s="190"/>
      <c r="O12" s="190"/>
      <c r="P12" s="190"/>
      <c r="Q12" s="190"/>
    </row>
    <row r="13" spans="1:22" ht="13.5" customHeight="1">
      <c r="A13" s="214"/>
      <c r="B13" s="191"/>
      <c r="C13" s="192"/>
      <c r="D13" s="193" t="s">
        <v>161</v>
      </c>
      <c r="E13" s="195"/>
      <c r="F13" s="206" t="s">
        <v>98</v>
      </c>
      <c r="G13" s="206"/>
      <c r="H13" s="206"/>
      <c r="I13" s="190"/>
      <c r="J13" s="190"/>
      <c r="K13" s="190"/>
      <c r="L13" s="190"/>
      <c r="M13" s="190"/>
      <c r="N13" s="190"/>
      <c r="O13" s="190"/>
      <c r="P13" s="190"/>
      <c r="Q13" s="190"/>
    </row>
    <row r="14" spans="1:22" ht="13.5" customHeight="1">
      <c r="A14" s="214"/>
      <c r="B14" s="191"/>
      <c r="C14" s="192"/>
      <c r="D14" s="231" t="s">
        <v>176</v>
      </c>
      <c r="E14" s="195"/>
      <c r="F14" s="206"/>
      <c r="G14" s="206" t="s">
        <v>98</v>
      </c>
      <c r="H14" s="206"/>
      <c r="I14" s="190"/>
      <c r="J14" s="190"/>
      <c r="K14" s="190"/>
      <c r="L14" s="190"/>
      <c r="M14" s="190"/>
      <c r="N14" s="190"/>
      <c r="O14" s="190"/>
      <c r="P14" s="190"/>
      <c r="Q14" s="190"/>
    </row>
    <row r="15" spans="1:22" ht="13.5" customHeight="1" thickBot="1">
      <c r="A15" s="214"/>
      <c r="B15" s="191"/>
      <c r="C15" s="192"/>
      <c r="D15" s="231" t="s">
        <v>168</v>
      </c>
      <c r="E15" s="191"/>
      <c r="F15" s="206"/>
      <c r="G15" s="206"/>
      <c r="H15" s="206" t="s">
        <v>98</v>
      </c>
      <c r="I15" s="190"/>
      <c r="J15" s="190"/>
      <c r="K15" s="190"/>
      <c r="L15" s="190"/>
      <c r="M15" s="190"/>
      <c r="N15" s="190"/>
      <c r="O15" s="190"/>
      <c r="P15" s="190"/>
      <c r="Q15" s="190"/>
    </row>
    <row r="16" spans="1:22" ht="13.5" customHeight="1">
      <c r="A16" s="218" t="s">
        <v>77</v>
      </c>
      <c r="B16" s="196" t="s">
        <v>78</v>
      </c>
      <c r="C16" s="197"/>
      <c r="D16" s="198"/>
      <c r="E16" s="199"/>
      <c r="F16" s="207"/>
      <c r="G16" s="207"/>
      <c r="H16" s="207"/>
      <c r="I16" s="190"/>
      <c r="J16" s="190"/>
      <c r="K16" s="190"/>
      <c r="L16" s="190"/>
      <c r="M16" s="190"/>
      <c r="N16" s="190"/>
      <c r="O16" s="190"/>
      <c r="P16" s="190"/>
      <c r="Q16" s="190"/>
    </row>
    <row r="17" spans="1:17" ht="13.5" customHeight="1">
      <c r="A17" s="217"/>
      <c r="B17" s="196"/>
      <c r="C17" s="197"/>
      <c r="D17" s="198" t="s">
        <v>174</v>
      </c>
      <c r="E17" s="199"/>
      <c r="F17" s="207" t="s">
        <v>98</v>
      </c>
      <c r="G17" s="207"/>
      <c r="H17" s="207"/>
      <c r="I17" s="190"/>
      <c r="J17" s="190"/>
      <c r="K17" s="190"/>
      <c r="L17" s="190"/>
      <c r="M17" s="190"/>
      <c r="N17" s="190"/>
      <c r="O17" s="190"/>
      <c r="P17" s="190"/>
      <c r="Q17" s="190"/>
    </row>
    <row r="18" spans="1:17" ht="13.5" customHeight="1">
      <c r="A18" s="217"/>
      <c r="B18" s="196"/>
      <c r="C18" s="197"/>
      <c r="D18" s="198" t="s">
        <v>177</v>
      </c>
      <c r="E18" s="199"/>
      <c r="F18" s="207"/>
      <c r="G18" s="207"/>
      <c r="H18" s="207"/>
      <c r="I18" s="190"/>
      <c r="J18" s="190"/>
      <c r="K18" s="190"/>
      <c r="L18" s="190"/>
      <c r="M18" s="190"/>
      <c r="N18" s="190"/>
      <c r="O18" s="190"/>
      <c r="P18" s="190"/>
      <c r="Q18" s="190"/>
    </row>
    <row r="19" spans="1:17" ht="13.5" customHeight="1">
      <c r="A19" s="217"/>
      <c r="B19" s="196"/>
      <c r="C19" s="197"/>
      <c r="D19" s="198" t="s">
        <v>169</v>
      </c>
      <c r="E19" s="199"/>
      <c r="F19" s="207"/>
      <c r="G19" s="207"/>
      <c r="H19" s="207" t="s">
        <v>98</v>
      </c>
      <c r="I19" s="190"/>
      <c r="J19" s="190"/>
      <c r="K19" s="190"/>
      <c r="L19" s="190"/>
      <c r="M19" s="190"/>
      <c r="N19" s="190"/>
      <c r="O19" s="190"/>
      <c r="P19" s="190"/>
      <c r="Q19" s="190"/>
    </row>
    <row r="20" spans="1:17" ht="13.5" customHeight="1">
      <c r="A20" s="217"/>
      <c r="B20" s="200" t="s">
        <v>79</v>
      </c>
      <c r="C20" s="208"/>
      <c r="D20" s="201"/>
      <c r="E20" s="202"/>
      <c r="F20" s="206"/>
      <c r="G20" s="206"/>
      <c r="H20" s="206"/>
      <c r="I20" s="190"/>
      <c r="J20" s="190"/>
      <c r="K20" s="190"/>
      <c r="L20" s="190"/>
      <c r="M20" s="190"/>
      <c r="N20" s="190"/>
      <c r="O20" s="190"/>
      <c r="P20" s="190"/>
      <c r="Q20" s="190"/>
    </row>
    <row r="21" spans="1:17" ht="13.5" customHeight="1">
      <c r="A21" s="217"/>
      <c r="B21" s="200"/>
      <c r="C21" s="208"/>
      <c r="D21" s="201"/>
      <c r="E21" s="202"/>
      <c r="F21" s="206"/>
      <c r="G21" s="206"/>
      <c r="H21" s="206"/>
      <c r="I21" s="190"/>
      <c r="J21" s="190"/>
      <c r="K21" s="190"/>
      <c r="L21" s="190"/>
      <c r="M21" s="190"/>
      <c r="N21" s="190"/>
      <c r="O21" s="190"/>
      <c r="P21" s="190"/>
      <c r="Q21" s="190"/>
    </row>
    <row r="22" spans="1:17" ht="13.5" customHeight="1">
      <c r="A22" s="217"/>
      <c r="B22" s="200" t="s">
        <v>80</v>
      </c>
      <c r="C22" s="208"/>
      <c r="D22" s="201"/>
      <c r="E22" s="202"/>
      <c r="F22" s="206"/>
      <c r="G22" s="206"/>
      <c r="H22" s="206"/>
      <c r="I22" s="190"/>
      <c r="J22" s="190"/>
      <c r="K22" s="190"/>
      <c r="L22" s="190"/>
      <c r="M22" s="190"/>
      <c r="N22" s="190"/>
      <c r="O22" s="190"/>
      <c r="P22" s="190"/>
      <c r="Q22" s="190"/>
    </row>
    <row r="23" spans="1:17" ht="13.5" customHeight="1">
      <c r="A23" s="217"/>
      <c r="B23" s="200"/>
      <c r="C23" s="208"/>
      <c r="D23" s="211" t="s">
        <v>179</v>
      </c>
      <c r="E23" s="202"/>
      <c r="F23" s="206"/>
      <c r="G23" s="206"/>
      <c r="H23" s="206" t="s">
        <v>98</v>
      </c>
      <c r="I23" s="190"/>
      <c r="J23" s="190"/>
      <c r="K23" s="190"/>
      <c r="L23" s="190"/>
      <c r="M23" s="190"/>
      <c r="N23" s="190"/>
      <c r="O23" s="190"/>
      <c r="P23" s="190"/>
      <c r="Q23" s="190"/>
    </row>
    <row r="24" spans="1:17" ht="13.5" customHeight="1">
      <c r="A24" s="217"/>
      <c r="B24" s="200"/>
      <c r="C24" s="208"/>
      <c r="D24" s="211"/>
      <c r="E24" s="202"/>
      <c r="F24" s="206"/>
      <c r="G24" s="206"/>
      <c r="H24" s="206"/>
      <c r="I24" s="190"/>
      <c r="J24" s="190"/>
      <c r="K24" s="190"/>
      <c r="L24" s="190"/>
      <c r="M24" s="190"/>
      <c r="N24" s="190"/>
      <c r="O24" s="190"/>
      <c r="P24" s="190"/>
      <c r="Q24" s="190"/>
    </row>
    <row r="25" spans="1:17" ht="13.5" customHeight="1" thickBot="1">
      <c r="A25" s="217"/>
      <c r="B25" s="210"/>
      <c r="C25" s="229"/>
      <c r="D25" s="211"/>
      <c r="E25" s="230"/>
      <c r="F25" s="212"/>
      <c r="G25" s="212"/>
      <c r="H25" s="212"/>
      <c r="I25" s="190"/>
      <c r="J25" s="190"/>
      <c r="K25" s="190"/>
      <c r="L25" s="190"/>
      <c r="M25" s="190"/>
      <c r="N25" s="190"/>
      <c r="O25" s="190"/>
      <c r="P25" s="190"/>
      <c r="Q25" s="190"/>
    </row>
    <row r="26" spans="1:17" ht="13.5" customHeight="1" thickTop="1">
      <c r="A26" s="218" t="s">
        <v>51</v>
      </c>
      <c r="B26" s="273" t="s">
        <v>52</v>
      </c>
      <c r="C26" s="273"/>
      <c r="D26" s="273"/>
      <c r="E26" s="213"/>
      <c r="F26" s="170" t="s">
        <v>53</v>
      </c>
      <c r="G26" s="170" t="s">
        <v>55</v>
      </c>
      <c r="H26" s="170" t="s">
        <v>53</v>
      </c>
      <c r="I26" s="190"/>
      <c r="J26" s="190"/>
      <c r="K26" s="190"/>
      <c r="L26" s="190"/>
      <c r="M26" s="190"/>
      <c r="N26" s="190"/>
      <c r="O26" s="190"/>
      <c r="P26" s="190"/>
      <c r="Q26" s="190"/>
    </row>
    <row r="27" spans="1:17" ht="13.5" customHeight="1">
      <c r="A27" s="217"/>
      <c r="B27" s="294" t="s">
        <v>56</v>
      </c>
      <c r="C27" s="294"/>
      <c r="D27" s="294"/>
      <c r="E27" s="203"/>
      <c r="F27" s="209"/>
      <c r="G27" s="209"/>
      <c r="H27" s="209"/>
      <c r="I27" s="190"/>
      <c r="J27" s="190"/>
      <c r="K27" s="190"/>
      <c r="L27" s="190"/>
      <c r="M27" s="190"/>
      <c r="N27" s="190"/>
      <c r="O27" s="190"/>
      <c r="P27" s="190"/>
      <c r="Q27" s="190"/>
    </row>
    <row r="28" spans="1:17" ht="13.5" customHeight="1">
      <c r="A28" s="217"/>
      <c r="B28" s="271" t="s">
        <v>57</v>
      </c>
      <c r="C28" s="271"/>
      <c r="D28" s="271"/>
      <c r="E28" s="204"/>
      <c r="F28" s="205"/>
      <c r="G28" s="205"/>
      <c r="H28" s="205"/>
      <c r="I28" s="190"/>
      <c r="J28" s="190"/>
      <c r="K28" s="190"/>
      <c r="L28" s="190"/>
      <c r="M28" s="190"/>
      <c r="N28" s="190"/>
      <c r="O28" s="190"/>
      <c r="P28" s="190"/>
      <c r="Q28" s="190"/>
    </row>
    <row r="29" spans="1:17" ht="13.5" customHeight="1" thickBot="1">
      <c r="A29" s="223"/>
      <c r="B29" s="272" t="s">
        <v>58</v>
      </c>
      <c r="C29" s="272"/>
      <c r="D29" s="272"/>
      <c r="E29" s="215"/>
      <c r="F29" s="216"/>
      <c r="G29" s="216"/>
      <c r="H29" s="216"/>
      <c r="I29" s="190"/>
      <c r="J29" s="190"/>
      <c r="K29" s="190"/>
      <c r="L29" s="190"/>
      <c r="M29" s="190"/>
      <c r="N29" s="190"/>
      <c r="O29" s="190"/>
      <c r="P29" s="190"/>
      <c r="Q29" s="190"/>
    </row>
    <row r="30" spans="1:17" ht="11.25" thickTop="1">
      <c r="A30" s="86"/>
      <c r="B30" s="82"/>
      <c r="C30" s="83"/>
      <c r="D30" s="82"/>
    </row>
  </sheetData>
  <mergeCells count="27">
    <mergeCell ref="B26:D26"/>
    <mergeCell ref="B27:D27"/>
    <mergeCell ref="B28:D28"/>
    <mergeCell ref="B29:D29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2">
    <dataValidation type="list" allowBlank="1" showInputMessage="1" showErrorMessage="1" sqref="F10:H25 F27:H29">
      <formula1>"O, "</formula1>
    </dataValidation>
    <dataValidation type="list" allowBlank="1" showInputMessage="1" showErrorMessage="1" sqref="F26:L2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E17" sqref="E1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17.375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32" t="s">
        <v>0</v>
      </c>
      <c r="C2" s="232"/>
      <c r="D2" s="232"/>
      <c r="E2" s="232"/>
      <c r="F2" s="232"/>
    </row>
    <row r="3" spans="1:6">
      <c r="A3" s="4"/>
      <c r="B3" s="5"/>
      <c r="E3" s="6"/>
    </row>
    <row r="4" spans="1:6" ht="14.25" customHeight="1">
      <c r="A4" s="131" t="s">
        <v>1</v>
      </c>
      <c r="B4" s="233" t="s">
        <v>126</v>
      </c>
      <c r="C4" s="233"/>
      <c r="D4" s="233"/>
      <c r="E4" s="131" t="s">
        <v>2</v>
      </c>
      <c r="F4" s="313" t="s">
        <v>188</v>
      </c>
    </row>
    <row r="5" spans="1:6" ht="14.25" customHeight="1">
      <c r="A5" s="131" t="s">
        <v>3</v>
      </c>
      <c r="B5" s="233" t="s">
        <v>126</v>
      </c>
      <c r="C5" s="233"/>
      <c r="D5" s="233"/>
      <c r="E5" s="131" t="s">
        <v>4</v>
      </c>
      <c r="F5" s="7"/>
    </row>
    <row r="6" spans="1:6" ht="15.75" customHeight="1">
      <c r="A6" s="234" t="s">
        <v>5</v>
      </c>
      <c r="B6" s="235" t="str">
        <f>B5&amp;"_"&amp;"1"&amp;"_"&amp;"v1.0"</f>
        <v>Interview Process Management (IPM)_1_v1.0</v>
      </c>
      <c r="C6" s="235"/>
      <c r="D6" s="235"/>
      <c r="E6" s="131" t="s">
        <v>6</v>
      </c>
      <c r="F6" s="180">
        <v>42863</v>
      </c>
    </row>
    <row r="7" spans="1:6" ht="13.5" customHeight="1">
      <c r="A7" s="234"/>
      <c r="B7" s="235"/>
      <c r="C7" s="235"/>
      <c r="D7" s="235"/>
      <c r="E7" s="131" t="s">
        <v>7</v>
      </c>
      <c r="F7" s="186">
        <v>0.1</v>
      </c>
    </row>
    <row r="8" spans="1:6">
      <c r="A8" s="132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3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113" t="s">
        <v>127</v>
      </c>
      <c r="B12" s="19" t="s">
        <v>128</v>
      </c>
      <c r="C12" s="20"/>
      <c r="D12" s="20" t="s">
        <v>55</v>
      </c>
      <c r="E12" s="21" t="s">
        <v>129</v>
      </c>
      <c r="F12" s="114"/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hyperlinks>
    <hyperlink ref="F4" r:id="rId1" display="13520708@gm.uit.edu.vn"/>
  </hyperlink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2"/>
  <headerFooter alignWithMargins="0">
    <oddFooter>&amp;L&amp;"Tahoma,Regular"&amp;8 02ae-BM/PM/HDCV/FSOFT v2/1&amp;C&amp;"Tahoma,Regular"&amp;8Internal use&amp;R&amp;"tahomaTahoma,Regular"&amp;8&amp;P/&amp;N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="115" zoomScaleNormal="115" workbookViewId="0">
      <selection activeCell="F16" sqref="F16"/>
    </sheetView>
  </sheetViews>
  <sheetFormatPr defaultRowHeight="12.75"/>
  <cols>
    <col min="1" max="1" width="7.125" style="59" customWidth="1"/>
    <col min="2" max="2" width="13.25" style="59" customWidth="1"/>
    <col min="3" max="3" width="18.25" style="59" customWidth="1"/>
    <col min="4" max="4" width="30.5" style="30" customWidth="1"/>
    <col min="5" max="5" width="21" style="31" customWidth="1"/>
    <col min="6" max="6" width="22.375" style="30" customWidth="1"/>
    <col min="7" max="7" width="42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37" t="s">
        <v>1</v>
      </c>
      <c r="B4" s="237"/>
      <c r="C4" s="237"/>
      <c r="D4" s="237"/>
      <c r="E4" s="238" t="str">
        <f>Cover!B4</f>
        <v>Interview Process Management (IPM)</v>
      </c>
      <c r="F4" s="239"/>
      <c r="G4" s="239"/>
      <c r="H4" s="240"/>
    </row>
    <row r="5" spans="1:8" ht="14.25" customHeight="1">
      <c r="A5" s="237" t="s">
        <v>3</v>
      </c>
      <c r="B5" s="237"/>
      <c r="C5" s="237"/>
      <c r="D5" s="237"/>
      <c r="E5" s="238" t="str">
        <f>Cover!B5</f>
        <v>Interview Process Management (IPM)</v>
      </c>
      <c r="F5" s="239"/>
      <c r="G5" s="239"/>
      <c r="H5" s="240"/>
    </row>
    <row r="6" spans="1:8" ht="14.25" customHeight="1">
      <c r="A6" s="244" t="s">
        <v>84</v>
      </c>
      <c r="B6" s="245"/>
      <c r="C6" s="245"/>
      <c r="D6" s="246"/>
      <c r="E6" s="147">
        <v>100</v>
      </c>
      <c r="F6" s="148"/>
      <c r="G6" s="148"/>
      <c r="H6" s="149"/>
    </row>
    <row r="7" spans="1:8" s="35" customFormat="1" ht="12.75" customHeight="1">
      <c r="A7" s="236" t="s">
        <v>15</v>
      </c>
      <c r="B7" s="236"/>
      <c r="C7" s="236"/>
      <c r="D7" s="236"/>
      <c r="E7" s="241"/>
      <c r="F7" s="242"/>
      <c r="G7" s="242"/>
      <c r="H7" s="243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G9" s="40"/>
      <c r="H9" s="40"/>
    </row>
    <row r="10" spans="1:8" s="50" customFormat="1" ht="24" customHeight="1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99</v>
      </c>
      <c r="F10" s="46" t="s">
        <v>20</v>
      </c>
      <c r="G10" s="48" t="s">
        <v>21</v>
      </c>
      <c r="H10" s="49" t="s">
        <v>22</v>
      </c>
    </row>
    <row r="11" spans="1:8" ht="14.25">
      <c r="A11" s="115">
        <v>1</v>
      </c>
      <c r="B11" s="51"/>
      <c r="C11" s="51" t="s">
        <v>140</v>
      </c>
      <c r="D11" s="52" t="s">
        <v>130</v>
      </c>
      <c r="E11" s="53" t="s">
        <v>100</v>
      </c>
      <c r="F11" s="312" t="s">
        <v>143</v>
      </c>
      <c r="G11" s="311" t="s">
        <v>148</v>
      </c>
      <c r="H11" s="311" t="s">
        <v>154</v>
      </c>
    </row>
    <row r="12" spans="1:8" ht="14.25">
      <c r="A12" s="115">
        <v>2</v>
      </c>
      <c r="B12" s="51"/>
      <c r="C12" s="51" t="s">
        <v>140</v>
      </c>
      <c r="D12" s="52" t="s">
        <v>130</v>
      </c>
      <c r="E12" s="53" t="s">
        <v>23</v>
      </c>
      <c r="F12" s="312" t="s">
        <v>142</v>
      </c>
      <c r="G12" s="311" t="s">
        <v>150</v>
      </c>
      <c r="H12" s="311" t="s">
        <v>154</v>
      </c>
    </row>
    <row r="13" spans="1:8" ht="14.25">
      <c r="A13" s="115">
        <v>3</v>
      </c>
      <c r="B13" s="51"/>
      <c r="C13" s="51" t="s">
        <v>140</v>
      </c>
      <c r="D13" s="52" t="s">
        <v>130</v>
      </c>
      <c r="E13" s="53" t="s">
        <v>132</v>
      </c>
      <c r="F13" s="312" t="s">
        <v>144</v>
      </c>
      <c r="G13" s="311" t="s">
        <v>151</v>
      </c>
      <c r="H13" s="311" t="s">
        <v>154</v>
      </c>
    </row>
    <row r="14" spans="1:8" ht="14.25">
      <c r="A14" s="115">
        <v>4</v>
      </c>
      <c r="B14" s="51"/>
      <c r="C14" s="51" t="s">
        <v>141</v>
      </c>
      <c r="D14" s="52" t="s">
        <v>130</v>
      </c>
      <c r="E14" s="53" t="s">
        <v>133</v>
      </c>
      <c r="F14" s="312" t="s">
        <v>145</v>
      </c>
      <c r="G14" s="311" t="s">
        <v>149</v>
      </c>
      <c r="H14" s="311" t="s">
        <v>154</v>
      </c>
    </row>
    <row r="15" spans="1:8" ht="14.25">
      <c r="A15" s="115">
        <v>5</v>
      </c>
      <c r="B15" s="51"/>
      <c r="C15" s="51" t="s">
        <v>141</v>
      </c>
      <c r="D15" s="52" t="s">
        <v>130</v>
      </c>
      <c r="E15" s="53" t="s">
        <v>134</v>
      </c>
      <c r="F15" s="312" t="s">
        <v>146</v>
      </c>
      <c r="G15" s="311" t="s">
        <v>152</v>
      </c>
      <c r="H15" s="311" t="s">
        <v>154</v>
      </c>
    </row>
    <row r="16" spans="1:8" ht="14.25">
      <c r="A16" s="115">
        <v>6</v>
      </c>
      <c r="B16" s="51"/>
      <c r="C16" s="51" t="s">
        <v>141</v>
      </c>
      <c r="D16" s="52" t="s">
        <v>130</v>
      </c>
      <c r="E16" s="53" t="s">
        <v>135</v>
      </c>
      <c r="F16" s="312" t="s">
        <v>147</v>
      </c>
      <c r="G16" s="311" t="s">
        <v>153</v>
      </c>
      <c r="H16" s="311" t="s">
        <v>154</v>
      </c>
    </row>
    <row r="17" spans="1:8">
      <c r="A17" s="115"/>
      <c r="B17" s="51"/>
      <c r="C17" s="51"/>
      <c r="D17" s="52"/>
      <c r="E17" s="53"/>
      <c r="F17" s="187"/>
      <c r="G17" s="55"/>
      <c r="H17" s="54"/>
    </row>
    <row r="18" spans="1:8">
      <c r="A18" s="115"/>
      <c r="B18" s="51"/>
      <c r="C18" s="51"/>
      <c r="D18" s="52"/>
      <c r="E18" s="53"/>
      <c r="F18" s="187"/>
      <c r="G18" s="55"/>
      <c r="H18" s="54"/>
    </row>
    <row r="19" spans="1:8">
      <c r="A19" s="115"/>
      <c r="B19" s="51"/>
      <c r="C19" s="51"/>
      <c r="D19" s="52"/>
      <c r="E19" s="53"/>
      <c r="F19" s="187"/>
      <c r="G19" s="55"/>
      <c r="H19" s="54"/>
    </row>
    <row r="20" spans="1:8">
      <c r="A20" s="116"/>
      <c r="B20" s="56"/>
      <c r="C20" s="56"/>
      <c r="D20" s="52"/>
      <c r="E20" s="53"/>
      <c r="F20" s="187"/>
      <c r="G20" s="57"/>
      <c r="H20" s="5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Function Add Guideline'!A1" display="Function Add Guideline"/>
    <hyperlink ref="F12:F13" location="Function1!A1" display="Function1"/>
    <hyperlink ref="F14" location="'Function Add Catalog'!A1" display="Function Add Catalog"/>
    <hyperlink ref="F15:F16" location="Function1!A1" display="Function1"/>
    <hyperlink ref="F12" location="'Function Edit Guideline'!A1" display="Function Edit Guideline"/>
    <hyperlink ref="F13" location="'Function List Guideline'!A1" display="Function List Guideline"/>
    <hyperlink ref="F15" location="'Function Edit Catalog'!A1" display="Function Edit Catalog"/>
    <hyperlink ref="F16" location="'Function List Catalog'!A1" display="Function List Catalog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opLeftCell="A7" workbookViewId="0">
      <selection activeCell="J18" sqref="J18"/>
    </sheetView>
  </sheetViews>
  <sheetFormatPr defaultRowHeight="12.75"/>
  <cols>
    <col min="1" max="1" width="15.375" style="6" customWidth="1"/>
    <col min="2" max="2" width="26.625" style="6" customWidth="1"/>
    <col min="3" max="3" width="23.7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48" t="s">
        <v>24</v>
      </c>
      <c r="B2" s="248"/>
      <c r="C2" s="248"/>
      <c r="D2" s="248"/>
      <c r="E2" s="248"/>
      <c r="F2" s="248"/>
      <c r="G2" s="248"/>
      <c r="H2" s="248"/>
      <c r="I2" s="248"/>
    </row>
    <row r="3" spans="1:9" ht="14.25" customHeight="1">
      <c r="A3" s="60"/>
      <c r="B3" s="61"/>
      <c r="C3" s="61"/>
      <c r="D3" s="61"/>
      <c r="E3" s="61"/>
      <c r="F3" s="61"/>
      <c r="G3" s="61"/>
      <c r="H3" s="61"/>
      <c r="I3" s="62"/>
    </row>
    <row r="4" spans="1:9" ht="13.5" customHeight="1">
      <c r="A4" s="146" t="s">
        <v>1</v>
      </c>
      <c r="B4" s="249" t="str">
        <f>Cover!B4</f>
        <v>Interview Process Management (IPM)</v>
      </c>
      <c r="C4" s="249"/>
      <c r="D4" s="250" t="s">
        <v>2</v>
      </c>
      <c r="E4" s="250"/>
      <c r="F4" s="251" t="s">
        <v>131</v>
      </c>
      <c r="G4" s="252"/>
      <c r="H4" s="252"/>
      <c r="I4" s="253"/>
    </row>
    <row r="5" spans="1:9" ht="13.5" customHeight="1">
      <c r="A5" s="146" t="s">
        <v>3</v>
      </c>
      <c r="B5" s="249" t="str">
        <f>Cover!B5</f>
        <v>Interview Process Management (IPM)</v>
      </c>
      <c r="C5" s="249"/>
      <c r="D5" s="250" t="s">
        <v>4</v>
      </c>
      <c r="E5" s="250"/>
      <c r="F5" s="251"/>
      <c r="G5" s="252"/>
      <c r="H5" s="252"/>
      <c r="I5" s="253"/>
    </row>
    <row r="6" spans="1:9" ht="12.75" customHeight="1">
      <c r="A6" s="150" t="s">
        <v>5</v>
      </c>
      <c r="B6" s="249" t="str">
        <f>B5&amp;"_"&amp;"Test Report"&amp;"_"&amp;"vx.x"</f>
        <v>Interview Process Management (IPM)_Test Report_vx.x</v>
      </c>
      <c r="C6" s="249"/>
      <c r="D6" s="250" t="s">
        <v>6</v>
      </c>
      <c r="E6" s="250"/>
      <c r="F6" s="254" t="s">
        <v>127</v>
      </c>
      <c r="G6" s="255"/>
      <c r="H6" s="255"/>
      <c r="I6" s="256"/>
    </row>
    <row r="7" spans="1:9" ht="15.75" customHeight="1">
      <c r="A7" s="150" t="s">
        <v>25</v>
      </c>
      <c r="B7" s="247" t="s">
        <v>26</v>
      </c>
      <c r="C7" s="247"/>
      <c r="D7" s="247"/>
      <c r="E7" s="247"/>
      <c r="F7" s="247"/>
      <c r="G7" s="247"/>
      <c r="H7" s="247"/>
      <c r="I7" s="247"/>
    </row>
    <row r="8" spans="1:9" ht="14.25" customHeight="1">
      <c r="A8" s="63"/>
      <c r="B8" s="64"/>
      <c r="C8" s="61"/>
      <c r="D8" s="61"/>
      <c r="E8" s="61"/>
      <c r="F8" s="61"/>
      <c r="G8" s="61"/>
      <c r="H8" s="61"/>
      <c r="I8" s="62"/>
    </row>
    <row r="9" spans="1:9">
      <c r="A9" s="63"/>
      <c r="B9" s="64"/>
      <c r="C9" s="61"/>
      <c r="D9" s="61"/>
      <c r="E9" s="61"/>
      <c r="F9" s="61"/>
      <c r="G9" s="61"/>
      <c r="H9" s="61"/>
      <c r="I9" s="62"/>
    </row>
    <row r="10" spans="1:9">
      <c r="A10" s="65"/>
      <c r="B10" s="65"/>
      <c r="C10" s="65"/>
      <c r="D10" s="65"/>
      <c r="E10" s="65"/>
      <c r="F10" s="65"/>
      <c r="G10" s="65"/>
      <c r="H10" s="65"/>
      <c r="I10" s="65"/>
    </row>
    <row r="11" spans="1:9" ht="14.25" customHeight="1">
      <c r="A11" s="66" t="s">
        <v>16</v>
      </c>
      <c r="B11" s="67" t="s">
        <v>123</v>
      </c>
      <c r="C11" s="68" t="s">
        <v>27</v>
      </c>
      <c r="D11" s="67" t="s">
        <v>28</v>
      </c>
      <c r="E11" s="69" t="s">
        <v>29</v>
      </c>
      <c r="F11" s="69" t="s">
        <v>53</v>
      </c>
      <c r="G11" s="69" t="s">
        <v>55</v>
      </c>
      <c r="H11" s="69" t="s">
        <v>54</v>
      </c>
      <c r="I11" s="70" t="s">
        <v>30</v>
      </c>
    </row>
    <row r="12" spans="1:9">
      <c r="A12" s="71">
        <v>1</v>
      </c>
      <c r="B12" s="135" t="s">
        <v>100</v>
      </c>
      <c r="C12" s="72">
        <f>'Function Add Guideline'!A7</f>
        <v>0</v>
      </c>
      <c r="D12" s="72">
        <f>'Function Add Guideline'!C7</f>
        <v>0</v>
      </c>
      <c r="E12" s="72">
        <f>'Function Add Guideline'!F7</f>
        <v>2</v>
      </c>
      <c r="F12" s="73">
        <f>'Function Add Guideline'!L7</f>
        <v>1</v>
      </c>
      <c r="G12" s="72">
        <f>'Function Add Guideline'!M7</f>
        <v>1</v>
      </c>
      <c r="H12" s="72">
        <f>'Function Add Guideline'!N7</f>
        <v>0</v>
      </c>
      <c r="I12" s="72">
        <f>'Function Add Guideline'!O7</f>
        <v>2</v>
      </c>
    </row>
    <row r="13" spans="1:9">
      <c r="A13" s="71">
        <v>2</v>
      </c>
      <c r="B13" s="135" t="s">
        <v>23</v>
      </c>
      <c r="C13" s="72">
        <f>'Function Edit Guideline'!A7</f>
        <v>0</v>
      </c>
      <c r="D13" s="72">
        <f>'Function Edit Guideline'!C7</f>
        <v>0</v>
      </c>
      <c r="E13" s="72">
        <f>'Function Add Guideline'!F7</f>
        <v>2</v>
      </c>
      <c r="F13" s="73">
        <f>'Function Edit Guideline'!L7</f>
        <v>1</v>
      </c>
      <c r="G13" s="72">
        <f>'Function Edit Guideline'!M7</f>
        <v>1</v>
      </c>
      <c r="H13" s="72">
        <f>'Function Edit Guideline'!N7</f>
        <v>0</v>
      </c>
      <c r="I13" s="72">
        <f>'Function Edit Guideline'!O7</f>
        <v>2</v>
      </c>
    </row>
    <row r="14" spans="1:9">
      <c r="A14" s="71">
        <v>3</v>
      </c>
      <c r="B14" s="135" t="s">
        <v>132</v>
      </c>
      <c r="C14" s="72">
        <f>'Function Add Guideline'!A7</f>
        <v>0</v>
      </c>
      <c r="D14" s="72">
        <f>'Function List Guideline'!C7</f>
        <v>0</v>
      </c>
      <c r="E14" s="72">
        <f>'Function Add Guideline'!F7</f>
        <v>2</v>
      </c>
      <c r="F14" s="73">
        <f>'Function Add Guideline'!L7</f>
        <v>1</v>
      </c>
      <c r="G14" s="72">
        <f>'Function Add Guideline'!M7</f>
        <v>1</v>
      </c>
      <c r="H14" s="72">
        <f>'Function Add Guideline'!N7</f>
        <v>0</v>
      </c>
      <c r="I14" s="72">
        <f>'Function Add Guideline'!O7</f>
        <v>2</v>
      </c>
    </row>
    <row r="15" spans="1:9">
      <c r="A15" s="71">
        <v>4</v>
      </c>
      <c r="B15" s="135" t="s">
        <v>133</v>
      </c>
      <c r="C15" s="72">
        <f>'Function Add Guideline'!A7</f>
        <v>0</v>
      </c>
      <c r="D15" s="72">
        <f>'Function List Guideline'!C7</f>
        <v>0</v>
      </c>
      <c r="E15" s="72">
        <f>'Function Add Guideline'!F7</f>
        <v>2</v>
      </c>
      <c r="F15" s="73">
        <f>'Function Add Guideline'!L7</f>
        <v>1</v>
      </c>
      <c r="G15" s="72">
        <f>'Function Add Guideline'!M7</f>
        <v>1</v>
      </c>
      <c r="H15" s="72">
        <f>'Function Add Guideline'!N7</f>
        <v>0</v>
      </c>
      <c r="I15" s="72">
        <f>'Function Add Guideline'!O7</f>
        <v>2</v>
      </c>
    </row>
    <row r="16" spans="1:9">
      <c r="A16" s="71">
        <v>5</v>
      </c>
      <c r="B16" s="135" t="s">
        <v>134</v>
      </c>
      <c r="C16" s="72">
        <f>'Function Add Guideline'!A7</f>
        <v>0</v>
      </c>
      <c r="D16" s="72">
        <f>'Function Add Guideline'!C11</f>
        <v>0</v>
      </c>
      <c r="E16" s="72">
        <f>'Function Add Guideline'!F7</f>
        <v>2</v>
      </c>
      <c r="F16" s="73">
        <f>'Function Add Guideline'!L7</f>
        <v>1</v>
      </c>
      <c r="G16" s="72">
        <f>'Function Add Guideline'!M7</f>
        <v>1</v>
      </c>
      <c r="H16" s="72">
        <f>'Function Add Guideline'!N7</f>
        <v>0</v>
      </c>
      <c r="I16" s="72">
        <f>'Function Add Guideline'!O7</f>
        <v>2</v>
      </c>
    </row>
    <row r="17" spans="1:9">
      <c r="A17" s="71">
        <v>6</v>
      </c>
      <c r="B17" s="135" t="s">
        <v>135</v>
      </c>
      <c r="C17" s="72">
        <f>'Function Add Guideline'!A7</f>
        <v>0</v>
      </c>
      <c r="D17" s="189">
        <f>'Function Add Guideline'!C12</f>
        <v>0</v>
      </c>
      <c r="E17" s="72">
        <f>'Function Add Guideline'!F7</f>
        <v>2</v>
      </c>
      <c r="F17" s="73">
        <f>'Function Add Guideline'!L7</f>
        <v>1</v>
      </c>
      <c r="G17" s="72">
        <f>'Function Add Guideline'!M7</f>
        <v>1</v>
      </c>
      <c r="H17" s="72">
        <f>'Function Add Guideline'!N7</f>
        <v>0</v>
      </c>
      <c r="I17" s="72">
        <f>'Function Add Guideline'!O7</f>
        <v>2</v>
      </c>
    </row>
    <row r="18" spans="1:9">
      <c r="A18" s="71">
        <v>7</v>
      </c>
      <c r="B18" s="135" t="s">
        <v>136</v>
      </c>
      <c r="C18" s="72">
        <f>'Function Add Guideline'!A7</f>
        <v>0</v>
      </c>
      <c r="D18" s="189">
        <f>'Function Add Guideline'!C13</f>
        <v>0</v>
      </c>
      <c r="E18" s="72">
        <f>'Function Add Guideline'!F7</f>
        <v>2</v>
      </c>
      <c r="F18" s="73">
        <f>'Function Add Guideline'!L7</f>
        <v>1</v>
      </c>
      <c r="G18" s="72">
        <f>'Function Add Guideline'!M7</f>
        <v>1</v>
      </c>
      <c r="H18" s="72">
        <f>'Function Add Guideline'!N7</f>
        <v>0</v>
      </c>
      <c r="I18" s="72">
        <f>'Function Add Guideline'!O7</f>
        <v>2</v>
      </c>
    </row>
    <row r="19" spans="1:9">
      <c r="A19" s="71">
        <v>8</v>
      </c>
      <c r="B19" s="135" t="s">
        <v>137</v>
      </c>
      <c r="C19" s="72">
        <f>'Function Add Guideline'!A7</f>
        <v>0</v>
      </c>
      <c r="D19" s="72">
        <f>'Function Add Guideline'!C12</f>
        <v>0</v>
      </c>
      <c r="E19" s="72">
        <f>'Function Add Guideline'!F7</f>
        <v>2</v>
      </c>
      <c r="F19" s="73">
        <f>'Function Add Guideline'!L7</f>
        <v>1</v>
      </c>
      <c r="G19" s="72">
        <f>'Function Add Guideline'!M7</f>
        <v>1</v>
      </c>
      <c r="H19" s="72">
        <f>'Function Add Guideline'!N7</f>
        <v>0</v>
      </c>
      <c r="I19" s="72">
        <f>'Function Add Guideline'!O7</f>
        <v>2</v>
      </c>
    </row>
    <row r="20" spans="1:9">
      <c r="A20" s="71">
        <v>9</v>
      </c>
      <c r="B20" s="135" t="s">
        <v>138</v>
      </c>
      <c r="C20" s="72">
        <f>'Function Add Guideline'!A7</f>
        <v>0</v>
      </c>
      <c r="D20" s="72">
        <f>'Function Add Guideline'!C13</f>
        <v>0</v>
      </c>
      <c r="E20" s="72">
        <f>'Function Add Guideline'!F7</f>
        <v>2</v>
      </c>
      <c r="F20" s="73">
        <f>'Function Add Guideline'!L7</f>
        <v>1</v>
      </c>
      <c r="G20" s="72">
        <f>'Function Add Guideline'!M7</f>
        <v>1</v>
      </c>
      <c r="H20" s="72">
        <f>'Function Add Guideline'!N7</f>
        <v>0</v>
      </c>
      <c r="I20" s="72">
        <f>'Function Add Guideline'!O7</f>
        <v>2</v>
      </c>
    </row>
    <row r="21" spans="1:9">
      <c r="A21" s="71">
        <v>10</v>
      </c>
      <c r="B21" s="135" t="s">
        <v>139</v>
      </c>
      <c r="C21" s="72">
        <f>'Function Add Guideline'!A7</f>
        <v>0</v>
      </c>
      <c r="D21" s="72">
        <f>'Function Add Guideline'!C14</f>
        <v>0</v>
      </c>
      <c r="E21" s="72">
        <f>'Function Add Guideline'!F7</f>
        <v>2</v>
      </c>
      <c r="F21" s="73">
        <f>'Function Add Guideline'!L7</f>
        <v>1</v>
      </c>
      <c r="G21" s="72">
        <f>'Function Add Guideline'!M7</f>
        <v>1</v>
      </c>
      <c r="H21" s="72">
        <f>'Function Add Guideline'!N7</f>
        <v>0</v>
      </c>
      <c r="I21" s="72">
        <f>'Function Add Guideline'!O7</f>
        <v>2</v>
      </c>
    </row>
    <row r="22" spans="1:9" ht="14.25">
      <c r="A22" s="74"/>
      <c r="B22" s="134" t="s">
        <v>31</v>
      </c>
      <c r="C22" s="75">
        <f t="shared" ref="C22:I22" si="0">SUM(C10:C21)</f>
        <v>0</v>
      </c>
      <c r="D22" s="75">
        <f t="shared" si="0"/>
        <v>0</v>
      </c>
      <c r="E22" s="75">
        <f t="shared" si="0"/>
        <v>20</v>
      </c>
      <c r="F22" s="75">
        <f t="shared" si="0"/>
        <v>10</v>
      </c>
      <c r="G22" s="75">
        <f t="shared" si="0"/>
        <v>10</v>
      </c>
      <c r="H22" s="75">
        <f t="shared" si="0"/>
        <v>0</v>
      </c>
      <c r="I22" s="75">
        <f t="shared" si="0"/>
        <v>20</v>
      </c>
    </row>
    <row r="23" spans="1:9">
      <c r="A23" s="76"/>
      <c r="B23" s="65"/>
      <c r="C23" s="77"/>
      <c r="D23" s="78"/>
      <c r="E23" s="78"/>
      <c r="F23" s="78"/>
      <c r="G23" s="78"/>
      <c r="H23" s="78"/>
      <c r="I23" s="78"/>
    </row>
    <row r="24" spans="1:9">
      <c r="A24" s="65"/>
      <c r="B24" s="151" t="s">
        <v>32</v>
      </c>
      <c r="C24" s="65"/>
      <c r="D24" s="152">
        <f>(C22+D22)*100/(I22)</f>
        <v>0</v>
      </c>
      <c r="E24" s="65" t="s">
        <v>33</v>
      </c>
      <c r="F24" s="65"/>
      <c r="G24" s="65"/>
      <c r="H24" s="65"/>
      <c r="I24" s="79"/>
    </row>
    <row r="25" spans="1:9">
      <c r="A25" s="65"/>
      <c r="B25" s="151" t="s">
        <v>34</v>
      </c>
      <c r="C25" s="65"/>
      <c r="D25" s="152">
        <f>C22*100/(I22)</f>
        <v>0</v>
      </c>
      <c r="E25" s="65" t="s">
        <v>33</v>
      </c>
      <c r="F25" s="65"/>
      <c r="G25" s="65"/>
      <c r="H25" s="65"/>
      <c r="I25" s="79"/>
    </row>
    <row r="26" spans="1:9">
      <c r="B26" s="151" t="s">
        <v>35</v>
      </c>
      <c r="C26" s="65"/>
      <c r="D26" s="152">
        <f>F22*100/I22</f>
        <v>50</v>
      </c>
      <c r="E26" s="65" t="s">
        <v>33</v>
      </c>
    </row>
    <row r="27" spans="1:9">
      <c r="B27" s="151" t="s">
        <v>36</v>
      </c>
      <c r="D27" s="152">
        <f>G22*100/I22</f>
        <v>50</v>
      </c>
      <c r="E27" s="65" t="s">
        <v>33</v>
      </c>
    </row>
    <row r="28" spans="1:9">
      <c r="B28" s="151" t="s">
        <v>37</v>
      </c>
      <c r="D28" s="152">
        <f>H22*100/I22</f>
        <v>0</v>
      </c>
      <c r="E28" s="65" t="s">
        <v>33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1!A1" display="Function1"/>
    <hyperlink ref="B16" location="Function1!A1" display="Function1"/>
    <hyperlink ref="B18" location="Function1!A1" display="Function1"/>
    <hyperlink ref="B20" location="Function1!A1" display="Function1"/>
    <hyperlink ref="B15" location="Function2!A1" display="Function2"/>
    <hyperlink ref="B17" location="Function2!A1" display="Function2"/>
    <hyperlink ref="B19" location="Function2!A1" display="Function2"/>
    <hyperlink ref="B21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A2" zoomScale="115" zoomScaleNormal="115" workbookViewId="0">
      <selection activeCell="B35" sqref="B34:B35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11.37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13.5" customHeight="1" thickBot="1">
      <c r="A1" s="80"/>
      <c r="B1" s="81"/>
    </row>
    <row r="2" spans="1:22" ht="13.5" customHeight="1">
      <c r="A2" s="287" t="s">
        <v>68</v>
      </c>
      <c r="B2" s="288"/>
      <c r="C2" s="289" t="s">
        <v>100</v>
      </c>
      <c r="D2" s="290"/>
      <c r="E2" s="291"/>
      <c r="F2" s="292" t="s">
        <v>19</v>
      </c>
      <c r="G2" s="293"/>
      <c r="H2" s="293"/>
      <c r="I2" s="293"/>
      <c r="J2" s="293"/>
      <c r="K2" s="293"/>
      <c r="L2" s="257" t="s">
        <v>155</v>
      </c>
      <c r="M2" s="258"/>
      <c r="N2" s="258"/>
      <c r="O2" s="258"/>
      <c r="P2" s="258"/>
      <c r="Q2" s="258"/>
      <c r="R2" s="258"/>
      <c r="S2" s="258"/>
      <c r="T2" s="259"/>
      <c r="V2" s="84"/>
    </row>
    <row r="3" spans="1:22" ht="13.5" customHeight="1">
      <c r="A3" s="278" t="s">
        <v>69</v>
      </c>
      <c r="B3" s="279"/>
      <c r="C3" s="274" t="s">
        <v>188</v>
      </c>
      <c r="D3" s="260"/>
      <c r="E3" s="275"/>
      <c r="F3" s="264" t="s">
        <v>70</v>
      </c>
      <c r="G3" s="265"/>
      <c r="H3" s="265"/>
      <c r="I3" s="265"/>
      <c r="J3" s="265"/>
      <c r="K3" s="266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f xml:space="preserve"> IF(FunctionList!E6&lt;&gt;"N/A",SUM(C4*FunctionList!E6/1000,- O7),"N/A")</f>
        <v>8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Add Guideline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COUNTIF(F24:HK24,"P")</f>
        <v>0</v>
      </c>
      <c r="B7" s="297"/>
      <c r="C7" s="295">
        <f>COUNTIF(F24:HK24,"F")</f>
        <v>0</v>
      </c>
      <c r="D7" s="283"/>
      <c r="E7" s="297"/>
      <c r="F7" s="295">
        <f>SUM(O7,- A7,- C7)</f>
        <v>2</v>
      </c>
      <c r="G7" s="283"/>
      <c r="H7" s="283"/>
      <c r="I7" s="283"/>
      <c r="J7" s="283"/>
      <c r="K7" s="296"/>
      <c r="L7" s="142">
        <f>COUNTIF(E23:HK23,"N")</f>
        <v>1</v>
      </c>
      <c r="M7" s="142">
        <f>COUNTIF(E23:HK23,"A")</f>
        <v>1</v>
      </c>
      <c r="N7" s="142">
        <f>COUNTIF(E23:HK23,"B")</f>
        <v>0</v>
      </c>
      <c r="O7" s="282">
        <f>COUNTA(E9:HN9)</f>
        <v>2</v>
      </c>
      <c r="P7" s="283"/>
      <c r="Q7" s="283"/>
      <c r="R7" s="283"/>
      <c r="S7" s="283"/>
      <c r="T7" s="284"/>
      <c r="U7" s="85"/>
    </row>
    <row r="8" spans="1:22" ht="11.25" thickBot="1"/>
    <row r="9" spans="1:22" ht="57" customHeight="1" thickTop="1" thickBot="1">
      <c r="A9" s="176"/>
      <c r="B9" s="177"/>
      <c r="C9" s="178"/>
      <c r="D9" s="179"/>
      <c r="E9" s="178"/>
      <c r="F9" s="181" t="s">
        <v>38</v>
      </c>
      <c r="G9" s="181" t="s">
        <v>39</v>
      </c>
      <c r="H9" s="190"/>
      <c r="I9" s="190"/>
      <c r="J9" s="190"/>
      <c r="K9" s="190"/>
      <c r="L9" s="190"/>
      <c r="M9" s="190"/>
      <c r="N9" s="190"/>
      <c r="O9" s="190"/>
      <c r="P9" s="88"/>
      <c r="Q9" s="89"/>
    </row>
    <row r="10" spans="1:22" ht="13.5" customHeight="1">
      <c r="A10" s="165" t="s">
        <v>75</v>
      </c>
      <c r="B10" s="166" t="s">
        <v>76</v>
      </c>
      <c r="C10" s="167"/>
      <c r="D10" s="168"/>
      <c r="E10" s="95"/>
      <c r="F10" s="137"/>
      <c r="G10" s="137"/>
      <c r="H10" s="190"/>
      <c r="I10" s="190"/>
      <c r="J10" s="190"/>
      <c r="K10" s="190"/>
      <c r="L10" s="190"/>
      <c r="M10" s="190"/>
      <c r="N10" s="190"/>
      <c r="O10" s="190"/>
    </row>
    <row r="11" spans="1:22" ht="13.5" customHeight="1">
      <c r="A11" s="160"/>
      <c r="B11" s="90"/>
      <c r="C11" s="91"/>
      <c r="D11" s="92" t="s">
        <v>48</v>
      </c>
      <c r="E11" s="95"/>
      <c r="F11" s="136"/>
      <c r="G11" s="136"/>
      <c r="H11" s="190"/>
      <c r="I11" s="190"/>
      <c r="J11" s="190"/>
      <c r="K11" s="190"/>
      <c r="L11" s="190"/>
      <c r="M11" s="190"/>
      <c r="N11" s="190"/>
      <c r="O11" s="190"/>
      <c r="P11" s="84"/>
    </row>
    <row r="12" spans="1:22" ht="13.5" customHeight="1">
      <c r="A12" s="160"/>
      <c r="B12" s="90" t="s">
        <v>156</v>
      </c>
      <c r="C12" s="91"/>
      <c r="D12" s="92"/>
      <c r="E12" s="97"/>
      <c r="F12" s="136"/>
      <c r="G12" s="136"/>
      <c r="H12" s="190"/>
      <c r="I12" s="190"/>
      <c r="J12" s="190"/>
      <c r="K12" s="190"/>
      <c r="L12" s="190"/>
      <c r="M12" s="190"/>
      <c r="N12" s="190"/>
      <c r="O12" s="190"/>
    </row>
    <row r="13" spans="1:22" ht="13.5" customHeight="1">
      <c r="A13" s="160"/>
      <c r="B13" s="90"/>
      <c r="C13" s="91"/>
      <c r="D13" s="92" t="s">
        <v>161</v>
      </c>
      <c r="E13" s="97"/>
      <c r="F13" s="136" t="s">
        <v>98</v>
      </c>
      <c r="G13" s="136"/>
      <c r="H13" s="190"/>
      <c r="I13" s="190"/>
      <c r="J13" s="190"/>
      <c r="K13" s="190"/>
      <c r="L13" s="190"/>
      <c r="M13" s="190"/>
      <c r="N13" s="190"/>
      <c r="O13" s="190"/>
    </row>
    <row r="14" spans="1:22" ht="13.5" customHeight="1" thickBot="1">
      <c r="A14" s="160"/>
      <c r="B14" s="90"/>
      <c r="C14" s="91"/>
      <c r="D14" s="92" t="s">
        <v>157</v>
      </c>
      <c r="E14" s="97"/>
      <c r="F14" s="136"/>
      <c r="G14" s="136" t="s">
        <v>98</v>
      </c>
      <c r="H14" s="190"/>
      <c r="I14" s="190"/>
      <c r="J14" s="190"/>
      <c r="K14" s="190"/>
      <c r="L14" s="190"/>
      <c r="M14" s="190"/>
      <c r="N14" s="190"/>
      <c r="O14" s="190"/>
    </row>
    <row r="15" spans="1:22" ht="13.5" customHeight="1">
      <c r="A15" s="164" t="s">
        <v>77</v>
      </c>
      <c r="B15" s="98" t="s">
        <v>78</v>
      </c>
      <c r="C15" s="99"/>
      <c r="D15" s="100"/>
      <c r="E15" s="101"/>
      <c r="F15" s="137"/>
      <c r="G15" s="137"/>
      <c r="H15" s="190"/>
      <c r="I15" s="190"/>
      <c r="J15" s="190"/>
      <c r="K15" s="190"/>
      <c r="L15" s="190"/>
      <c r="M15" s="190"/>
      <c r="N15" s="190"/>
      <c r="O15" s="190"/>
    </row>
    <row r="16" spans="1:22" ht="13.5" customHeight="1">
      <c r="A16" s="163"/>
      <c r="B16" s="103"/>
      <c r="C16" s="104"/>
      <c r="D16" s="105" t="s">
        <v>185</v>
      </c>
      <c r="E16" s="106"/>
      <c r="F16" s="136"/>
      <c r="G16" s="136" t="s">
        <v>98</v>
      </c>
      <c r="H16" s="190"/>
      <c r="I16" s="190"/>
      <c r="J16" s="190"/>
      <c r="K16" s="190"/>
      <c r="L16" s="190"/>
      <c r="M16" s="190"/>
      <c r="N16" s="190"/>
      <c r="O16" s="190"/>
    </row>
    <row r="17" spans="1:15" ht="13.5" customHeight="1">
      <c r="A17" s="163"/>
      <c r="B17" s="103"/>
      <c r="C17" s="138"/>
      <c r="D17" s="105" t="s">
        <v>184</v>
      </c>
      <c r="E17" s="108"/>
      <c r="F17" s="136" t="s">
        <v>98</v>
      </c>
      <c r="G17" s="136"/>
      <c r="H17" s="190"/>
      <c r="I17" s="190"/>
      <c r="J17" s="190"/>
      <c r="K17" s="190"/>
      <c r="L17" s="190"/>
      <c r="M17" s="190"/>
      <c r="N17" s="190"/>
      <c r="O17" s="190"/>
    </row>
    <row r="18" spans="1:15" ht="13.5" customHeight="1">
      <c r="A18" s="163"/>
      <c r="B18" s="103" t="s">
        <v>79</v>
      </c>
      <c r="C18" s="138"/>
      <c r="D18" s="105"/>
      <c r="E18" s="108"/>
      <c r="F18" s="136"/>
      <c r="G18" s="136"/>
      <c r="H18" s="190"/>
      <c r="I18" s="190"/>
      <c r="J18" s="190"/>
      <c r="K18" s="190"/>
      <c r="L18" s="190"/>
      <c r="M18" s="190"/>
      <c r="N18" s="190"/>
      <c r="O18" s="190"/>
    </row>
    <row r="19" spans="1:15" ht="13.5" customHeight="1">
      <c r="A19" s="163"/>
      <c r="B19" s="103"/>
      <c r="C19" s="138"/>
      <c r="D19" s="105" t="s">
        <v>183</v>
      </c>
      <c r="E19" s="108"/>
      <c r="F19" s="136" t="s">
        <v>98</v>
      </c>
      <c r="G19" s="136"/>
      <c r="H19" s="190"/>
      <c r="I19" s="190"/>
      <c r="J19" s="190"/>
      <c r="K19" s="190"/>
      <c r="L19" s="190"/>
      <c r="M19" s="190"/>
      <c r="N19" s="190"/>
      <c r="O19" s="190"/>
    </row>
    <row r="20" spans="1:15" ht="13.5" customHeight="1">
      <c r="A20" s="163"/>
      <c r="B20" s="103" t="s">
        <v>80</v>
      </c>
      <c r="C20" s="138"/>
      <c r="D20" s="105"/>
      <c r="E20" s="108"/>
      <c r="F20" s="136"/>
      <c r="G20" s="136"/>
      <c r="H20" s="190"/>
      <c r="I20" s="190"/>
      <c r="J20" s="190"/>
      <c r="K20" s="190"/>
      <c r="L20" s="190"/>
      <c r="M20" s="190"/>
      <c r="N20" s="190"/>
      <c r="O20" s="190"/>
    </row>
    <row r="21" spans="1:15" ht="13.5" customHeight="1">
      <c r="A21" s="163"/>
      <c r="B21" s="103"/>
      <c r="C21" s="138"/>
      <c r="D21" s="105" t="s">
        <v>49</v>
      </c>
      <c r="E21" s="108"/>
      <c r="F21" s="136"/>
      <c r="G21" s="136" t="s">
        <v>98</v>
      </c>
      <c r="H21" s="190"/>
      <c r="I21" s="190"/>
      <c r="J21" s="190"/>
      <c r="K21" s="190"/>
      <c r="L21" s="190"/>
      <c r="M21" s="190"/>
      <c r="N21" s="190"/>
      <c r="O21" s="190"/>
    </row>
    <row r="22" spans="1:15" ht="13.5" customHeight="1" thickBot="1">
      <c r="A22" s="163"/>
      <c r="B22" s="154"/>
      <c r="C22" s="182"/>
      <c r="D22" s="155" t="s">
        <v>162</v>
      </c>
      <c r="E22" s="183"/>
      <c r="F22" s="156" t="s">
        <v>98</v>
      </c>
      <c r="G22" s="156"/>
      <c r="H22" s="190"/>
      <c r="I22" s="190"/>
      <c r="J22" s="190"/>
      <c r="K22" s="190"/>
      <c r="L22" s="190"/>
      <c r="M22" s="190"/>
      <c r="N22" s="190"/>
      <c r="O22" s="190"/>
    </row>
    <row r="23" spans="1:15" ht="13.5" customHeight="1" thickTop="1">
      <c r="A23" s="164" t="s">
        <v>51</v>
      </c>
      <c r="B23" s="273" t="s">
        <v>52</v>
      </c>
      <c r="C23" s="273"/>
      <c r="D23" s="273"/>
      <c r="E23" s="157"/>
      <c r="F23" s="158" t="s">
        <v>55</v>
      </c>
      <c r="G23" s="158" t="s">
        <v>53</v>
      </c>
      <c r="H23" s="190"/>
      <c r="I23" s="190"/>
      <c r="J23" s="190"/>
      <c r="K23" s="190"/>
      <c r="L23" s="190"/>
      <c r="M23" s="190"/>
      <c r="N23" s="190"/>
      <c r="O23" s="190"/>
    </row>
    <row r="24" spans="1:15" ht="13.5" customHeight="1">
      <c r="A24" s="163"/>
      <c r="B24" s="294" t="s">
        <v>56</v>
      </c>
      <c r="C24" s="294"/>
      <c r="D24" s="294"/>
      <c r="E24" s="110"/>
      <c r="F24" s="139"/>
      <c r="G24" s="139"/>
      <c r="H24" s="190"/>
      <c r="I24" s="190"/>
      <c r="J24" s="190"/>
      <c r="K24" s="190"/>
      <c r="L24" s="190"/>
      <c r="M24" s="190"/>
      <c r="N24" s="190"/>
      <c r="O24" s="190"/>
    </row>
    <row r="25" spans="1:15" ht="13.5" customHeight="1">
      <c r="A25" s="163"/>
      <c r="B25" s="271" t="s">
        <v>57</v>
      </c>
      <c r="C25" s="271"/>
      <c r="D25" s="271"/>
      <c r="E25" s="111"/>
      <c r="F25" s="112">
        <v>39139</v>
      </c>
      <c r="G25" s="112">
        <v>39139</v>
      </c>
      <c r="H25" s="190"/>
      <c r="I25" s="190"/>
      <c r="J25" s="190"/>
      <c r="K25" s="190"/>
      <c r="L25" s="190"/>
      <c r="M25" s="190"/>
      <c r="N25" s="190"/>
      <c r="O25" s="190"/>
    </row>
    <row r="26" spans="1:15" ht="11.25" thickBot="1">
      <c r="A26" s="175"/>
      <c r="B26" s="272" t="s">
        <v>58</v>
      </c>
      <c r="C26" s="272"/>
      <c r="D26" s="272"/>
      <c r="E26" s="161"/>
      <c r="F26" s="162"/>
      <c r="G26" s="162"/>
      <c r="H26" s="190"/>
      <c r="I26" s="190"/>
      <c r="J26" s="190"/>
      <c r="K26" s="190"/>
      <c r="L26" s="190"/>
      <c r="M26" s="190"/>
      <c r="N26" s="190"/>
      <c r="O26" s="190"/>
    </row>
    <row r="27" spans="1:15" ht="11.25" thickTop="1">
      <c r="A27" s="159"/>
    </row>
  </sheetData>
  <mergeCells count="27">
    <mergeCell ref="A2:B2"/>
    <mergeCell ref="C2:E2"/>
    <mergeCell ref="F2:K2"/>
    <mergeCell ref="B24:D24"/>
    <mergeCell ref="F7:K7"/>
    <mergeCell ref="C7:E7"/>
    <mergeCell ref="A7:B7"/>
    <mergeCell ref="A3:B3"/>
    <mergeCell ref="A4:B4"/>
    <mergeCell ref="C4:D4"/>
    <mergeCell ref="B25:D25"/>
    <mergeCell ref="B26:D26"/>
    <mergeCell ref="B23:D23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18" type="noConversion"/>
  <dataValidations count="3">
    <dataValidation type="list" allowBlank="1" showInputMessage="1" showErrorMessage="1" sqref="F23:O23">
      <formula1>"N,A,B, "</formula1>
    </dataValidation>
    <dataValidation type="list" allowBlank="1" showInputMessage="1" showErrorMessage="1" sqref="F24:O24">
      <formula1>"P,F, "</formula1>
    </dataValidation>
    <dataValidation type="list" allowBlank="1" showInputMessage="1" showErrorMessage="1" sqref="F10:O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zoomScale="115" zoomScaleNormal="115" workbookViewId="0">
      <selection activeCell="C4" sqref="C4:D4"/>
    </sheetView>
  </sheetViews>
  <sheetFormatPr defaultRowHeight="13.5" customHeight="1"/>
  <cols>
    <col min="1" max="1" width="8.25" style="82" customWidth="1"/>
    <col min="2" max="2" width="13.375" style="86" customWidth="1"/>
    <col min="3" max="3" width="10.75" style="82" customWidth="1"/>
    <col min="4" max="4" width="11.375" style="83" customWidth="1"/>
    <col min="5" max="5" width="2.2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22.5" customHeight="1" thickBot="1">
      <c r="A1" s="89"/>
      <c r="B1" s="143"/>
      <c r="D1" s="144"/>
    </row>
    <row r="2" spans="1:22" ht="15" customHeight="1">
      <c r="A2" s="303" t="s">
        <v>68</v>
      </c>
      <c r="B2" s="304"/>
      <c r="C2" s="305" t="s">
        <v>23</v>
      </c>
      <c r="D2" s="307"/>
      <c r="E2" s="145"/>
      <c r="F2" s="304" t="s">
        <v>19</v>
      </c>
      <c r="G2" s="304"/>
      <c r="H2" s="304"/>
      <c r="I2" s="304"/>
      <c r="J2" s="304"/>
      <c r="K2" s="304"/>
      <c r="L2" s="305" t="s">
        <v>187</v>
      </c>
      <c r="M2" s="305"/>
      <c r="N2" s="305"/>
      <c r="O2" s="305"/>
      <c r="P2" s="305"/>
      <c r="Q2" s="305"/>
      <c r="R2" s="305"/>
      <c r="S2" s="305"/>
      <c r="T2" s="306"/>
    </row>
    <row r="3" spans="1:22" ht="13.5" customHeight="1">
      <c r="A3" s="301" t="s">
        <v>69</v>
      </c>
      <c r="B3" s="302"/>
      <c r="C3" s="274" t="s">
        <v>188</v>
      </c>
      <c r="D3" s="260"/>
      <c r="E3" s="275"/>
      <c r="F3" s="308" t="s">
        <v>70</v>
      </c>
      <c r="G3" s="309"/>
      <c r="H3" s="309"/>
      <c r="I3" s="309"/>
      <c r="J3" s="309"/>
      <c r="K3" s="310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f xml:space="preserve"> IF(FunctionList!E6&lt;&gt;"N/A",SUM(C4*FunctionList!E6/1000,- O7),"N/A")</f>
        <v>8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Edit Guideline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COUNTIF(F24:HE24,"P")</f>
        <v>0</v>
      </c>
      <c r="B7" s="297"/>
      <c r="C7" s="295">
        <f>COUNTIF(F24:HE24,"F")</f>
        <v>0</v>
      </c>
      <c r="D7" s="283"/>
      <c r="E7" s="297"/>
      <c r="F7" s="295">
        <f>SUM(O7,- A7,- C7)</f>
        <v>2</v>
      </c>
      <c r="G7" s="283"/>
      <c r="H7" s="283"/>
      <c r="I7" s="283"/>
      <c r="J7" s="283"/>
      <c r="K7" s="296"/>
      <c r="L7" s="142">
        <f>COUNTIF(E23:HE23,"N")</f>
        <v>1</v>
      </c>
      <c r="M7" s="142">
        <f>COUNTIF(E23:HE23,"A")</f>
        <v>1</v>
      </c>
      <c r="N7" s="142">
        <f>COUNTIF(E23:HE23,"B")</f>
        <v>0</v>
      </c>
      <c r="O7" s="282">
        <f>COUNTA(E9:HH9)</f>
        <v>2</v>
      </c>
      <c r="P7" s="283"/>
      <c r="Q7" s="283"/>
      <c r="R7" s="283"/>
      <c r="S7" s="283"/>
      <c r="T7" s="284"/>
      <c r="U7" s="85"/>
    </row>
    <row r="8" spans="1:22" ht="11.25" thickBot="1"/>
    <row r="9" spans="1:22" ht="48" customHeight="1" thickTop="1" thickBot="1">
      <c r="A9" s="171"/>
      <c r="B9" s="172"/>
      <c r="C9" s="173"/>
      <c r="D9" s="174"/>
      <c r="E9" s="173"/>
      <c r="F9" s="184" t="s">
        <v>38</v>
      </c>
      <c r="G9" s="184" t="s">
        <v>39</v>
      </c>
      <c r="H9" s="88"/>
      <c r="I9" s="87"/>
      <c r="J9" s="88"/>
      <c r="K9" s="89"/>
    </row>
    <row r="10" spans="1:22" ht="13.5" customHeight="1">
      <c r="A10" s="165" t="s">
        <v>75</v>
      </c>
      <c r="B10" s="90" t="s">
        <v>64</v>
      </c>
      <c r="C10" s="91"/>
      <c r="D10" s="92"/>
      <c r="E10" s="93"/>
      <c r="F10" s="94"/>
      <c r="G10" s="94"/>
      <c r="H10" s="190"/>
    </row>
    <row r="11" spans="1:22" ht="13.5" customHeight="1">
      <c r="A11" s="160"/>
      <c r="B11" s="90"/>
      <c r="C11" s="91"/>
      <c r="D11" s="92" t="s">
        <v>48</v>
      </c>
      <c r="E11" s="95"/>
      <c r="F11" s="94" t="s">
        <v>98</v>
      </c>
      <c r="G11" s="94" t="s">
        <v>98</v>
      </c>
      <c r="H11" s="84"/>
      <c r="J11" s="84"/>
    </row>
    <row r="12" spans="1:22" ht="13.5" customHeight="1">
      <c r="A12" s="160"/>
      <c r="B12" s="90" t="s">
        <v>158</v>
      </c>
      <c r="C12" s="91"/>
      <c r="D12" s="92"/>
      <c r="E12" s="97"/>
      <c r="F12" s="94"/>
      <c r="G12" s="94"/>
      <c r="H12" s="190"/>
    </row>
    <row r="13" spans="1:22" ht="13.5" customHeight="1">
      <c r="A13" s="160"/>
      <c r="B13" s="90"/>
      <c r="C13" s="91"/>
      <c r="D13" s="92" t="s">
        <v>161</v>
      </c>
      <c r="E13" s="97"/>
      <c r="F13" s="94" t="s">
        <v>98</v>
      </c>
      <c r="G13" s="94"/>
      <c r="H13" s="190"/>
    </row>
    <row r="14" spans="1:22" ht="13.5" customHeight="1" thickBot="1">
      <c r="A14" s="160"/>
      <c r="B14" s="90"/>
      <c r="C14" s="91"/>
      <c r="D14" s="92" t="s">
        <v>157</v>
      </c>
      <c r="E14" s="97"/>
      <c r="F14" s="94"/>
      <c r="G14" s="94" t="s">
        <v>98</v>
      </c>
      <c r="H14" s="190"/>
    </row>
    <row r="15" spans="1:22" ht="13.5" customHeight="1">
      <c r="A15" s="164" t="s">
        <v>77</v>
      </c>
      <c r="B15" s="98" t="s">
        <v>65</v>
      </c>
      <c r="C15" s="99"/>
      <c r="D15" s="100"/>
      <c r="E15" s="101"/>
      <c r="F15" s="102"/>
      <c r="G15" s="102"/>
      <c r="H15" s="190"/>
    </row>
    <row r="16" spans="1:22" ht="13.5" customHeight="1">
      <c r="A16" s="163"/>
      <c r="B16" s="103"/>
      <c r="C16" s="104"/>
      <c r="D16" s="105" t="b">
        <v>1</v>
      </c>
      <c r="E16" s="106"/>
      <c r="F16" s="94"/>
      <c r="G16" s="94" t="s">
        <v>98</v>
      </c>
      <c r="H16" s="190"/>
    </row>
    <row r="17" spans="1:8" ht="13.5" customHeight="1">
      <c r="A17" s="163"/>
      <c r="B17" s="103"/>
      <c r="C17" s="107"/>
      <c r="D17" s="105" t="b">
        <v>0</v>
      </c>
      <c r="E17" s="108"/>
      <c r="F17" s="94" t="s">
        <v>98</v>
      </c>
      <c r="G17" s="94"/>
      <c r="H17" s="190"/>
    </row>
    <row r="18" spans="1:8" ht="13.5" customHeight="1">
      <c r="A18" s="163"/>
      <c r="B18" s="103" t="s">
        <v>66</v>
      </c>
      <c r="C18" s="107"/>
      <c r="D18" s="105"/>
      <c r="E18" s="108"/>
      <c r="F18" s="94"/>
      <c r="G18" s="94"/>
      <c r="H18" s="190"/>
    </row>
    <row r="19" spans="1:8" ht="13.5" customHeight="1">
      <c r="A19" s="163"/>
      <c r="B19" s="103"/>
      <c r="C19" s="107"/>
      <c r="D19" s="105" t="s">
        <v>186</v>
      </c>
      <c r="E19" s="108"/>
      <c r="F19" s="94" t="s">
        <v>98</v>
      </c>
      <c r="G19" s="94"/>
      <c r="H19" s="190"/>
    </row>
    <row r="20" spans="1:8" ht="13.5" customHeight="1">
      <c r="A20" s="163"/>
      <c r="B20" s="103" t="s">
        <v>67</v>
      </c>
      <c r="C20" s="107"/>
      <c r="D20" s="105"/>
      <c r="E20" s="108"/>
      <c r="F20" s="94"/>
      <c r="G20" s="94"/>
      <c r="H20" s="190"/>
    </row>
    <row r="21" spans="1:8" ht="13.5" customHeight="1">
      <c r="A21" s="163"/>
      <c r="B21" s="103"/>
      <c r="C21" s="107"/>
      <c r="D21" s="105" t="s">
        <v>49</v>
      </c>
      <c r="E21" s="108"/>
      <c r="F21" s="94"/>
      <c r="G21" s="94" t="s">
        <v>98</v>
      </c>
      <c r="H21" s="190"/>
    </row>
    <row r="22" spans="1:8" ht="13.5" customHeight="1" thickBot="1">
      <c r="A22" s="163"/>
      <c r="B22" s="154"/>
      <c r="C22" s="185"/>
      <c r="D22" s="155" t="s">
        <v>162</v>
      </c>
      <c r="E22" s="183"/>
      <c r="F22" s="169" t="s">
        <v>98</v>
      </c>
      <c r="G22" s="169"/>
      <c r="H22" s="190"/>
    </row>
    <row r="23" spans="1:8" ht="13.5" customHeight="1" thickTop="1">
      <c r="A23" s="164" t="s">
        <v>51</v>
      </c>
      <c r="B23" s="273" t="s">
        <v>52</v>
      </c>
      <c r="C23" s="273"/>
      <c r="D23" s="273"/>
      <c r="E23" s="157"/>
      <c r="F23" s="170" t="s">
        <v>55</v>
      </c>
      <c r="G23" s="170" t="s">
        <v>53</v>
      </c>
      <c r="H23" s="190"/>
    </row>
    <row r="24" spans="1:8" ht="13.5" customHeight="1">
      <c r="A24" s="163"/>
      <c r="B24" s="294" t="s">
        <v>56</v>
      </c>
      <c r="C24" s="294"/>
      <c r="D24" s="294"/>
      <c r="E24" s="110"/>
      <c r="F24" s="109"/>
      <c r="G24" s="109"/>
      <c r="H24" s="190"/>
    </row>
    <row r="25" spans="1:8" ht="13.5" customHeight="1">
      <c r="A25" s="163"/>
      <c r="B25" s="271" t="s">
        <v>57</v>
      </c>
      <c r="C25" s="271"/>
      <c r="D25" s="271"/>
      <c r="E25" s="111"/>
      <c r="F25" s="112">
        <v>39139</v>
      </c>
      <c r="G25" s="112">
        <v>39139</v>
      </c>
      <c r="H25" s="190"/>
    </row>
    <row r="26" spans="1:8" ht="11.25" thickBot="1">
      <c r="A26" s="175"/>
      <c r="B26" s="272" t="s">
        <v>58</v>
      </c>
      <c r="C26" s="272"/>
      <c r="D26" s="272"/>
      <c r="E26" s="161"/>
      <c r="F26" s="162"/>
      <c r="G26" s="162"/>
      <c r="H26" s="190"/>
    </row>
    <row r="27" spans="1:8" ht="11.25" thickTop="1">
      <c r="A27" s="86"/>
      <c r="B27" s="82"/>
      <c r="C27" s="83"/>
      <c r="D27" s="82"/>
    </row>
  </sheetData>
  <mergeCells count="27"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  <mergeCell ref="B25:D25"/>
    <mergeCell ref="A7:B7"/>
    <mergeCell ref="B26:D26"/>
    <mergeCell ref="B23:D23"/>
    <mergeCell ref="C3:E3"/>
    <mergeCell ref="A3:B3"/>
    <mergeCell ref="A4:B4"/>
    <mergeCell ref="C4:D4"/>
    <mergeCell ref="A6:B6"/>
    <mergeCell ref="B24:D24"/>
    <mergeCell ref="A5:B5"/>
  </mergeCells>
  <phoneticPr fontId="18" type="noConversion"/>
  <dataValidations count="3">
    <dataValidation type="list" allowBlank="1" showInputMessage="1" showErrorMessage="1" sqref="F23:H23">
      <formula1>"N,A,B, "</formula1>
    </dataValidation>
    <dataValidation type="list" allowBlank="1" showInputMessage="1" showErrorMessage="1" sqref="F24:H24">
      <formula1>"P,F, "</formula1>
    </dataValidation>
    <dataValidation type="list" allowBlank="1" showInputMessage="1" showErrorMessage="1" sqref="F10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115" zoomScaleNormal="115" workbookViewId="0">
      <selection activeCell="C4" sqref="C4:D4"/>
    </sheetView>
  </sheetViews>
  <sheetFormatPr defaultRowHeight="13.5" customHeight="1"/>
  <cols>
    <col min="1" max="1" width="8.25" style="82" customWidth="1"/>
    <col min="2" max="2" width="13.375" style="86" customWidth="1"/>
    <col min="3" max="3" width="10.75" style="82" customWidth="1"/>
    <col min="4" max="4" width="11.37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22.5" customHeight="1" thickBot="1">
      <c r="A1" s="89"/>
      <c r="B1" s="143"/>
      <c r="D1" s="144"/>
    </row>
    <row r="2" spans="1:22" ht="15" customHeight="1">
      <c r="A2" s="303" t="s">
        <v>68</v>
      </c>
      <c r="B2" s="304"/>
      <c r="C2" s="305" t="s">
        <v>132</v>
      </c>
      <c r="D2" s="307"/>
      <c r="E2" s="145"/>
      <c r="F2" s="304" t="s">
        <v>19</v>
      </c>
      <c r="G2" s="304"/>
      <c r="H2" s="304"/>
      <c r="I2" s="304"/>
      <c r="J2" s="304"/>
      <c r="K2" s="304"/>
      <c r="L2" s="305" t="s">
        <v>144</v>
      </c>
      <c r="M2" s="305"/>
      <c r="N2" s="305"/>
      <c r="O2" s="305"/>
      <c r="P2" s="305"/>
      <c r="Q2" s="305"/>
      <c r="R2" s="305"/>
      <c r="S2" s="305"/>
      <c r="T2" s="306"/>
    </row>
    <row r="3" spans="1:22" ht="13.5" customHeight="1">
      <c r="A3" s="301" t="s">
        <v>69</v>
      </c>
      <c r="B3" s="302"/>
      <c r="C3" s="274" t="s">
        <v>188</v>
      </c>
      <c r="D3" s="260"/>
      <c r="E3" s="275"/>
      <c r="F3" s="308" t="s">
        <v>70</v>
      </c>
      <c r="G3" s="309"/>
      <c r="H3" s="309"/>
      <c r="I3" s="309"/>
      <c r="J3" s="309"/>
      <c r="K3" s="310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v>12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Function List Guideline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COUNTIF(A43:GU43,"P")</f>
        <v>0</v>
      </c>
      <c r="B7" s="297"/>
      <c r="C7" s="295">
        <f>COUNTIF(A43:GU43,"F")</f>
        <v>0</v>
      </c>
      <c r="D7" s="283"/>
      <c r="E7" s="297"/>
      <c r="F7" s="295">
        <f>SUM(O7,- A7,- C7)</f>
        <v>12</v>
      </c>
      <c r="G7" s="283"/>
      <c r="H7" s="283"/>
      <c r="I7" s="283"/>
      <c r="J7" s="283"/>
      <c r="K7" s="296"/>
      <c r="L7" s="142">
        <f>COUNTIF(A42:GU42,"N")</f>
        <v>0</v>
      </c>
      <c r="M7" s="142">
        <f>COUNTIF(A42:GU42,"A")</f>
        <v>0</v>
      </c>
      <c r="N7" s="142">
        <f>COUNTIF(A42:GU42,"B")</f>
        <v>0</v>
      </c>
      <c r="O7" s="282">
        <f>COUNTA(E9:HH9)</f>
        <v>12</v>
      </c>
      <c r="P7" s="283"/>
      <c r="Q7" s="283"/>
      <c r="R7" s="283"/>
      <c r="S7" s="283"/>
      <c r="T7" s="284"/>
      <c r="U7" s="85"/>
    </row>
    <row r="8" spans="1:22" ht="11.25" thickBot="1"/>
    <row r="9" spans="1:22" ht="48" customHeight="1" thickTop="1" thickBot="1">
      <c r="A9" s="224"/>
      <c r="B9" s="225"/>
      <c r="C9" s="226"/>
      <c r="D9" s="227"/>
      <c r="E9" s="226"/>
      <c r="F9" s="228" t="s">
        <v>38</v>
      </c>
      <c r="G9" s="228" t="s">
        <v>39</v>
      </c>
      <c r="H9" s="228" t="s">
        <v>40</v>
      </c>
      <c r="I9" s="228" t="s">
        <v>41</v>
      </c>
      <c r="J9" s="228" t="s">
        <v>42</v>
      </c>
      <c r="K9" s="228" t="s">
        <v>43</v>
      </c>
      <c r="L9" s="228" t="s">
        <v>44</v>
      </c>
      <c r="M9" s="228" t="s">
        <v>45</v>
      </c>
      <c r="N9" s="228" t="s">
        <v>46</v>
      </c>
      <c r="O9" s="228" t="s">
        <v>47</v>
      </c>
      <c r="P9" s="228" t="s">
        <v>164</v>
      </c>
      <c r="Q9" s="228" t="s">
        <v>165</v>
      </c>
    </row>
    <row r="10" spans="1:22" ht="13.5" customHeight="1">
      <c r="A10" s="219" t="s">
        <v>75</v>
      </c>
      <c r="B10" s="220" t="s">
        <v>76</v>
      </c>
      <c r="C10" s="221"/>
      <c r="D10" s="222"/>
      <c r="E10" s="194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</row>
    <row r="11" spans="1:22" ht="13.5" customHeight="1">
      <c r="A11" s="214"/>
      <c r="B11" s="191"/>
      <c r="C11" s="192"/>
      <c r="D11" s="193" t="s">
        <v>48</v>
      </c>
      <c r="E11" s="194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</row>
    <row r="12" spans="1:22" ht="13.5" customHeight="1">
      <c r="A12" s="214"/>
      <c r="B12" s="191" t="s">
        <v>170</v>
      </c>
      <c r="C12" s="192"/>
      <c r="D12" s="193"/>
      <c r="E12" s="194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</row>
    <row r="13" spans="1:22" ht="13.5" customHeight="1">
      <c r="A13" s="214"/>
      <c r="B13" s="191"/>
      <c r="C13" s="192"/>
      <c r="D13" s="193" t="s">
        <v>166</v>
      </c>
      <c r="E13" s="194"/>
      <c r="F13" s="206" t="s">
        <v>98</v>
      </c>
      <c r="G13" s="206" t="s">
        <v>98</v>
      </c>
      <c r="H13" s="206" t="s">
        <v>98</v>
      </c>
      <c r="I13" s="206" t="s">
        <v>98</v>
      </c>
      <c r="J13" s="206" t="s">
        <v>98</v>
      </c>
      <c r="K13" s="206" t="s">
        <v>98</v>
      </c>
      <c r="L13" s="206"/>
      <c r="M13" s="206"/>
      <c r="N13" s="206"/>
      <c r="O13" s="206"/>
      <c r="P13" s="206"/>
      <c r="Q13" s="206"/>
    </row>
    <row r="14" spans="1:22" ht="13.5" customHeight="1">
      <c r="A14" s="214"/>
      <c r="B14" s="191"/>
      <c r="C14" s="192"/>
      <c r="D14" s="193" t="s">
        <v>172</v>
      </c>
      <c r="E14" s="194"/>
      <c r="F14" s="206"/>
      <c r="G14" s="206"/>
      <c r="H14" s="206"/>
      <c r="I14" s="206"/>
      <c r="J14" s="206"/>
      <c r="K14" s="206"/>
      <c r="L14" s="206" t="s">
        <v>98</v>
      </c>
      <c r="M14" s="206" t="s">
        <v>98</v>
      </c>
      <c r="N14" s="206" t="s">
        <v>98</v>
      </c>
      <c r="O14" s="206" t="s">
        <v>98</v>
      </c>
      <c r="P14" s="206" t="s">
        <v>98</v>
      </c>
      <c r="Q14" s="206" t="s">
        <v>98</v>
      </c>
    </row>
    <row r="15" spans="1:22" ht="13.5" customHeight="1">
      <c r="A15" s="214"/>
      <c r="B15" s="191" t="s">
        <v>171</v>
      </c>
      <c r="C15" s="192"/>
      <c r="D15" s="193"/>
      <c r="E15" s="194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</row>
    <row r="16" spans="1:22" ht="13.5" customHeight="1">
      <c r="A16" s="214"/>
      <c r="B16" s="191"/>
      <c r="C16" s="192"/>
      <c r="D16" s="193" t="s">
        <v>166</v>
      </c>
      <c r="E16" s="195"/>
      <c r="F16" s="206" t="s">
        <v>98</v>
      </c>
      <c r="G16" s="206" t="s">
        <v>98</v>
      </c>
      <c r="H16" s="206" t="s">
        <v>98</v>
      </c>
      <c r="I16" s="206"/>
      <c r="J16" s="206"/>
      <c r="K16" s="206"/>
      <c r="L16" s="206" t="s">
        <v>98</v>
      </c>
      <c r="M16" s="206" t="s">
        <v>98</v>
      </c>
      <c r="N16" s="206" t="s">
        <v>98</v>
      </c>
      <c r="O16" s="206"/>
      <c r="P16" s="206"/>
      <c r="Q16" s="206"/>
    </row>
    <row r="17" spans="1:17" ht="13.5" customHeight="1">
      <c r="A17" s="214"/>
      <c r="B17" s="191"/>
      <c r="C17" s="192"/>
      <c r="D17" s="193" t="s">
        <v>173</v>
      </c>
      <c r="E17" s="195"/>
      <c r="F17" s="206"/>
      <c r="G17" s="206"/>
      <c r="H17" s="206"/>
      <c r="I17" s="206" t="s">
        <v>98</v>
      </c>
      <c r="J17" s="206" t="s">
        <v>98</v>
      </c>
      <c r="K17" s="206" t="s">
        <v>98</v>
      </c>
      <c r="L17" s="206"/>
      <c r="M17" s="206"/>
      <c r="N17" s="206"/>
      <c r="O17" s="206" t="s">
        <v>98</v>
      </c>
      <c r="P17" s="206" t="s">
        <v>98</v>
      </c>
      <c r="Q17" s="206" t="s">
        <v>98</v>
      </c>
    </row>
    <row r="18" spans="1:17" ht="13.5" customHeight="1">
      <c r="A18" s="214"/>
      <c r="B18" s="191" t="s">
        <v>167</v>
      </c>
      <c r="C18" s="192"/>
      <c r="D18" s="193"/>
      <c r="E18" s="195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</row>
    <row r="19" spans="1:17" ht="13.5" customHeight="1">
      <c r="A19" s="214"/>
      <c r="B19" s="191"/>
      <c r="C19" s="192"/>
      <c r="D19" s="193" t="s">
        <v>161</v>
      </c>
      <c r="E19" s="195"/>
      <c r="F19" s="206" t="s">
        <v>98</v>
      </c>
      <c r="G19" s="206"/>
      <c r="H19" s="206"/>
      <c r="I19" s="206" t="s">
        <v>98</v>
      </c>
      <c r="J19" s="206"/>
      <c r="K19" s="206"/>
      <c r="L19" s="206" t="s">
        <v>98</v>
      </c>
      <c r="M19" s="206"/>
      <c r="N19" s="206"/>
      <c r="O19" s="206" t="s">
        <v>98</v>
      </c>
      <c r="P19" s="206"/>
      <c r="Q19" s="206"/>
    </row>
    <row r="20" spans="1:17" ht="13.5" customHeight="1">
      <c r="A20" s="214"/>
      <c r="B20" s="191"/>
      <c r="C20" s="192"/>
      <c r="D20" s="231" t="s">
        <v>176</v>
      </c>
      <c r="E20" s="195"/>
      <c r="F20" s="206"/>
      <c r="G20" s="206" t="s">
        <v>98</v>
      </c>
      <c r="H20" s="206"/>
      <c r="I20" s="206"/>
      <c r="J20" s="206" t="s">
        <v>98</v>
      </c>
      <c r="K20" s="206"/>
      <c r="L20" s="206"/>
      <c r="M20" s="206" t="s">
        <v>98</v>
      </c>
      <c r="N20" s="206"/>
      <c r="O20" s="206"/>
      <c r="P20" s="206" t="s">
        <v>98</v>
      </c>
      <c r="Q20" s="206"/>
    </row>
    <row r="21" spans="1:17" ht="13.5" customHeight="1" thickBot="1">
      <c r="A21" s="214"/>
      <c r="B21" s="191"/>
      <c r="C21" s="192"/>
      <c r="D21" s="231" t="s">
        <v>168</v>
      </c>
      <c r="E21" s="191"/>
      <c r="F21" s="206"/>
      <c r="G21" s="206"/>
      <c r="H21" s="206" t="s">
        <v>98</v>
      </c>
      <c r="I21" s="206"/>
      <c r="J21" s="206"/>
      <c r="K21" s="206" t="s">
        <v>98</v>
      </c>
      <c r="L21" s="206"/>
      <c r="M21" s="206"/>
      <c r="N21" s="206" t="s">
        <v>98</v>
      </c>
      <c r="O21" s="206"/>
      <c r="P21" s="206"/>
      <c r="Q21" s="206" t="s">
        <v>98</v>
      </c>
    </row>
    <row r="22" spans="1:17" ht="13.5" customHeight="1">
      <c r="A22" s="218" t="s">
        <v>77</v>
      </c>
      <c r="B22" s="196" t="s">
        <v>78</v>
      </c>
      <c r="C22" s="197"/>
      <c r="D22" s="198"/>
      <c r="E22" s="199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</row>
    <row r="23" spans="1:17" ht="13.5" customHeight="1">
      <c r="A23" s="217"/>
      <c r="B23" s="196"/>
      <c r="C23" s="197"/>
      <c r="D23" s="198" t="s">
        <v>174</v>
      </c>
      <c r="E23" s="199"/>
      <c r="F23" s="207" t="s">
        <v>98</v>
      </c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</row>
    <row r="24" spans="1:17" ht="13.5" customHeight="1">
      <c r="A24" s="217"/>
      <c r="B24" s="196"/>
      <c r="C24" s="197"/>
      <c r="D24" s="198" t="s">
        <v>177</v>
      </c>
      <c r="E24" s="199"/>
      <c r="F24" s="207"/>
      <c r="G24" s="207"/>
      <c r="H24" s="207"/>
      <c r="I24" s="207"/>
      <c r="J24" s="207"/>
      <c r="K24" s="207"/>
      <c r="L24" s="207" t="s">
        <v>98</v>
      </c>
      <c r="M24" s="207"/>
      <c r="N24" s="207"/>
      <c r="O24" s="207"/>
      <c r="P24" s="207"/>
      <c r="Q24" s="207"/>
    </row>
    <row r="25" spans="1:17" ht="13.5" customHeight="1">
      <c r="A25" s="217"/>
      <c r="B25" s="196"/>
      <c r="C25" s="197"/>
      <c r="D25" s="198" t="s">
        <v>181</v>
      </c>
      <c r="E25" s="199"/>
      <c r="F25" s="207"/>
      <c r="G25" s="207"/>
      <c r="H25" s="207"/>
      <c r="I25" s="207" t="s">
        <v>98</v>
      </c>
      <c r="J25" s="207"/>
      <c r="K25" s="207"/>
      <c r="L25" s="207"/>
      <c r="M25" s="207"/>
      <c r="N25" s="207"/>
      <c r="O25" s="207"/>
      <c r="P25" s="207"/>
      <c r="Q25" s="207"/>
    </row>
    <row r="26" spans="1:17" ht="13.5" customHeight="1">
      <c r="A26" s="217"/>
      <c r="B26" s="196"/>
      <c r="C26" s="197"/>
      <c r="D26" s="198" t="s">
        <v>178</v>
      </c>
      <c r="E26" s="199"/>
      <c r="F26" s="207"/>
      <c r="G26" s="207"/>
      <c r="H26" s="207"/>
      <c r="I26" s="207"/>
      <c r="J26" s="207"/>
      <c r="K26" s="207"/>
      <c r="L26" s="207"/>
      <c r="M26" s="207"/>
      <c r="N26" s="207"/>
      <c r="O26" s="207" t="s">
        <v>98</v>
      </c>
      <c r="P26" s="207"/>
      <c r="Q26" s="207"/>
    </row>
    <row r="27" spans="1:17" ht="13.5" customHeight="1">
      <c r="A27" s="217"/>
      <c r="B27" s="196"/>
      <c r="C27" s="197"/>
      <c r="D27" s="198" t="s">
        <v>175</v>
      </c>
      <c r="E27" s="199"/>
      <c r="F27" s="207"/>
      <c r="G27" s="207" t="s">
        <v>98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7"/>
    </row>
    <row r="28" spans="1:17" ht="13.5" customHeight="1">
      <c r="A28" s="217"/>
      <c r="B28" s="196"/>
      <c r="C28" s="197"/>
      <c r="D28" s="198" t="s">
        <v>182</v>
      </c>
      <c r="E28" s="199"/>
      <c r="F28" s="207"/>
      <c r="G28" s="207"/>
      <c r="H28" s="207"/>
      <c r="I28" s="207"/>
      <c r="J28" s="207"/>
      <c r="K28" s="207"/>
      <c r="L28" s="207"/>
      <c r="M28" s="207" t="s">
        <v>98</v>
      </c>
      <c r="N28" s="207"/>
      <c r="O28" s="207"/>
      <c r="P28" s="207"/>
      <c r="Q28" s="207"/>
    </row>
    <row r="29" spans="1:17" ht="13.5" customHeight="1">
      <c r="A29" s="217"/>
      <c r="B29" s="196"/>
      <c r="C29" s="197"/>
      <c r="D29" s="198" t="s">
        <v>180</v>
      </c>
      <c r="E29" s="199"/>
      <c r="F29" s="207"/>
      <c r="G29" s="207"/>
      <c r="H29" s="207"/>
      <c r="I29" s="207"/>
      <c r="J29" s="207" t="s">
        <v>98</v>
      </c>
      <c r="K29" s="207"/>
      <c r="L29" s="207"/>
      <c r="M29" s="207"/>
      <c r="N29" s="207"/>
      <c r="O29" s="207"/>
      <c r="P29" s="207"/>
      <c r="Q29" s="207"/>
    </row>
    <row r="30" spans="1:17" ht="13.5" customHeight="1">
      <c r="A30" s="217"/>
      <c r="B30" s="196"/>
      <c r="C30" s="197"/>
      <c r="D30" s="198" t="s">
        <v>180</v>
      </c>
      <c r="E30" s="199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 t="s">
        <v>98</v>
      </c>
      <c r="Q30" s="207"/>
    </row>
    <row r="31" spans="1:17" ht="13.5" customHeight="1">
      <c r="A31" s="217"/>
      <c r="B31" s="196"/>
      <c r="C31" s="197"/>
      <c r="D31" s="198" t="s">
        <v>169</v>
      </c>
      <c r="E31" s="199"/>
      <c r="F31" s="207"/>
      <c r="G31" s="207"/>
      <c r="H31" s="207" t="s">
        <v>98</v>
      </c>
      <c r="I31" s="207"/>
      <c r="J31" s="207"/>
      <c r="K31" s="207" t="s">
        <v>98</v>
      </c>
      <c r="L31" s="207"/>
      <c r="M31" s="207"/>
      <c r="N31" s="207" t="s">
        <v>98</v>
      </c>
      <c r="O31" s="207"/>
      <c r="P31" s="207"/>
      <c r="Q31" s="207" t="s">
        <v>98</v>
      </c>
    </row>
    <row r="32" spans="1:17" ht="13.5" customHeight="1">
      <c r="A32" s="217"/>
      <c r="B32" s="200" t="s">
        <v>79</v>
      </c>
      <c r="C32" s="208"/>
      <c r="D32" s="201"/>
      <c r="E32" s="202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</row>
    <row r="33" spans="1:17" ht="13.5" customHeight="1">
      <c r="A33" s="217"/>
      <c r="B33" s="200"/>
      <c r="C33" s="208"/>
      <c r="D33" s="201"/>
      <c r="E33" s="202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</row>
    <row r="34" spans="1:17" ht="13.5" customHeight="1">
      <c r="A34" s="217"/>
      <c r="B34" s="200" t="s">
        <v>80</v>
      </c>
      <c r="C34" s="208"/>
      <c r="D34" s="201"/>
      <c r="E34" s="202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</row>
    <row r="35" spans="1:17" ht="13.5" customHeight="1">
      <c r="A35" s="217"/>
      <c r="B35" s="200"/>
      <c r="C35" s="208"/>
      <c r="D35" s="211" t="s">
        <v>179</v>
      </c>
      <c r="E35" s="202"/>
      <c r="F35" s="206"/>
      <c r="G35" s="206"/>
      <c r="H35" s="206" t="s">
        <v>98</v>
      </c>
      <c r="I35" s="206"/>
      <c r="J35" s="206"/>
      <c r="K35" s="206" t="s">
        <v>98</v>
      </c>
      <c r="L35" s="206"/>
      <c r="M35" s="206"/>
      <c r="N35" s="206" t="s">
        <v>98</v>
      </c>
      <c r="O35" s="206"/>
      <c r="P35" s="206"/>
      <c r="Q35" s="206" t="s">
        <v>98</v>
      </c>
    </row>
    <row r="36" spans="1:17" ht="13.5" customHeight="1">
      <c r="A36" s="217"/>
      <c r="B36" s="200"/>
      <c r="C36" s="208"/>
      <c r="D36" s="211"/>
      <c r="E36" s="202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</row>
    <row r="37" spans="1:17" ht="13.5" customHeight="1" thickBot="1">
      <c r="A37" s="217"/>
      <c r="B37" s="210"/>
      <c r="C37" s="229"/>
      <c r="D37" s="211"/>
      <c r="E37" s="230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</row>
    <row r="38" spans="1:17" ht="13.5" customHeight="1" thickTop="1">
      <c r="A38" s="218" t="s">
        <v>51</v>
      </c>
      <c r="B38" s="273" t="s">
        <v>52</v>
      </c>
      <c r="C38" s="273"/>
      <c r="D38" s="273"/>
      <c r="E38" s="213"/>
      <c r="F38" s="170" t="s">
        <v>53</v>
      </c>
      <c r="G38" s="170" t="s">
        <v>53</v>
      </c>
      <c r="H38" s="170" t="s">
        <v>53</v>
      </c>
      <c r="I38" s="170" t="s">
        <v>53</v>
      </c>
      <c r="J38" s="170" t="s">
        <v>53</v>
      </c>
      <c r="K38" s="170" t="s">
        <v>53</v>
      </c>
      <c r="L38" s="170" t="s">
        <v>53</v>
      </c>
      <c r="M38" s="170" t="s">
        <v>53</v>
      </c>
      <c r="N38" s="170" t="s">
        <v>53</v>
      </c>
      <c r="O38" s="170" t="s">
        <v>53</v>
      </c>
      <c r="P38" s="170" t="s">
        <v>53</v>
      </c>
      <c r="Q38" s="170" t="s">
        <v>53</v>
      </c>
    </row>
    <row r="39" spans="1:17" ht="13.5" customHeight="1">
      <c r="A39" s="217"/>
      <c r="B39" s="294" t="s">
        <v>56</v>
      </c>
      <c r="C39" s="294"/>
      <c r="D39" s="294"/>
      <c r="E39" s="203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</row>
    <row r="40" spans="1:17" ht="13.5" customHeight="1">
      <c r="A40" s="217"/>
      <c r="B40" s="271" t="s">
        <v>57</v>
      </c>
      <c r="C40" s="271"/>
      <c r="D40" s="271"/>
      <c r="E40" s="204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</row>
    <row r="41" spans="1:17" ht="13.5" customHeight="1" thickBot="1">
      <c r="A41" s="223"/>
      <c r="B41" s="272" t="s">
        <v>58</v>
      </c>
      <c r="C41" s="272"/>
      <c r="D41" s="272"/>
      <c r="E41" s="215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</row>
    <row r="42" spans="1:17" ht="13.5" customHeight="1" thickTop="1">
      <c r="B42" s="82"/>
      <c r="D42" s="82"/>
    </row>
    <row r="43" spans="1:17" ht="13.5" customHeight="1">
      <c r="B43" s="82"/>
      <c r="D43" s="82"/>
    </row>
    <row r="44" spans="1:17" ht="13.5" customHeight="1">
      <c r="B44" s="82"/>
      <c r="D44" s="82"/>
    </row>
    <row r="45" spans="1:17" ht="10.5">
      <c r="B45" s="82"/>
      <c r="D45" s="82"/>
    </row>
    <row r="46" spans="1:17" ht="10.5">
      <c r="B46" s="82"/>
      <c r="D46" s="82"/>
    </row>
    <row r="47" spans="1:17" ht="13.5" customHeight="1">
      <c r="B47" s="82"/>
      <c r="D47" s="82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8:D38"/>
    <mergeCell ref="B39:D39"/>
    <mergeCell ref="B40:D40"/>
    <mergeCell ref="B41:D41"/>
    <mergeCell ref="A7:B7"/>
    <mergeCell ref="C7:E7"/>
  </mergeCells>
  <dataValidations count="2">
    <dataValidation type="list" allowBlank="1" showInputMessage="1" showErrorMessage="1" sqref="F10:H37 F39:H41">
      <formula1>"O, "</formula1>
    </dataValidation>
    <dataValidation type="list" allowBlank="1" showInputMessage="1" showErrorMessage="1" sqref="F38:Q3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="115" zoomScaleNormal="115" workbookViewId="0">
      <selection activeCell="C4" sqref="C4:D4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11.37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13.5" customHeight="1" thickBot="1">
      <c r="A1" s="80"/>
      <c r="B1" s="81"/>
    </row>
    <row r="2" spans="1:22" ht="13.5" customHeight="1">
      <c r="A2" s="287" t="s">
        <v>68</v>
      </c>
      <c r="B2" s="288"/>
      <c r="C2" s="289" t="s">
        <v>133</v>
      </c>
      <c r="D2" s="290"/>
      <c r="E2" s="291"/>
      <c r="F2" s="292" t="s">
        <v>19</v>
      </c>
      <c r="G2" s="293"/>
      <c r="H2" s="293"/>
      <c r="I2" s="293"/>
      <c r="J2" s="293"/>
      <c r="K2" s="293"/>
      <c r="L2" s="257" t="s">
        <v>159</v>
      </c>
      <c r="M2" s="258"/>
      <c r="N2" s="258"/>
      <c r="O2" s="258"/>
      <c r="P2" s="258"/>
      <c r="Q2" s="258"/>
      <c r="R2" s="258"/>
      <c r="S2" s="258"/>
      <c r="T2" s="259"/>
      <c r="V2" s="84"/>
    </row>
    <row r="3" spans="1:22" ht="13.5" customHeight="1">
      <c r="A3" s="278" t="s">
        <v>69</v>
      </c>
      <c r="B3" s="279"/>
      <c r="C3" s="274" t="s">
        <v>188</v>
      </c>
      <c r="D3" s="260"/>
      <c r="E3" s="275"/>
      <c r="F3" s="264" t="s">
        <v>70</v>
      </c>
      <c r="G3" s="265"/>
      <c r="H3" s="265"/>
      <c r="I3" s="265"/>
      <c r="J3" s="265"/>
      <c r="K3" s="266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f xml:space="preserve"> IF(FunctionList!E6&lt;&gt;"N/A",SUM(C4*FunctionList!E6/1000,- O7),"N/A")</f>
        <v>8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Add Catalog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COUNTIF(F26:HK26,"P")</f>
        <v>0</v>
      </c>
      <c r="B7" s="297"/>
      <c r="C7" s="295">
        <f>COUNTIF(F26:HK26,"F")</f>
        <v>0</v>
      </c>
      <c r="D7" s="283"/>
      <c r="E7" s="297"/>
      <c r="F7" s="295">
        <f>SUM(O7,- A7,- C7)</f>
        <v>2</v>
      </c>
      <c r="G7" s="283"/>
      <c r="H7" s="283"/>
      <c r="I7" s="283"/>
      <c r="J7" s="283"/>
      <c r="K7" s="296"/>
      <c r="L7" s="142">
        <f>COUNTIF(E25:HK25,"N")</f>
        <v>1</v>
      </c>
      <c r="M7" s="142">
        <f>COUNTIF(E25:HK25,"A")</f>
        <v>1</v>
      </c>
      <c r="N7" s="142">
        <f>COUNTIF(E25:HK25,"B")</f>
        <v>0</v>
      </c>
      <c r="O7" s="282">
        <f>COUNTA(E9:HN9)</f>
        <v>2</v>
      </c>
      <c r="P7" s="283"/>
      <c r="Q7" s="283"/>
      <c r="R7" s="283"/>
      <c r="S7" s="283"/>
      <c r="T7" s="284"/>
      <c r="U7" s="85"/>
    </row>
    <row r="8" spans="1:22" ht="11.25" thickBot="1"/>
    <row r="9" spans="1:22" ht="57" customHeight="1" thickTop="1" thickBot="1">
      <c r="A9" s="176"/>
      <c r="B9" s="177"/>
      <c r="C9" s="178"/>
      <c r="D9" s="179"/>
      <c r="E9" s="178"/>
      <c r="F9" s="181" t="s">
        <v>38</v>
      </c>
      <c r="G9" s="181" t="s">
        <v>39</v>
      </c>
      <c r="H9" s="190"/>
      <c r="I9" s="190"/>
      <c r="J9" s="190"/>
      <c r="K9" s="190"/>
      <c r="L9" s="190"/>
      <c r="M9" s="190"/>
      <c r="N9" s="190"/>
      <c r="O9" s="190"/>
      <c r="P9" s="88"/>
      <c r="Q9" s="89"/>
    </row>
    <row r="10" spans="1:22" ht="13.5" customHeight="1">
      <c r="A10" s="165" t="s">
        <v>75</v>
      </c>
      <c r="B10" s="166" t="s">
        <v>76</v>
      </c>
      <c r="C10" s="167"/>
      <c r="D10" s="168"/>
      <c r="E10" s="95"/>
      <c r="F10" s="137"/>
      <c r="G10" s="137"/>
      <c r="H10" s="190"/>
      <c r="I10" s="190"/>
      <c r="J10" s="190"/>
      <c r="K10" s="190"/>
      <c r="L10" s="190"/>
      <c r="M10" s="190"/>
      <c r="N10" s="190"/>
      <c r="O10" s="190"/>
    </row>
    <row r="11" spans="1:22" ht="13.5" customHeight="1">
      <c r="A11" s="160"/>
      <c r="B11" s="90"/>
      <c r="C11" s="91"/>
      <c r="D11" s="92" t="s">
        <v>48</v>
      </c>
      <c r="E11" s="95"/>
      <c r="F11" s="136" t="s">
        <v>98</v>
      </c>
      <c r="G11" s="136" t="s">
        <v>98</v>
      </c>
      <c r="H11" s="190"/>
      <c r="I11" s="190"/>
      <c r="J11" s="190"/>
      <c r="K11" s="190"/>
      <c r="L11" s="190"/>
      <c r="M11" s="190"/>
      <c r="N11" s="190"/>
      <c r="O11" s="190"/>
      <c r="P11" s="84"/>
    </row>
    <row r="12" spans="1:22" ht="13.5" customHeight="1">
      <c r="A12" s="160"/>
      <c r="B12" s="90"/>
      <c r="C12" s="91"/>
      <c r="D12" s="92"/>
      <c r="E12" s="95"/>
      <c r="F12" s="136"/>
      <c r="G12" s="136"/>
      <c r="H12" s="190"/>
      <c r="I12" s="190"/>
      <c r="J12" s="190"/>
      <c r="K12" s="190"/>
      <c r="L12" s="190"/>
      <c r="M12" s="190"/>
      <c r="N12" s="190"/>
      <c r="O12" s="190"/>
    </row>
    <row r="13" spans="1:22" ht="13.5" customHeight="1">
      <c r="A13" s="160"/>
      <c r="B13" s="90"/>
      <c r="C13" s="91"/>
      <c r="D13" s="92"/>
      <c r="E13" s="96"/>
      <c r="F13" s="136"/>
      <c r="G13" s="136"/>
      <c r="H13" s="190"/>
      <c r="I13" s="190"/>
      <c r="J13" s="190"/>
      <c r="K13" s="190"/>
      <c r="L13" s="190"/>
      <c r="M13" s="190"/>
      <c r="N13" s="190"/>
      <c r="O13" s="190"/>
    </row>
    <row r="14" spans="1:22" ht="13.5" customHeight="1">
      <c r="A14" s="160"/>
      <c r="B14" s="90" t="s">
        <v>160</v>
      </c>
      <c r="C14" s="91"/>
      <c r="D14" s="92"/>
      <c r="E14" s="97"/>
      <c r="F14" s="136"/>
      <c r="G14" s="136"/>
      <c r="H14" s="190"/>
      <c r="I14" s="190"/>
      <c r="J14" s="190"/>
      <c r="K14" s="190"/>
      <c r="L14" s="190"/>
      <c r="M14" s="190"/>
      <c r="N14" s="190"/>
      <c r="O14" s="190"/>
    </row>
    <row r="15" spans="1:22" ht="13.5" customHeight="1">
      <c r="A15" s="160"/>
      <c r="B15" s="90"/>
      <c r="C15" s="91"/>
      <c r="D15" s="92" t="s">
        <v>161</v>
      </c>
      <c r="E15" s="97"/>
      <c r="F15" s="136" t="s">
        <v>98</v>
      </c>
      <c r="G15" s="136"/>
      <c r="H15" s="190"/>
      <c r="I15" s="190"/>
      <c r="J15" s="190"/>
      <c r="K15" s="190"/>
      <c r="L15" s="190"/>
      <c r="M15" s="190"/>
      <c r="N15" s="190"/>
      <c r="O15" s="190"/>
    </row>
    <row r="16" spans="1:22" ht="13.5" customHeight="1" thickBot="1">
      <c r="A16" s="160"/>
      <c r="B16" s="90"/>
      <c r="C16" s="91"/>
      <c r="D16" s="92" t="s">
        <v>157</v>
      </c>
      <c r="E16" s="97"/>
      <c r="F16" s="136"/>
      <c r="G16" s="136" t="s">
        <v>98</v>
      </c>
      <c r="H16" s="190"/>
      <c r="I16" s="190"/>
      <c r="J16" s="190"/>
      <c r="K16" s="190"/>
      <c r="L16" s="190"/>
      <c r="M16" s="190"/>
      <c r="N16" s="190"/>
      <c r="O16" s="190"/>
    </row>
    <row r="17" spans="1:15" ht="13.5" customHeight="1">
      <c r="A17" s="164" t="s">
        <v>77</v>
      </c>
      <c r="B17" s="98" t="s">
        <v>78</v>
      </c>
      <c r="C17" s="99"/>
      <c r="D17" s="100"/>
      <c r="E17" s="101"/>
      <c r="F17" s="137"/>
      <c r="G17" s="137"/>
      <c r="H17" s="190"/>
      <c r="I17" s="190"/>
      <c r="J17" s="190"/>
      <c r="K17" s="190"/>
      <c r="L17" s="190"/>
      <c r="M17" s="190"/>
      <c r="N17" s="190"/>
      <c r="O17" s="190"/>
    </row>
    <row r="18" spans="1:15" ht="13.5" customHeight="1">
      <c r="A18" s="163"/>
      <c r="B18" s="103"/>
      <c r="C18" s="104"/>
      <c r="D18" s="105" t="s">
        <v>185</v>
      </c>
      <c r="E18" s="106"/>
      <c r="F18" s="136"/>
      <c r="G18" s="136" t="s">
        <v>98</v>
      </c>
      <c r="H18" s="190"/>
      <c r="I18" s="190"/>
      <c r="J18" s="190"/>
      <c r="K18" s="190"/>
      <c r="L18" s="190"/>
      <c r="M18" s="190"/>
      <c r="N18" s="190"/>
      <c r="O18" s="190"/>
    </row>
    <row r="19" spans="1:15" ht="13.5" customHeight="1">
      <c r="A19" s="163"/>
      <c r="B19" s="103"/>
      <c r="C19" s="138"/>
      <c r="D19" s="105" t="s">
        <v>184</v>
      </c>
      <c r="E19" s="108"/>
      <c r="F19" s="136" t="s">
        <v>98</v>
      </c>
      <c r="G19" s="136"/>
      <c r="H19" s="190"/>
      <c r="I19" s="190"/>
      <c r="J19" s="190"/>
      <c r="K19" s="190"/>
      <c r="L19" s="190"/>
      <c r="M19" s="190"/>
      <c r="N19" s="190"/>
      <c r="O19" s="190"/>
    </row>
    <row r="20" spans="1:15" ht="13.5" customHeight="1">
      <c r="A20" s="163"/>
      <c r="B20" s="103" t="s">
        <v>79</v>
      </c>
      <c r="C20" s="138"/>
      <c r="D20" s="105"/>
      <c r="E20" s="108"/>
      <c r="F20" s="136"/>
      <c r="G20" s="136"/>
      <c r="H20" s="190"/>
      <c r="I20" s="190"/>
      <c r="J20" s="190"/>
      <c r="K20" s="190"/>
      <c r="L20" s="190"/>
      <c r="M20" s="190"/>
      <c r="N20" s="190"/>
      <c r="O20" s="190"/>
    </row>
    <row r="21" spans="1:15" ht="13.5" customHeight="1">
      <c r="A21" s="163"/>
      <c r="B21" s="103"/>
      <c r="C21" s="138"/>
      <c r="D21" s="105" t="s">
        <v>183</v>
      </c>
      <c r="E21" s="108"/>
      <c r="F21" s="136"/>
      <c r="G21" s="136"/>
      <c r="H21" s="190"/>
      <c r="I21" s="190"/>
      <c r="J21" s="190"/>
      <c r="K21" s="190"/>
      <c r="L21" s="190"/>
      <c r="M21" s="190"/>
      <c r="N21" s="190"/>
      <c r="O21" s="190"/>
    </row>
    <row r="22" spans="1:15" ht="13.5" customHeight="1">
      <c r="A22" s="163"/>
      <c r="B22" s="103" t="s">
        <v>80</v>
      </c>
      <c r="C22" s="138"/>
      <c r="D22" s="105"/>
      <c r="E22" s="108"/>
      <c r="F22" s="136"/>
      <c r="G22" s="136"/>
      <c r="H22" s="190"/>
      <c r="I22" s="190"/>
      <c r="J22" s="190"/>
      <c r="K22" s="190"/>
      <c r="L22" s="190"/>
      <c r="M22" s="190"/>
      <c r="N22" s="190"/>
      <c r="O22" s="190"/>
    </row>
    <row r="23" spans="1:15" ht="13.5" customHeight="1">
      <c r="A23" s="163"/>
      <c r="B23" s="103"/>
      <c r="C23" s="138"/>
      <c r="D23" s="105" t="s">
        <v>49</v>
      </c>
      <c r="E23" s="108"/>
      <c r="F23" s="136"/>
      <c r="G23" s="136" t="s">
        <v>98</v>
      </c>
      <c r="H23" s="190"/>
      <c r="I23" s="190"/>
      <c r="J23" s="190"/>
      <c r="K23" s="190"/>
      <c r="L23" s="190"/>
      <c r="M23" s="190"/>
      <c r="N23" s="190"/>
      <c r="O23" s="190"/>
    </row>
    <row r="24" spans="1:15" ht="13.5" customHeight="1" thickBot="1">
      <c r="A24" s="163"/>
      <c r="B24" s="154"/>
      <c r="C24" s="182"/>
      <c r="D24" s="155" t="s">
        <v>50</v>
      </c>
      <c r="E24" s="183"/>
      <c r="F24" s="156" t="s">
        <v>98</v>
      </c>
      <c r="G24" s="156"/>
      <c r="H24" s="190"/>
      <c r="I24" s="190"/>
      <c r="J24" s="190"/>
      <c r="K24" s="190"/>
      <c r="L24" s="190"/>
      <c r="M24" s="190"/>
      <c r="N24" s="190"/>
      <c r="O24" s="190"/>
    </row>
    <row r="25" spans="1:15" ht="13.5" customHeight="1" thickTop="1">
      <c r="A25" s="164" t="s">
        <v>51</v>
      </c>
      <c r="B25" s="273" t="s">
        <v>52</v>
      </c>
      <c r="C25" s="273"/>
      <c r="D25" s="273"/>
      <c r="E25" s="188"/>
      <c r="F25" s="158" t="s">
        <v>55</v>
      </c>
      <c r="G25" s="158" t="s">
        <v>53</v>
      </c>
      <c r="H25" s="190"/>
      <c r="I25" s="190"/>
      <c r="J25" s="190"/>
      <c r="K25" s="190"/>
      <c r="L25" s="190"/>
      <c r="M25" s="190"/>
      <c r="N25" s="190"/>
      <c r="O25" s="190"/>
    </row>
    <row r="26" spans="1:15" ht="13.5" customHeight="1">
      <c r="A26" s="163"/>
      <c r="B26" s="294" t="s">
        <v>56</v>
      </c>
      <c r="C26" s="294"/>
      <c r="D26" s="294"/>
      <c r="E26" s="110"/>
      <c r="F26" s="139"/>
      <c r="G26" s="139"/>
      <c r="H26" s="190"/>
      <c r="I26" s="190"/>
      <c r="J26" s="190"/>
      <c r="K26" s="190"/>
      <c r="L26" s="190"/>
      <c r="M26" s="190"/>
      <c r="N26" s="190"/>
      <c r="O26" s="190"/>
    </row>
    <row r="27" spans="1:15" ht="13.5" customHeight="1">
      <c r="A27" s="163"/>
      <c r="B27" s="271" t="s">
        <v>57</v>
      </c>
      <c r="C27" s="271"/>
      <c r="D27" s="271"/>
      <c r="E27" s="111"/>
      <c r="F27" s="112">
        <v>39139</v>
      </c>
      <c r="G27" s="112">
        <v>39139</v>
      </c>
      <c r="H27" s="190"/>
      <c r="I27" s="190"/>
      <c r="J27" s="190"/>
      <c r="K27" s="190"/>
      <c r="L27" s="190"/>
      <c r="M27" s="190"/>
      <c r="N27" s="190"/>
      <c r="O27" s="190"/>
    </row>
    <row r="28" spans="1:15" ht="11.25" thickBot="1">
      <c r="A28" s="175"/>
      <c r="B28" s="272" t="s">
        <v>58</v>
      </c>
      <c r="C28" s="272"/>
      <c r="D28" s="272"/>
      <c r="E28" s="161"/>
      <c r="F28" s="162"/>
      <c r="G28" s="162"/>
      <c r="H28" s="190"/>
      <c r="I28" s="190"/>
      <c r="J28" s="190"/>
      <c r="K28" s="190"/>
      <c r="L28" s="190"/>
      <c r="M28" s="190"/>
      <c r="N28" s="190"/>
      <c r="O28" s="190"/>
    </row>
    <row r="29" spans="1:15" ht="11.25" thickTop="1">
      <c r="A29" s="159"/>
    </row>
  </sheetData>
  <mergeCells count="27">
    <mergeCell ref="B25:D25"/>
    <mergeCell ref="B26:D26"/>
    <mergeCell ref="B27:D27"/>
    <mergeCell ref="B28:D2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O24">
      <formula1>"O, "</formula1>
    </dataValidation>
    <dataValidation type="list" allowBlank="1" showInputMessage="1" showErrorMessage="1" sqref="F26:O26">
      <formula1>"P,F, "</formula1>
    </dataValidation>
    <dataValidation type="list" allowBlank="1" showInputMessage="1" showErrorMessage="1" sqref="F25:O25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="115" zoomScaleNormal="115" workbookViewId="0">
      <selection activeCell="C4" sqref="C4:D4"/>
    </sheetView>
  </sheetViews>
  <sheetFormatPr defaultRowHeight="13.5" customHeight="1"/>
  <cols>
    <col min="1" max="1" width="8.25" style="82" customWidth="1"/>
    <col min="2" max="2" width="13.375" style="86" customWidth="1"/>
    <col min="3" max="3" width="10.75" style="82" customWidth="1"/>
    <col min="4" max="4" width="11.375" style="83" customWidth="1"/>
    <col min="5" max="5" width="2.2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2" ht="22.5" customHeight="1" thickBot="1">
      <c r="A1" s="89"/>
      <c r="B1" s="143"/>
      <c r="D1" s="144"/>
    </row>
    <row r="2" spans="1:22" ht="15" customHeight="1">
      <c r="A2" s="303" t="s">
        <v>68</v>
      </c>
      <c r="B2" s="304"/>
      <c r="C2" s="305" t="s">
        <v>134</v>
      </c>
      <c r="D2" s="307"/>
      <c r="E2" s="145"/>
      <c r="F2" s="304" t="s">
        <v>19</v>
      </c>
      <c r="G2" s="304"/>
      <c r="H2" s="304"/>
      <c r="I2" s="304"/>
      <c r="J2" s="304"/>
      <c r="K2" s="304"/>
      <c r="L2" s="305" t="s">
        <v>146</v>
      </c>
      <c r="M2" s="305"/>
      <c r="N2" s="305"/>
      <c r="O2" s="305"/>
      <c r="P2" s="305"/>
      <c r="Q2" s="305"/>
      <c r="R2" s="305"/>
      <c r="S2" s="305"/>
      <c r="T2" s="306"/>
    </row>
    <row r="3" spans="1:22" ht="13.5" customHeight="1">
      <c r="A3" s="301" t="s">
        <v>69</v>
      </c>
      <c r="B3" s="302"/>
      <c r="C3" s="274" t="s">
        <v>188</v>
      </c>
      <c r="D3" s="260"/>
      <c r="E3" s="275"/>
      <c r="F3" s="308" t="s">
        <v>70</v>
      </c>
      <c r="G3" s="309"/>
      <c r="H3" s="309"/>
      <c r="I3" s="309"/>
      <c r="J3" s="309"/>
      <c r="K3" s="310"/>
      <c r="L3" s="260"/>
      <c r="M3" s="260"/>
      <c r="N3" s="260"/>
      <c r="O3" s="140"/>
      <c r="P3" s="140"/>
      <c r="Q3" s="140"/>
      <c r="R3" s="140"/>
      <c r="S3" s="140"/>
      <c r="T3" s="141"/>
    </row>
    <row r="4" spans="1:22" ht="13.5" customHeight="1">
      <c r="A4" s="278" t="s">
        <v>71</v>
      </c>
      <c r="B4" s="279"/>
      <c r="C4" s="299">
        <v>100</v>
      </c>
      <c r="D4" s="300"/>
      <c r="E4" s="153"/>
      <c r="F4" s="264" t="s">
        <v>72</v>
      </c>
      <c r="G4" s="265"/>
      <c r="H4" s="265"/>
      <c r="I4" s="265"/>
      <c r="J4" s="265"/>
      <c r="K4" s="266"/>
      <c r="L4" s="267">
        <v>2</v>
      </c>
      <c r="M4" s="268"/>
      <c r="N4" s="268"/>
      <c r="O4" s="268"/>
      <c r="P4" s="268"/>
      <c r="Q4" s="268"/>
      <c r="R4" s="268"/>
      <c r="S4" s="268"/>
      <c r="T4" s="269"/>
      <c r="V4" s="84"/>
    </row>
    <row r="5" spans="1:22" ht="13.5" customHeight="1">
      <c r="A5" s="278" t="s">
        <v>73</v>
      </c>
      <c r="B5" s="279"/>
      <c r="C5" s="280" t="str">
        <f>CONCATENATE("Testcase cho function "," ",L2)</f>
        <v>Testcase cho function  Function Edit Catalog</v>
      </c>
      <c r="D5" s="280"/>
      <c r="E5" s="280"/>
      <c r="F5" s="281"/>
      <c r="G5" s="281"/>
      <c r="H5" s="281"/>
      <c r="I5" s="281"/>
      <c r="J5" s="281"/>
      <c r="K5" s="281"/>
      <c r="L5" s="280"/>
      <c r="M5" s="280"/>
      <c r="N5" s="280"/>
      <c r="O5" s="280"/>
      <c r="P5" s="280"/>
      <c r="Q5" s="280"/>
      <c r="R5" s="280"/>
      <c r="S5" s="280"/>
      <c r="T5" s="280"/>
    </row>
    <row r="6" spans="1:22" ht="13.5" customHeight="1">
      <c r="A6" s="276" t="s">
        <v>27</v>
      </c>
      <c r="B6" s="277"/>
      <c r="C6" s="261" t="s">
        <v>28</v>
      </c>
      <c r="D6" s="262"/>
      <c r="E6" s="263"/>
      <c r="F6" s="261" t="s">
        <v>29</v>
      </c>
      <c r="G6" s="262"/>
      <c r="H6" s="262"/>
      <c r="I6" s="262"/>
      <c r="J6" s="262"/>
      <c r="K6" s="270"/>
      <c r="L6" s="262" t="s">
        <v>74</v>
      </c>
      <c r="M6" s="262"/>
      <c r="N6" s="262"/>
      <c r="O6" s="285" t="s">
        <v>30</v>
      </c>
      <c r="P6" s="262"/>
      <c r="Q6" s="262"/>
      <c r="R6" s="262"/>
      <c r="S6" s="262"/>
      <c r="T6" s="286"/>
      <c r="V6" s="84"/>
    </row>
    <row r="7" spans="1:22" ht="13.5" customHeight="1" thickBot="1">
      <c r="A7" s="298">
        <f>COUNTIF(F26:HE26,"P")</f>
        <v>0</v>
      </c>
      <c r="B7" s="297"/>
      <c r="C7" s="295">
        <f>COUNTIF(F26:HE26,"F")</f>
        <v>0</v>
      </c>
      <c r="D7" s="283"/>
      <c r="E7" s="297"/>
      <c r="F7" s="295">
        <f>SUM(O7,- A7,- C7)</f>
        <v>2</v>
      </c>
      <c r="G7" s="283"/>
      <c r="H7" s="283"/>
      <c r="I7" s="283"/>
      <c r="J7" s="283"/>
      <c r="K7" s="296"/>
      <c r="L7" s="142">
        <f>COUNTIF(E25:HE25,"N")</f>
        <v>1</v>
      </c>
      <c r="M7" s="142">
        <f>COUNTIF(E25:HE25,"A")</f>
        <v>1</v>
      </c>
      <c r="N7" s="142">
        <f>COUNTIF(E25:HE25,"B")</f>
        <v>0</v>
      </c>
      <c r="O7" s="282">
        <f>COUNTA(E9:HH9)</f>
        <v>2</v>
      </c>
      <c r="P7" s="283"/>
      <c r="Q7" s="283"/>
      <c r="R7" s="283"/>
      <c r="S7" s="283"/>
      <c r="T7" s="284"/>
      <c r="U7" s="85"/>
    </row>
    <row r="8" spans="1:22" ht="11.25" thickBot="1"/>
    <row r="9" spans="1:22" ht="48" customHeight="1" thickTop="1" thickBot="1">
      <c r="A9" s="171"/>
      <c r="B9" s="172"/>
      <c r="C9" s="173"/>
      <c r="D9" s="174"/>
      <c r="E9" s="173"/>
      <c r="F9" s="184" t="s">
        <v>38</v>
      </c>
      <c r="G9" s="184" t="s">
        <v>39</v>
      </c>
      <c r="H9" s="184"/>
      <c r="I9" s="87"/>
      <c r="J9" s="88"/>
      <c r="K9" s="89"/>
    </row>
    <row r="10" spans="1:22" ht="13.5" customHeight="1">
      <c r="A10" s="165" t="s">
        <v>75</v>
      </c>
      <c r="B10" s="90" t="s">
        <v>64</v>
      </c>
      <c r="C10" s="91"/>
      <c r="D10" s="92"/>
      <c r="E10" s="93"/>
      <c r="F10" s="94"/>
      <c r="G10" s="94"/>
      <c r="H10" s="94"/>
    </row>
    <row r="11" spans="1:22" ht="13.5" customHeight="1">
      <c r="A11" s="160"/>
      <c r="B11" s="90"/>
      <c r="C11" s="91"/>
      <c r="D11" s="92" t="s">
        <v>48</v>
      </c>
      <c r="E11" s="95"/>
      <c r="F11" s="94" t="s">
        <v>98</v>
      </c>
      <c r="G11" s="94" t="s">
        <v>98</v>
      </c>
      <c r="H11" s="94"/>
      <c r="J11" s="84"/>
    </row>
    <row r="12" spans="1:22" ht="13.5" customHeight="1">
      <c r="A12" s="160"/>
      <c r="B12" s="90"/>
      <c r="C12" s="91"/>
      <c r="D12" s="92"/>
      <c r="E12" s="95"/>
      <c r="F12" s="94"/>
      <c r="G12" s="94"/>
      <c r="H12" s="94"/>
    </row>
    <row r="13" spans="1:22" ht="13.5" customHeight="1">
      <c r="A13" s="160"/>
      <c r="B13" s="90"/>
      <c r="C13" s="91"/>
      <c r="D13" s="92"/>
      <c r="E13" s="96"/>
      <c r="F13" s="94"/>
      <c r="G13" s="94"/>
      <c r="H13" s="94"/>
      <c r="J13" s="84"/>
    </row>
    <row r="14" spans="1:22" ht="13.5" customHeight="1">
      <c r="A14" s="160"/>
      <c r="B14" s="90" t="s">
        <v>160</v>
      </c>
      <c r="C14" s="91"/>
      <c r="D14" s="92"/>
      <c r="E14" s="97"/>
      <c r="F14" s="94"/>
      <c r="G14" s="94"/>
      <c r="H14" s="94"/>
    </row>
    <row r="15" spans="1:22" ht="13.5" customHeight="1">
      <c r="A15" s="160"/>
      <c r="B15" s="90"/>
      <c r="C15" s="91"/>
      <c r="D15" s="92" t="s">
        <v>161</v>
      </c>
      <c r="E15" s="97"/>
      <c r="F15" s="94" t="s">
        <v>98</v>
      </c>
      <c r="G15" s="94"/>
      <c r="H15" s="94"/>
    </row>
    <row r="16" spans="1:22" ht="13.5" customHeight="1" thickBot="1">
      <c r="A16" s="160"/>
      <c r="B16" s="90"/>
      <c r="C16" s="91"/>
      <c r="D16" s="92" t="s">
        <v>157</v>
      </c>
      <c r="E16" s="97"/>
      <c r="F16" s="94"/>
      <c r="G16" s="94" t="s">
        <v>98</v>
      </c>
      <c r="H16" s="94"/>
    </row>
    <row r="17" spans="1:8" ht="13.5" customHeight="1">
      <c r="A17" s="164" t="s">
        <v>77</v>
      </c>
      <c r="B17" s="98" t="s">
        <v>65</v>
      </c>
      <c r="C17" s="99"/>
      <c r="D17" s="100"/>
      <c r="E17" s="101"/>
      <c r="F17" s="102"/>
      <c r="G17" s="102"/>
      <c r="H17" s="102"/>
    </row>
    <row r="18" spans="1:8" ht="13.5" customHeight="1">
      <c r="A18" s="163"/>
      <c r="B18" s="103"/>
      <c r="C18" s="104"/>
      <c r="D18" s="105" t="b">
        <v>1</v>
      </c>
      <c r="E18" s="106"/>
      <c r="F18" s="94"/>
      <c r="G18" s="94" t="s">
        <v>98</v>
      </c>
      <c r="H18" s="94"/>
    </row>
    <row r="19" spans="1:8" ht="13.5" customHeight="1">
      <c r="A19" s="163"/>
      <c r="B19" s="103"/>
      <c r="C19" s="107"/>
      <c r="D19" s="105" t="b">
        <v>0</v>
      </c>
      <c r="E19" s="108"/>
      <c r="F19" s="94" t="s">
        <v>98</v>
      </c>
      <c r="G19" s="94"/>
      <c r="H19" s="94"/>
    </row>
    <row r="20" spans="1:8" ht="13.5" customHeight="1">
      <c r="A20" s="163"/>
      <c r="B20" s="103" t="s">
        <v>66</v>
      </c>
      <c r="C20" s="107"/>
      <c r="D20" s="105"/>
      <c r="E20" s="108"/>
      <c r="F20" s="94"/>
      <c r="G20" s="94"/>
      <c r="H20" s="94"/>
    </row>
    <row r="21" spans="1:8" ht="13.5" customHeight="1">
      <c r="A21" s="163"/>
      <c r="B21" s="103"/>
      <c r="C21" s="107"/>
      <c r="D21" s="105" t="s">
        <v>183</v>
      </c>
      <c r="E21" s="108"/>
      <c r="F21" s="94"/>
      <c r="G21" s="94"/>
      <c r="H21" s="94"/>
    </row>
    <row r="22" spans="1:8" ht="13.5" customHeight="1">
      <c r="A22" s="163"/>
      <c r="B22" s="103" t="s">
        <v>67</v>
      </c>
      <c r="C22" s="107"/>
      <c r="D22" s="105"/>
      <c r="E22" s="108"/>
      <c r="F22" s="94"/>
      <c r="G22" s="94"/>
      <c r="H22" s="94"/>
    </row>
    <row r="23" spans="1:8" ht="13.5" customHeight="1">
      <c r="A23" s="163"/>
      <c r="B23" s="103"/>
      <c r="C23" s="107"/>
      <c r="D23" s="105" t="s">
        <v>49</v>
      </c>
      <c r="E23" s="108"/>
      <c r="F23" s="94"/>
      <c r="G23" s="94" t="s">
        <v>98</v>
      </c>
      <c r="H23" s="94"/>
    </row>
    <row r="24" spans="1:8" ht="13.5" customHeight="1" thickBot="1">
      <c r="A24" s="163"/>
      <c r="B24" s="154"/>
      <c r="C24" s="185"/>
      <c r="D24" s="155" t="s">
        <v>162</v>
      </c>
      <c r="E24" s="183"/>
      <c r="F24" s="169" t="s">
        <v>98</v>
      </c>
      <c r="G24" s="169"/>
      <c r="H24" s="169"/>
    </row>
    <row r="25" spans="1:8" ht="13.5" customHeight="1" thickTop="1">
      <c r="A25" s="164" t="s">
        <v>51</v>
      </c>
      <c r="B25" s="273" t="s">
        <v>52</v>
      </c>
      <c r="C25" s="273"/>
      <c r="D25" s="273"/>
      <c r="E25" s="188"/>
      <c r="F25" s="170" t="s">
        <v>55</v>
      </c>
      <c r="G25" s="170" t="s">
        <v>53</v>
      </c>
      <c r="H25" s="170"/>
    </row>
    <row r="26" spans="1:8" ht="13.5" customHeight="1">
      <c r="A26" s="163"/>
      <c r="B26" s="294" t="s">
        <v>56</v>
      </c>
      <c r="C26" s="294"/>
      <c r="D26" s="294"/>
      <c r="E26" s="110"/>
      <c r="F26" s="109"/>
      <c r="G26" s="109"/>
      <c r="H26" s="109"/>
    </row>
    <row r="27" spans="1:8" ht="13.5" customHeight="1">
      <c r="A27" s="163"/>
      <c r="B27" s="271" t="s">
        <v>57</v>
      </c>
      <c r="C27" s="271"/>
      <c r="D27" s="271"/>
      <c r="E27" s="111"/>
      <c r="F27" s="112">
        <v>39139</v>
      </c>
      <c r="G27" s="112">
        <v>39139</v>
      </c>
      <c r="H27" s="112"/>
    </row>
    <row r="28" spans="1:8" ht="11.25" thickBot="1">
      <c r="A28" s="175"/>
      <c r="B28" s="272" t="s">
        <v>58</v>
      </c>
      <c r="C28" s="272"/>
      <c r="D28" s="272"/>
      <c r="E28" s="161"/>
      <c r="F28" s="162"/>
      <c r="G28" s="162"/>
      <c r="H28" s="162"/>
    </row>
    <row r="29" spans="1:8" ht="11.25" thickTop="1">
      <c r="A29" s="86"/>
      <c r="B29" s="82"/>
      <c r="C29" s="83"/>
      <c r="D29" s="82"/>
    </row>
  </sheetData>
  <mergeCells count="27">
    <mergeCell ref="B25:D25"/>
    <mergeCell ref="B26:D26"/>
    <mergeCell ref="B27:D27"/>
    <mergeCell ref="B28:D2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6:H26">
      <formula1>"P,F, "</formula1>
    </dataValidation>
    <dataValidation type="list" allowBlank="1" showInputMessage="1" showErrorMessage="1" sqref="F25:H25">
      <formula1>"N,A,B, "</formula1>
    </dataValidation>
    <dataValidation type="list" allowBlank="1" showInputMessage="1" showErrorMessage="1" sqref="F10:H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Guidleline</vt:lpstr>
      <vt:lpstr>Cover</vt:lpstr>
      <vt:lpstr>FunctionList</vt:lpstr>
      <vt:lpstr>Test Report</vt:lpstr>
      <vt:lpstr>Function Add Guideline</vt:lpstr>
      <vt:lpstr>Function Edit Guideline</vt:lpstr>
      <vt:lpstr>Function List Guideline</vt:lpstr>
      <vt:lpstr>Function Add Catalog</vt:lpstr>
      <vt:lpstr>Function Edit Catalog</vt:lpstr>
      <vt:lpstr>Function List Catalog</vt:lpstr>
      <vt:lpstr>'Function Add Catalog'!Print_Area</vt:lpstr>
      <vt:lpstr>'Function Add Guideline'!Print_Area</vt:lpstr>
      <vt:lpstr>'Function Edit Catalog'!Print_Area</vt:lpstr>
      <vt:lpstr>'Function Edit Guideline'!Print_Area</vt:lpstr>
      <vt:lpstr>'Function List Catalog'!Print_Area</vt:lpstr>
      <vt:lpstr>'Function List Guideline'!Print_Area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Quoc Bao (FHO.WD)</cp:lastModifiedBy>
  <cp:lastPrinted>2010-10-05T08:35:56Z</cp:lastPrinted>
  <dcterms:created xsi:type="dcterms:W3CDTF">2007-10-09T09:39:48Z</dcterms:created>
  <dcterms:modified xsi:type="dcterms:W3CDTF">2017-05-09T02:13:12Z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9dc311a9-b15c-4648-97d4-6950e5d3825b</vt:lpwstr>
  </property>
</Properties>
</file>