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heAnimals\public\"/>
    </mc:Choice>
  </mc:AlternateContent>
  <bookViews>
    <workbookView xWindow="0" yWindow="0" windowWidth="11670" windowHeight="4575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2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6" i="3"/>
  <c r="K5" i="3"/>
  <c r="K4" i="3"/>
  <c r="K3" i="3"/>
  <c r="K2" i="3"/>
  <c r="I15" i="3" l="1"/>
  <c r="F67" i="3" s="1"/>
  <c r="I16" i="3"/>
  <c r="F75" i="3" s="1"/>
  <c r="I17" i="3"/>
  <c r="F79" i="3" s="1"/>
  <c r="I18" i="3"/>
  <c r="F83" i="3" s="1"/>
  <c r="I19" i="3"/>
  <c r="F87" i="3" s="1"/>
  <c r="I20" i="3"/>
  <c r="F95" i="3" s="1"/>
  <c r="I21" i="3"/>
  <c r="F99" i="3" s="1"/>
  <c r="I22" i="3"/>
  <c r="F103" i="3" s="1"/>
  <c r="I23" i="3"/>
  <c r="F107" i="3" s="1"/>
  <c r="I24" i="3"/>
  <c r="F115" i="3" s="1"/>
  <c r="I25" i="3"/>
  <c r="F119" i="3" s="1"/>
  <c r="I26" i="3"/>
  <c r="F123" i="3" s="1"/>
  <c r="I27" i="3"/>
  <c r="F127" i="3" s="1"/>
  <c r="I28" i="3"/>
  <c r="I29" i="3"/>
  <c r="I30" i="3"/>
  <c r="I31" i="3"/>
  <c r="I3" i="3"/>
  <c r="F7" i="3" s="1"/>
  <c r="I4" i="3"/>
  <c r="F15" i="3" s="1"/>
  <c r="I5" i="3"/>
  <c r="F19" i="3" s="1"/>
  <c r="I6" i="3"/>
  <c r="F23" i="3" s="1"/>
  <c r="I7" i="3"/>
  <c r="F27" i="3" s="1"/>
  <c r="I8" i="3"/>
  <c r="F35" i="3" s="1"/>
  <c r="I9" i="3"/>
  <c r="F39" i="3" s="1"/>
  <c r="I10" i="3"/>
  <c r="F43" i="3" s="1"/>
  <c r="I11" i="3"/>
  <c r="F47" i="3" s="1"/>
  <c r="I12" i="3"/>
  <c r="F55" i="3" s="1"/>
  <c r="I13" i="3"/>
  <c r="F59" i="3" s="1"/>
  <c r="I14" i="3"/>
  <c r="F63" i="3" s="1"/>
  <c r="I2" i="3"/>
  <c r="F3" i="3" s="1"/>
  <c r="F86" i="3" l="1"/>
  <c r="F46" i="3"/>
  <c r="F38" i="3"/>
  <c r="F106" i="3"/>
  <c r="F18" i="3"/>
  <c r="F66" i="3"/>
  <c r="F26" i="3"/>
  <c r="F126" i="3"/>
  <c r="F58" i="3"/>
  <c r="F122" i="3"/>
  <c r="F102" i="3"/>
  <c r="F82" i="3"/>
  <c r="F62" i="3"/>
  <c r="F42" i="3"/>
  <c r="F22" i="3"/>
  <c r="F118" i="3"/>
  <c r="F98" i="3"/>
  <c r="F78" i="3"/>
  <c r="F130" i="3"/>
  <c r="E130" i="3" s="1"/>
  <c r="F110" i="3"/>
  <c r="F90" i="3"/>
  <c r="F70" i="3"/>
  <c r="F54" i="3"/>
  <c r="F34" i="3"/>
  <c r="F14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14" i="3"/>
  <c r="F94" i="3"/>
  <c r="F6" i="3"/>
  <c r="F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74" i="3"/>
  <c r="F50" i="3"/>
  <c r="F30" i="3"/>
  <c r="F131" i="3"/>
  <c r="E131" i="3" s="1"/>
  <c r="F111" i="3"/>
  <c r="F91" i="3"/>
  <c r="F71" i="3"/>
  <c r="F51" i="3"/>
  <c r="F31" i="3"/>
  <c r="F11" i="3"/>
</calcChain>
</file>

<file path=xl/sharedStrings.xml><?xml version="1.0" encoding="utf-8"?>
<sst xmlns="http://schemas.openxmlformats.org/spreadsheetml/2006/main" count="722" uniqueCount="319">
  <si>
    <t>id</t>
  </si>
  <si>
    <t>type</t>
  </si>
  <si>
    <t>name</t>
  </si>
  <si>
    <t>image</t>
  </si>
  <si>
    <t>id-sinhvat</t>
  </si>
  <si>
    <t>Tên khoa học:</t>
  </si>
  <si>
    <t>Ichthyophis nguyenorum Nishikawa, Matsui, and Orlov, 2012</t>
  </si>
  <si>
    <t>Duttaphrynus melanostictus (Schneider, 1799)</t>
  </si>
  <si>
    <t>Kaloula pulchra Gray, 1831</t>
  </si>
  <si>
    <t>Microhyla heymonsii Vogt, 1911</t>
  </si>
  <si>
    <t>Hylarana erythraea (Schlegel, 1837)</t>
  </si>
  <si>
    <t>Polypedates megacephalus Hallowell, 1861</t>
  </si>
  <si>
    <t>Calotes versicolor (Daudin, 1802)</t>
  </si>
  <si>
    <t>Gehyra multilata (Weigmann,1835)</t>
  </si>
  <si>
    <t>Hemidactylus garnotii (Conant and Collins, 1991)</t>
  </si>
  <si>
    <t>Hemidactylus frenatus Schlegel in Duméril &amp; Bibron, 1836</t>
  </si>
  <si>
    <t>Fejervarya limnocharis (Gravenhorst, 1829)</t>
  </si>
  <si>
    <t>Fejervarya cancrivora (Gravenhorst, 1829)</t>
  </si>
  <si>
    <t>Fejervarya sp.</t>
  </si>
  <si>
    <t>Hoplobatrachus rugulosus (Wiegmann, 1834)</t>
  </si>
  <si>
    <t>Occidozyga lima (Gravenhorst, 1829)</t>
  </si>
  <si>
    <t>Occidozyga martensii (Peters, 1867)</t>
  </si>
  <si>
    <t>Hemidactylus platyurus (Schneider, 1797)</t>
  </si>
  <si>
    <t>Takydromus sexlineatus Daudin, 1802</t>
  </si>
  <si>
    <t>Eutropis multifasciata (Kuhl, 1820)</t>
  </si>
  <si>
    <t>Python molurus (Linnaeus, 1758)</t>
  </si>
  <si>
    <t>Tên tiếng Việt</t>
  </si>
  <si>
    <t>Ếch giun nguyễn</t>
  </si>
  <si>
    <t>Cóc nhà</t>
  </si>
  <si>
    <t>ỄN ương</t>
  </si>
  <si>
    <t>Nhái bầu heymon</t>
  </si>
  <si>
    <t>Chàng xanh</t>
  </si>
  <si>
    <t>Ếch cây mép trắng</t>
  </si>
  <si>
    <t>Nhông xanh, Nhông hàng rào, Kì nhông</t>
  </si>
  <si>
    <t>Thằn lằn 4 móng</t>
  </si>
  <si>
    <t>Thạch sùng garnot</t>
  </si>
  <si>
    <t>Thạch sùng đuôi sần</t>
  </si>
  <si>
    <t>Nhái Ngóe</t>
  </si>
  <si>
    <t>Ếch cua</t>
  </si>
  <si>
    <t>Nhái cơm</t>
  </si>
  <si>
    <t>Ếch đồng</t>
  </si>
  <si>
    <t>Cóc nước sần</t>
  </si>
  <si>
    <t>Cóc nước marten</t>
  </si>
  <si>
    <t>Ễn ương</t>
  </si>
  <si>
    <t>Nhông hàng rào</t>
  </si>
  <si>
    <t>Thạch sùng đuôi dẹp</t>
  </si>
  <si>
    <t>Thằn lằn đuôi dài</t>
  </si>
  <si>
    <t>Thằn lằn bóng hoa</t>
  </si>
  <si>
    <t>Trăn lưới</t>
  </si>
  <si>
    <t>/img1.JPG</t>
  </si>
  <si>
    <t>/img2.JPG</t>
  </si>
  <si>
    <t>/img3.JPG</t>
  </si>
  <si>
    <t>/img4.JPG</t>
  </si>
  <si>
    <t>/img5.JPG</t>
  </si>
  <si>
    <t>Hình ảnh/Video 1</t>
  </si>
  <si>
    <t>Hình ảnh/Video 2</t>
  </si>
  <si>
    <t>Hình ảnh/Video 3</t>
  </si>
  <si>
    <t>Hình ảnh/Video 4</t>
  </si>
  <si>
    <t>Hình ảnh/Video 5</t>
  </si>
  <si>
    <t>https://drive.google.com/open?id=1SPt5-5-Eu5eLhNXVGMijMrIqagolFZ4i</t>
  </si>
  <si>
    <t>https://drive.google.com/open?id=1g08XkVrfOuc6Fx7YDp6eA6j14XZnv1Ck</t>
  </si>
  <si>
    <t>https://drive.google.com/open?id=1G_ygNQQ1GGmHk1AA8y7H5jowamzBUN6g</t>
  </si>
  <si>
    <t>https://drive.google.com/open?id=1P8mqWYHDDg3gYo65RSS8h8vNiY3DsHTr</t>
  </si>
  <si>
    <t>https://drive.google.com/open?id=14bhLrXAcrHEU9DyzHabr4kwErBCvOZqw</t>
  </si>
  <si>
    <t>https://drive.google.com/open?id=11e4vQj953s1KGSkE2yeDnUf6t_OUcfOI</t>
  </si>
  <si>
    <t>https://drive.google.com/open?id=1Gk5XFK-dObncE5ofYi6deeOr24v_9YsA</t>
  </si>
  <si>
    <t>https://drive.google.com/open?id=1ho3UAHmYl_v901oVcA7kUpzyilSk-LXw</t>
  </si>
  <si>
    <t>https://drive.google.com/open?id=1J-l29yz_Fbnb58X2YdTUYt2e9kPvP1nK</t>
  </si>
  <si>
    <t>https://drive.google.com/open?id=13SdgByNjDXlZm4rEp0qBmgNnQTqpjjff</t>
  </si>
  <si>
    <t>https://drive.google.com/open?id=1zTKJj4cjMlNnpTCpuUKy6Q8iO3Cv4BH4</t>
  </si>
  <si>
    <t>https://drive.google.com/open?id=1dAspuOaa2rVuawgZGO2ZYLt7WlOqO8sW</t>
  </si>
  <si>
    <t>https://drive.google.com/open?id=1CHHTR93V_xNb53pEwCd_axxOo3G85qum</t>
  </si>
  <si>
    <t>https://drive.google.com/open?id=1kSxroGIm5vdaB95quJQ3CAPeWCev3KtE</t>
  </si>
  <si>
    <t>https://drive.google.com/open?id=1T28URxMeDGBxHtFZYvFAt7iHr81zyK0f</t>
  </si>
  <si>
    <t>https://drive.google.com/open?id=1VO50fyXU8VAbdi0o5DHsMEXpkLYbZp04</t>
  </si>
  <si>
    <t>https://drive.google.com/open?id=1u-EnqYum36rkgofdJrBIanPmaMvufy2l</t>
  </si>
  <si>
    <t>https://drive.google.com/open?id=10lCRsK7vhMTtFm9v5sG6Kt1t1wZLi4du</t>
  </si>
  <si>
    <t>https://drive.google.com/open?id=14sIJhWFjZuh7PqdEWFsT7CDDgEl8FA9-</t>
  </si>
  <si>
    <t>https://drive.google.com/open?id=1C_Ctdntw2X6UjdvnzG0MFOW_K7ADo7xS</t>
  </si>
  <si>
    <t>https://drive.google.com/open?id=1l6ika5QSYBj-vxcmok5wkfU6nwrsKltf</t>
  </si>
  <si>
    <t>https://drive.google.com/open?id=1P7EV53D8yg3ZOLwaNKtRiQdPLzBSCait</t>
  </si>
  <si>
    <t>https://drive.google.com/open?id=1gKYR9qHwrxOa-ziZC-5CkrxFWptlALso</t>
  </si>
  <si>
    <t>https://drive.google.com/open?id=1RI_M7FECV4d7bQhK8S6BzgJSVb5HVHM9</t>
  </si>
  <si>
    <t>https://drive.google.com/open?id=1R05SImE9fn6gob8sAE8OYUOTjtN_oJIQ</t>
  </si>
  <si>
    <t>https://drive.google.com/open?id=1witFgiWDofH95NguqHHEHqavvwq_1TCl</t>
  </si>
  <si>
    <t>https://drive.google.com/open?id=1yU01M0KhxmBINIkpYgPYr0-FdKHkHr4V</t>
  </si>
  <si>
    <t>https://drive.google.com/open?id=190aqaXY26T7G0924gyfO9R28LCQqgx5E</t>
  </si>
  <si>
    <t>https://drive.google.com/open?id=1y8gsVPs_fq2M8Dol_xg1YZmhegYcdEwj</t>
  </si>
  <si>
    <t>https://drive.google.com/open?id=1Rc6JVKR5of48kUnSn4dvxD2YBKuz_Qax</t>
  </si>
  <si>
    <t>https://drive.google.com/open?id=1fBrHI93hTLVUyEi5NvPGi7Su8SeHnrlI</t>
  </si>
  <si>
    <t>https://drive.google.com/open?id=1dEO2xt0jbV5p4KXXtyIjQ0akIjgpLarq</t>
  </si>
  <si>
    <t>https://drive.google.com/open?id=1nnFbJiWrhpdt-knfDOAYGKxz-tLO3scw</t>
  </si>
  <si>
    <t>https://drive.google.com/open?id=1iXwwtDoJBcLKJArg7H6I8VxaPl09ujYt</t>
  </si>
  <si>
    <t>https://drive.google.com/open?id=1XSKok5YNj-mjm68z4-Badrf5N-gWOTfG</t>
  </si>
  <si>
    <t>https://drive.google.com/open?id=1K06DEe2wXMymHv9Nz1Bf4Sfh0pi1dFx-</t>
  </si>
  <si>
    <t>https://drive.google.com/open?id=1Pv4QpQ-XGXYkW3ledU52ga8n340JEecS</t>
  </si>
  <si>
    <t>https://drive.google.com/open?id=1W7VhA1EtUeXw0-xz5ZVA0GmNyOnHaqhK</t>
  </si>
  <si>
    <t>https://drive.google.com/open?id=1uFDKV9_aA4GK4wQaO3Ja7sw2SIm1HKQR</t>
  </si>
  <si>
    <t>https://drive.google.com/open?id=1dMNhLBobuf6udZnR9OSpzdnilPRZaBXS</t>
  </si>
  <si>
    <t>https://drive.google.com/open?id=1b6P0ANW6Prltr6lDAkChBN_2t-Or5v2n</t>
  </si>
  <si>
    <t>https://drive.google.com/open?id=1QbchYJMpLVv9Bo7Fz8cXZDgavCVUTe4l</t>
  </si>
  <si>
    <t>https://drive.google.com/open?id=19imjQ05jJmwpL4m1saUEavpVIiB-aMkU</t>
  </si>
  <si>
    <t>https://drive.google.com/open?id=1mr6-En-h1ef9_0z9SEzC2zWSu7ynN7Px</t>
  </si>
  <si>
    <t>https://drive.google.com/open?id=1ouKmdg13X3Gt9LvL2LYzzlp98s8SKlSP</t>
  </si>
  <si>
    <t>https://drive.google.com/open?id=1UaZURoURmTbbfJW3N02YenbPt97Rjgzf</t>
  </si>
  <si>
    <t>https://drive.google.com/open?id=13JkwOmJV_JPUeTExsSO142p29gIgo412</t>
  </si>
  <si>
    <t>https://drive.google.com/open?id=1nQyI3u1IAKL7bpnDYvS6-J6FfRy-vfIy</t>
  </si>
  <si>
    <t>https://drive.google.com/open?id=1w1Fz6UOGglW9q-Noy3eg7oKfJshRGUHr</t>
  </si>
  <si>
    <t>https://drive.google.com/open?id=1pW1Nc0NHa9bAIu2f9mQCeeSTVODE9GPK</t>
  </si>
  <si>
    <t>https://drive.google.com/open?id=1Gb9g1GIkW7AuNeJ09P8Ko2Kh3eeMpoHF</t>
  </si>
  <si>
    <t>https://drive.google.com/open?id=1GlHiMXevmRyCBRH69s4eePdxtY0yeUNF</t>
  </si>
  <si>
    <t>https://drive.google.com/open?id=1pSKpl2Bm9bP9FUEe72dvry9X9Kvy_ns7</t>
  </si>
  <si>
    <t>https://drive.google.com/open?id=14vN4pz76NYcP3dk-gogAWCQdcJC-OHnQ</t>
  </si>
  <si>
    <t>https://drive.google.com/open?id=11bZoCZofkAdAFC1NRBKsE2F7FH3dzdCc</t>
  </si>
  <si>
    <t>https://drive.google.com/open?id=18cDrgsu9etfsa2yVIjoHryVqb_POucGZ</t>
  </si>
  <si>
    <t>https://drive.google.com/open?id=1ahXZxegL8tAY5LLq7M2Oa6778AvUuU6k</t>
  </si>
  <si>
    <t>https://drive.google.com/open?id=1rY2dEgfC7iTLEfAzG-lpskx-UYgo8zZz</t>
  </si>
  <si>
    <t>https://drive.google.com/open?id=1KDIOjdWe0WWtjnKOwiOjJQ8ZYMD6YoVT</t>
  </si>
  <si>
    <t>https://drive.google.com/open?id=1i6ZwiNE05NWNBIjEwBPWcfpt91Fy9Iql</t>
  </si>
  <si>
    <t>https://drive.google.com/open?id=12wjSL0CgzmmwbnZm3Wo5VhAXJP8J0uZj</t>
  </si>
  <si>
    <t>https://drive.google.com/open?id=1KhdSBs0QhUTP4pp0mbAobci_BfPXOFV7</t>
  </si>
  <si>
    <t>https://drive.google.com/open?id=1xdlBaS3stP-cjsUfqEjn0cm6apbiMpLi</t>
  </si>
  <si>
    <t>https://drive.google.com/open?id=1QpeM3aeXKcl0pW2yC784tBOgVAvJ77iz</t>
  </si>
  <si>
    <t>https://drive.google.com/open?id=1y7jYDzTRl7UAM7UL5gRI3Wsu6LgS0X9G</t>
  </si>
  <si>
    <t>https://drive.google.com/open?id=118lLAeCbOSKtPiWrlv5UsQwZe_vmGKr7</t>
  </si>
  <si>
    <t>https://drive.google.com/open?id=1kKHDrORLA0tGWmLz6_9vYObrpqSInlt-</t>
  </si>
  <si>
    <t>https://drive.google.com/open?id=1Q-1PbAvRUkffuLy1oltdCRTtA6K2Ar38</t>
  </si>
  <si>
    <t>https://drive.google.com/open?id=1N_nQxYPGI-iO8SLnWKFs83ak1shRsgnV</t>
  </si>
  <si>
    <t>https://drive.google.com/open?id=1foxg6ZqxAE8HLHPy9qyhGXV3LdqDztnV</t>
  </si>
  <si>
    <t>https://drive.google.com/open?id=1WIFOpTgSWWclAUoCv-t4pPOwytQ7-bfQ</t>
  </si>
  <si>
    <t>https://drive.google.com/open?id=1dby2whsj8oinnjmIzcII_5McCItYg2MP</t>
  </si>
  <si>
    <t>https://drive.google.com/open?id=1ATl6DfttZJYHmhSke6pztgIHlEJMpz0R</t>
  </si>
  <si>
    <t>https://drive.google.com/open?id=17RdKj0wtBxz_4QmV89W9CTNwDU90hUSh</t>
  </si>
  <si>
    <t>https://drive.google.com/open?id=1UxM_d6ji5K68PlDSQsCPMEiuXrhKw9ab</t>
  </si>
  <si>
    <t>https://drive.google.com/open?id=1Wetyj-hyzZZcpua0lyM9dkZ29zWwoX0o</t>
  </si>
  <si>
    <t>https://drive.google.com/open?id=1sr_hifnEomBxretJZNPlynvborcwfSjF</t>
  </si>
  <si>
    <t>https://drive.google.com/open?id=1jSCBUb3ZV76BDmGYPmNIwq6Ajl1RvJt5</t>
  </si>
  <si>
    <t>https://drive.google.com/open?id=1vpmtlaFYXaAmxdgm3C54Ii3TEj_uo3mK</t>
  </si>
  <si>
    <t>https://drive.google.com/open?id=1YlYwKK3K3jlSv9OUk04OZaTQ2tcuo1ON</t>
  </si>
  <si>
    <t>https://drive.google.com/open?id=1uoUEAL4IYLpLfv-vtTsy1bvO-QdzNLN7</t>
  </si>
  <si>
    <t>https://drive.google.com/open?id=1CTYH35rff_Zh20EwgAxEzv-mCBXraRtR</t>
  </si>
  <si>
    <t>https://drive.google.com/open?id=1-Adkb-UzijLfezGYifaJ3q41S6p1L0IF</t>
  </si>
  <si>
    <t>https://drive.google.com/open?id=1M1iJZ7xcKWrqhwrexn_Od2R-qabF7EWB</t>
  </si>
  <si>
    <t>https://drive.google.com/open?id=1UU0PQVUmkNY3UIT_XPWih4dHWsSno6AY</t>
  </si>
  <si>
    <t>https://drive.google.com/open?id=1XZ4UafzUsZVURbhWYn8kFYQkFN-Xzw2T</t>
  </si>
  <si>
    <t>https://drive.google.com/open?id=1jFzrqSHNm4KseQqM9Clr1BdC85c5ovG9</t>
  </si>
  <si>
    <t>https://drive.google.com/open?id=1zLiyaJASoCvOe3uxL3_tZyxy5BeYu8hG</t>
  </si>
  <si>
    <t>https://drive.google.com/open?id=1SgYKmc-B_-wrXB36WDCJ4YjyeaBfG5ki</t>
  </si>
  <si>
    <t>https://drive.google.com/open?id=1ukCU2ghJs06SE_HaotSPCz9cN11mXMJO</t>
  </si>
  <si>
    <t>https://drive.google.com/open?id=1nTcuqCy7ywFdXs8yfpugmjXEsPWp9Uqa</t>
  </si>
  <si>
    <t>https://drive.google.com/open?id=1coreid3G4uQ0ML6tP3Gz_ZKfca0ej9dY</t>
  </si>
  <si>
    <t>https://drive.google.com/open?id=1AQ1HkG_xGQUTjyOn0F00CrZh3ZcDdTy9</t>
  </si>
  <si>
    <t>https://drive.google.com/open?id=1WoIN1d-QBwRGyT1eqKCcfi-Wp5RauKJS</t>
  </si>
  <si>
    <t>https://drive.google.com/open?id=1rN9sxEBPp0CfbuMRaWt6E-F0giBR-i4J</t>
  </si>
  <si>
    <t>https://drive.google.com/open?id=1KDR3vJpcME72Xcp49Ro4nShF6ab2OXx_</t>
  </si>
  <si>
    <t>https://drive.google.com/open?id=1rtf2vw22gsw6r-X1rk3KBZWEZioqb3ym</t>
  </si>
  <si>
    <t>https://drive.google.com/open?id=1MxLrhThqJ7JEWQZHZrGv5nLqx6bCUl8G</t>
  </si>
  <si>
    <t>https://drive.google.com/open?id=1S8ZAHtASf9M_YmaA98dPKDYUPX9Cxu-b</t>
  </si>
  <si>
    <t>https://drive.google.com/open?id=1RjevrTAeVkBig2J0HBOKy8jUe7_a1CLL</t>
  </si>
  <si>
    <t>https://drive.google.com/open?id=1uvU2vxc5PDoYmmWi7ReeTPdIdLVa5XnC</t>
  </si>
  <si>
    <t>https://drive.google.com/open?id=1wCnCBhkFEw5UWmx0EpHYtdBJOF099m1O</t>
  </si>
  <si>
    <t>https://drive.google.com/open?id=1jmn51f0emnDSXBP63alR1jJAFSM5haI2</t>
  </si>
  <si>
    <t>https://drive.google.com/open?id=1aqu-EoDKwT0L91YjnSPBw6F-l1N9DHn5</t>
  </si>
  <si>
    <t>https://drive.google.com/open?id=1HLtdGR7dsCnWs8IEp6WvCRHmNcl-6yz3</t>
  </si>
  <si>
    <t>https://drive.google.com/open?id=1MMSYamfD30IZ7nPCJmMNwNETXWPBx14T</t>
  </si>
  <si>
    <t>https://drive.google.com/open?id=1d1BlyR6zFskZhAml-Gx0phlVSa9EYNzq</t>
  </si>
  <si>
    <t>https://drive.google.com/open?id=1VNCWT5omdLYrO3vd0kNVjeLtmMGXGl04</t>
  </si>
  <si>
    <t>https://drive.google.com/open?id=1PmuUeYwkh7apn2-AoIo74RehQZQF2wpb</t>
  </si>
  <si>
    <t>https://drive.google.com/open?id=1ORAndIRPUlZ3yvzR0lAjWF1XrRQtnRGZ</t>
  </si>
  <si>
    <t>https://drive.google.com/open?id=1JQ_FoJfWAPp42Ubr3R96GLpKyvbL27Fq</t>
  </si>
  <si>
    <t>https://drive.google.com/open?id=121Q2C76_ZrkewlkZ7YqCR2SrKE9O05m4</t>
  </si>
  <si>
    <t>https://drive.google.com/open?id=1DaePXZTxSIlyaW2K-IOoTqNbpctlzVRa</t>
  </si>
  <si>
    <t>https://drive.google.com/open?id=15G9c0-fGCYrsj7LokgaCglv4oM24ftrB</t>
  </si>
  <si>
    <t>https://drive.google.com/open?id=12Vgdh9LAbRXzNfaf9JBcSe_N1f6q5vUf</t>
  </si>
  <si>
    <t>https://drive.google.com/open?id=1XU3dkPM576kAs2TkLOHqocj_4lc0BWGI</t>
  </si>
  <si>
    <t>https://drive.google.com/open?id=15fCO8EhyeHzrxDSjyi2Cpn06J7oBKgY8</t>
  </si>
  <si>
    <t>https://drive.google.com/open?id=19fpuTEUgPjW1Ppam_0w_VvwRWBmR2oc_</t>
  </si>
  <si>
    <t>https://drive.google.com/open?id=1PMXbC30SZqptQLuYU4_Q6KD6PV2h5FiJ</t>
  </si>
  <si>
    <t>https://drive.google.com/open?id=1tUPqJQbZ9ssxrN3dI_pW5fU8gWx3I5rM</t>
  </si>
  <si>
    <t>https://drive.google.com/open?id=1lq79QgaKaanvDmafG4k-gp32yfn09n2D</t>
  </si>
  <si>
    <t>https://drive.google.com/open?id=1-sV1gpVyiGPg-Cv475h2z8mrv5feaes-</t>
  </si>
  <si>
    <t>https://drive.google.com/open?id=1-63Btp3O2h-GUsmUxSLxlayR0ChaQ4Az</t>
  </si>
  <si>
    <t>https://drive.google.com/open?id=1ZG1o4uqJ-lsTFFztDvvMpy2OzAaTKmvU</t>
  </si>
  <si>
    <t>https://drive.google.com/open?id=1q6pW8AAlbF7i5GJz1pPS56i3ANNjI0WY</t>
  </si>
  <si>
    <t>https://drive.google.com/open?id=1G0p0-MM3GCk9Vg7-i0IkHNake2C401Eq</t>
  </si>
  <si>
    <t>https://drive.google.com/open?id=1HCD56PjAHYgBe6pOTSRccEgDaeW7lImk</t>
  </si>
  <si>
    <t>https://drive.google.com/open?id=1lCr_iZtJ-r1-f73GB-oh27uEXgOeetac</t>
  </si>
  <si>
    <t>https://drive.google.com/open?id=1T_rpZc568T10Psg7iFckyMFIF1y48jZ_</t>
  </si>
  <si>
    <t>https://drive.google.com/open?id=1f1jIaWVl1DasQdUilcVt2FwmjAmBEKSS</t>
  </si>
  <si>
    <t>1. Ichthyophis nguyenorum Nishikawa, Matsui, and Orlov, 2012-Ếch giun nguyễn/img1.JPG</t>
  </si>
  <si>
    <t>1. Ichthyophis nguyenorum Nishikawa, Matsui, and Orlov, 2012-Ếch giun nguyễn/img2.JPG</t>
  </si>
  <si>
    <t>1. Ichthyophis nguyenorum Nishikawa, Matsui, and Orlov, 2012-Ếch giun nguyễn/img3.JPG</t>
  </si>
  <si>
    <t>1. Ichthyophis nguyenorum Nishikawa, Matsui, and Orlov, 2012-Ếch giun nguyễn/img4.JPG</t>
  </si>
  <si>
    <t>1. Ichthyophis nguyenorum Nishikawa, Matsui, and Orlov, 2012-Ếch giun nguyễn/img5.JPG</t>
  </si>
  <si>
    <t>2. Duttaphrynus melanostictus (Schneider, 1799)-Cóc nhà/img1.JPG</t>
  </si>
  <si>
    <t>2. Duttaphrynus melanostictus (Schneider, 1799)-Cóc nhà/img2.JPG</t>
  </si>
  <si>
    <t>2. Duttaphrynus melanostictus (Schneider, 1799)-Cóc nhà/img3.JPG</t>
  </si>
  <si>
    <t>2. Duttaphrynus melanostictus (Schneider, 1799)-Cóc nhà/img4.JPG</t>
  </si>
  <si>
    <t>3. Kaloula pulchra Gray, 1831-ỄN ương/img1.JPG</t>
  </si>
  <si>
    <t>3. Kaloula pulchra Gray, 1831-ỄN ương/img2.JPG</t>
  </si>
  <si>
    <t>4. Microhyla heymonsii Vogt, 1911-Nhái bầu heymon/img1.JPG</t>
  </si>
  <si>
    <t>4. Microhyla heymonsii Vogt, 1911-Nhái bầu heymon/img2.JPG</t>
  </si>
  <si>
    <t>4. Microhyla heymonsii Vogt, 1911-Nhái bầu heymon/img3.JPG</t>
  </si>
  <si>
    <t>4. Microhyla heymonsii Vogt, 1911-Nhái bầu heymon/img4.JPG</t>
  </si>
  <si>
    <t>4. Microhyla heymonsii Vogt, 1911-Nhái bầu heymon/img5.JPG</t>
  </si>
  <si>
    <t>5. Hylarana erythraea (Schlegel, 1837)-Chàng xanh/img1.JPG</t>
  </si>
  <si>
    <t>5. Hylarana erythraea (Schlegel, 1837)-Chàng xanh/img2.JPG</t>
  </si>
  <si>
    <t>5. Hylarana erythraea (Schlegel, 1837)-Chàng xanh/img3.JPG</t>
  </si>
  <si>
    <t>5. Hylarana erythraea (Schlegel, 1837)-Chàng xanh/img4.JPG</t>
  </si>
  <si>
    <t>5. Hylarana erythraea (Schlegel, 1837)-Chàng xanh/img5.JPG</t>
  </si>
  <si>
    <t>6. Polypedates megacephalus Hallowell, 1861-Ếch cây mép trắng/img1.JPG</t>
  </si>
  <si>
    <t>6. Polypedates megacephalus Hallowell, 1861-Ếch cây mép trắng/img2.JPG</t>
  </si>
  <si>
    <t>6. Polypedates megacephalus Hallowell, 1861-Ếch cây mép trắng/img3.JPG</t>
  </si>
  <si>
    <t>6. Polypedates megacephalus Hallowell, 1861-Ếch cây mép trắng/img4.JPG</t>
  </si>
  <si>
    <t>6. Polypedates megacephalus Hallowell, 1861-Ếch cây mép trắng/img5.JPG</t>
  </si>
  <si>
    <t>7. Calotes versicolor (Daudin, 1802)-Nhông xanh, Nhông hàng rào, Kì nhông/img1.JPG</t>
  </si>
  <si>
    <t>7. Calotes versicolor (Daudin, 1802)-Nhông xanh, Nhông hàng rào, Kì nhông/img2.JPG</t>
  </si>
  <si>
    <t>7. Calotes versicolor (Daudin, 1802)-Nhông xanh, Nhông hàng rào, Kì nhông/img3.JPG</t>
  </si>
  <si>
    <t>7. Calotes versicolor (Daudin, 1802)-Nhông xanh, Nhông hàng rào, Kì nhông/img4.JPG</t>
  </si>
  <si>
    <t>7. Calotes versicolor (Daudin, 1802)-Nhông xanh, Nhông hàng rào, Kì nhông/img5.JPG</t>
  </si>
  <si>
    <t>8. Gehyra multilata (Weigmann,1835)-Thằn lằn 4 móng/img1.JPG</t>
  </si>
  <si>
    <t>8. Gehyra multilata (Weigmann,1835)-Thằn lằn 4 móng/img2.JPG</t>
  </si>
  <si>
    <t>8. Gehyra multilata (Weigmann,1835)-Thằn lằn 4 móng/img3.JPG</t>
  </si>
  <si>
    <t>8. Gehyra multilata (Weigmann,1835)-Thằn lằn 4 móng/img4.JPG</t>
  </si>
  <si>
    <t>8. Gehyra multilata (Weigmann,1835)-Thằn lằn 4 móng/img5.JPG</t>
  </si>
  <si>
    <t>9. Hemidactylus garnotii (Conant and Collins, 1991)-Thạch sùng garnot/img1.JPG</t>
  </si>
  <si>
    <t>9. Hemidactylus garnotii (Conant and Collins, 1991)-Thạch sùng garnot/img2.JPG</t>
  </si>
  <si>
    <t>9. Hemidactylus garnotii (Conant and Collins, 1991)-Thạch sùng garnot/img3.JPG</t>
  </si>
  <si>
    <t>9. Hemidactylus garnotii (Conant and Collins, 1991)-Thạch sùng garnot/img4.JPG</t>
  </si>
  <si>
    <t>9. Hemidactylus garnotii (Conant and Collins, 1991)-Thạch sùng garnot/img5.JPG</t>
  </si>
  <si>
    <t>10. Hemidactylus frenatus Schlegel in Duméril &amp; Bibron, 1836-Thạch sùng đuôi sần/img1.JPG</t>
  </si>
  <si>
    <t>10. Hemidactylus frenatus Schlegel in Duméril &amp; Bibron, 1836-Thạch sùng đuôi sần/img2.JPG</t>
  </si>
  <si>
    <t>10. Hemidactylus frenatus Schlegel in Duméril &amp; Bibron, 1836-Thạch sùng đuôi sần/img3.JPG</t>
  </si>
  <si>
    <t>11. Duttaphrynus melanostictus (Schneider, 1799)-Cóc nhà/img1.JPG</t>
  </si>
  <si>
    <t>11. Duttaphrynus melanostictus (Schneider, 1799)-Cóc nhà/img2.JPG</t>
  </si>
  <si>
    <t>11. Duttaphrynus melanostictus (Schneider, 1799)-Cóc nhà/img3.JPG</t>
  </si>
  <si>
    <t>11. Duttaphrynus melanostictus (Schneider, 1799)-Cóc nhà/img4.JPG</t>
  </si>
  <si>
    <t>12. Ichthyophis nguyenorum Nishikawa, Matsui, and Orlov, 2012-Ếch giun nguyễn/img1.JPG</t>
  </si>
  <si>
    <t>12. Ichthyophis nguyenorum Nishikawa, Matsui, and Orlov, 2012-Ếch giun nguyễn/img2.JPG</t>
  </si>
  <si>
    <t>12. Ichthyophis nguyenorum Nishikawa, Matsui, and Orlov, 2012-Ếch giun nguyễn/img3.JPG</t>
  </si>
  <si>
    <t>12. Ichthyophis nguyenorum Nishikawa, Matsui, and Orlov, 2012-Ếch giun nguyễn/img4.JPG</t>
  </si>
  <si>
    <t>12. Ichthyophis nguyenorum Nishikawa, Matsui, and Orlov, 2012-Ếch giun nguyễn/img5.JPG</t>
  </si>
  <si>
    <t>13. Fejervarya limnocharis (Gravenhorst, 1829)-Nhái Ngóe/img1.JPG</t>
  </si>
  <si>
    <t>13. Fejervarya limnocharis (Gravenhorst, 1829)-Nhái Ngóe/img2.JPG</t>
  </si>
  <si>
    <t>13. Fejervarya limnocharis (Gravenhorst, 1829)-Nhái Ngóe/img3.JPG</t>
  </si>
  <si>
    <t>13. Fejervarya limnocharis (Gravenhorst, 1829)-Nhái Ngóe/img4.JPG</t>
  </si>
  <si>
    <t>13. Fejervarya limnocharis (Gravenhorst, 1829)-Nhái Ngóe/img5.JPG</t>
  </si>
  <si>
    <t>14. Fejervarya cancrivora (Gravenhorst, 1829)-Ếch cua/img1.JPG</t>
  </si>
  <si>
    <t>14. Fejervarya cancrivora (Gravenhorst, 1829)-Ếch cua/img2.JPG</t>
  </si>
  <si>
    <t>14. Fejervarya cancrivora (Gravenhorst, 1829)-Ếch cua/img3.JPG</t>
  </si>
  <si>
    <t>15. Fejervarya sp.-Nhái cơm/img1.JPG</t>
  </si>
  <si>
    <t>15. Fejervarya sp.-Nhái cơm/img2.JPG</t>
  </si>
  <si>
    <t>15. Fejervarya sp.-Nhái cơm/img3.JPG</t>
  </si>
  <si>
    <t>15. Fejervarya sp.-Nhái cơm/img4.JPG</t>
  </si>
  <si>
    <t>15. Fejervarya sp.-Nhái cơm/img5.JPG</t>
  </si>
  <si>
    <t>16. Hoplobatrachus rugulosus (Wiegmann, 1834)-Ếch đồng/img1.JPG</t>
  </si>
  <si>
    <t>16. Hoplobatrachus rugulosus (Wiegmann, 1834)-Ếch đồng/img2.JPG</t>
  </si>
  <si>
    <t>16. Hoplobatrachus rugulosus (Wiegmann, 1834)-Ếch đồng/img3.JPG</t>
  </si>
  <si>
    <t>16. Hoplobatrachus rugulosus (Wiegmann, 1834)-Ếch đồng/img4.JPG</t>
  </si>
  <si>
    <t>17. Occidozyga lima (Gravenhorst, 1829)-Cóc nước sần/img1.JPG</t>
  </si>
  <si>
    <t>17. Occidozyga lima (Gravenhorst, 1829)-Cóc nước sần/img2.JPG</t>
  </si>
  <si>
    <t>17. Occidozyga lima (Gravenhorst, 1829)-Cóc nước sần/img3.JPG</t>
  </si>
  <si>
    <t>18. Occidozyga martensii (Peters, 1867)-Cóc nước marten/img1.JPG</t>
  </si>
  <si>
    <t>18. Occidozyga martensii (Peters, 1867)-Cóc nước marten/img2.JPG</t>
  </si>
  <si>
    <t>18. Occidozyga martensii (Peters, 1867)-Cóc nước marten/img3.JPG</t>
  </si>
  <si>
    <t>19. Kaloula pulchra Gray, 1831-Ễn ương/img1.JPG</t>
  </si>
  <si>
    <t>19. Kaloula pulchra Gray, 1831-Ễn ương/img2.JPG</t>
  </si>
  <si>
    <t>20. Microhyla heymonsii Vogt, 1911-Nhái bầu heymon/img1.JPG</t>
  </si>
  <si>
    <t>20. Microhyla heymonsii Vogt, 1911-Nhái bầu heymon/img2.JPG</t>
  </si>
  <si>
    <t>20. Microhyla heymonsii Vogt, 1911-Nhái bầu heymon/img3.JPG</t>
  </si>
  <si>
    <t>20. Microhyla heymonsii Vogt, 1911-Nhái bầu heymon/img4.JPG</t>
  </si>
  <si>
    <t>20. Microhyla heymonsii Vogt, 1911-Nhái bầu heymon/img5.JPG</t>
  </si>
  <si>
    <t>21. Hylarana erythraea (Schlegel, 1837)-Chàng xanh/img1.JPG</t>
  </si>
  <si>
    <t>21. Hylarana erythraea (Schlegel, 1837)-Chàng xanh/img2.JPG</t>
  </si>
  <si>
    <t>21. Hylarana erythraea (Schlegel, 1837)-Chàng xanh/img3.JPG</t>
  </si>
  <si>
    <t>21. Hylarana erythraea (Schlegel, 1837)-Chàng xanh/img4.JPG</t>
  </si>
  <si>
    <t>21. Hylarana erythraea (Schlegel, 1837)-Chàng xanh/img5.JPG</t>
  </si>
  <si>
    <t>22. Polypedates megacephalus Hallowell, 1861-Ếch cây mép trắng/img1.JPG</t>
  </si>
  <si>
    <t>22. Polypedates megacephalus Hallowell, 1861-Ếch cây mép trắng/img2.JPG</t>
  </si>
  <si>
    <t>22. Polypedates megacephalus Hallowell, 1861-Ếch cây mép trắng/img3.JPG</t>
  </si>
  <si>
    <t>22. Polypedates megacephalus Hallowell, 1861-Ếch cây mép trắng/img4.JPG</t>
  </si>
  <si>
    <t>22. Polypedates megacephalus Hallowell, 1861-Ếch cây mép trắng/img5.JPG</t>
  </si>
  <si>
    <t>23. Calotes versicolor (Daudin, 1802)-Nhông hàng rào/img1.JPG</t>
  </si>
  <si>
    <t>23. Calotes versicolor (Daudin, 1802)-Nhông hàng rào/img2.JPG</t>
  </si>
  <si>
    <t>23. Calotes versicolor (Daudin, 1802)-Nhông hàng rào/img3.JPG</t>
  </si>
  <si>
    <t>23. Calotes versicolor (Daudin, 1802)-Nhông hàng rào/img4.JPG</t>
  </si>
  <si>
    <t>23. Calotes versicolor (Daudin, 1802)-Nhông hàng rào/img5.JPG</t>
  </si>
  <si>
    <t>24. Gehyra multilata (Weigmann,1835)-Thằn lằn 4 móng/img1.JPG</t>
  </si>
  <si>
    <t>24. Gehyra multilata (Weigmann,1835)-Thằn lằn 4 móng/img2.JPG</t>
  </si>
  <si>
    <t>24. Gehyra multilata (Weigmann,1835)-Thằn lằn 4 móng/img3.JPG</t>
  </si>
  <si>
    <t>24. Gehyra multilata (Weigmann,1835)-Thằn lằn 4 móng/img4.JPG</t>
  </si>
  <si>
    <t>24. Gehyra multilata (Weigmann,1835)-Thằn lằn 4 móng/img5.JPG</t>
  </si>
  <si>
    <t>25. Hemidactylus garnotii (Conant and Collins, 1991)-Thạch sùng garnot/img1.JPG</t>
  </si>
  <si>
    <t>25. Hemidactylus garnotii (Conant and Collins, 1991)-Thạch sùng garnot/img2.JPG</t>
  </si>
  <si>
    <t>25. Hemidactylus garnotii (Conant and Collins, 1991)-Thạch sùng garnot/img3.JPG</t>
  </si>
  <si>
    <t>25. Hemidactylus garnotii (Conant and Collins, 1991)-Thạch sùng garnot/img4.JPG</t>
  </si>
  <si>
    <t>25. Hemidactylus garnotii (Conant and Collins, 1991)-Thạch sùng garnot/img5.JPG</t>
  </si>
  <si>
    <t>26. Hemidactylus frenatus Schlegel in Duméril &amp; Bibron, 1836-Thạch sùng đuôi sần/img1.JPG</t>
  </si>
  <si>
    <t>26. Hemidactylus frenatus Schlegel in Duméril &amp; Bibron, 1836-Thạch sùng đuôi sần/img2.JPG</t>
  </si>
  <si>
    <t>26. Hemidactylus frenatus Schlegel in Duméril &amp; Bibron, 1836-Thạch sùng đuôi sần/img3.JPG</t>
  </si>
  <si>
    <t>27. Hemidactylus platyurus (Schneider, 1797)-Thạch sùng đuôi dẹp/img1.JPG</t>
  </si>
  <si>
    <t>27. Hemidactylus platyurus (Schneider, 1797)-Thạch sùng đuôi dẹp/img2.JPG</t>
  </si>
  <si>
    <t>27. Hemidactylus platyurus (Schneider, 1797)-Thạch sùng đuôi dẹp/img3.JPG</t>
  </si>
  <si>
    <t>27. Hemidactylus platyurus (Schneider, 1797)-Thạch sùng đuôi dẹp/img4.JPG</t>
  </si>
  <si>
    <t>28. Takydromus sexlineatus Daudin, 1802-Thằn lằn đuôi dài/img1.JPG</t>
  </si>
  <si>
    <t>28. Takydromus sexlineatus Daudin, 1802-Thằn lằn đuôi dài/img2.JPG</t>
  </si>
  <si>
    <t>28. Takydromus sexlineatus Daudin, 1802-Thằn lằn đuôi dài/img3.JPG</t>
  </si>
  <si>
    <t>28. Takydromus sexlineatus Daudin, 1802-Thằn lằn đuôi dài/img4.JPG</t>
  </si>
  <si>
    <t>28. Takydromus sexlineatus Daudin, 1802-Thằn lằn đuôi dài/img5.JPG</t>
  </si>
  <si>
    <t>29. Eutropis multifasciata (Kuhl, 1820)-Thằn lằn bóng hoa/img1.JPG</t>
  </si>
  <si>
    <t>29. Eutropis multifasciata (Kuhl, 1820)-Thằn lằn bóng hoa/img2.JPG</t>
  </si>
  <si>
    <t>29. Eutropis multifasciata (Kuhl, 1820)-Thằn lằn bóng hoa/img3.JPG</t>
  </si>
  <si>
    <t>29. Eutropis multifasciata (Kuhl, 1820)-Thằn lằn bóng hoa/img4.JPG</t>
  </si>
  <si>
    <t>29. Eutropis multifasciata (Kuhl, 1820)-Thằn lằn bóng hoa/img5.JPG</t>
  </si>
  <si>
    <t>30. Python molurus (Linnaeus, 1758)-Trăn lưới/img1.JPG</t>
  </si>
  <si>
    <t>30. Python molurus (Linnaeus, 1758)-Trăn lưới/img2.JPG</t>
  </si>
  <si>
    <t>30. Python molurus (Linnaeus, 1758)-Trăn lưới/img3.JPG</t>
  </si>
  <si>
    <t>30. Python molurus (Linnaeus, 1758)-Trăn lưới/img4.JPG</t>
  </si>
  <si>
    <t>30. Python molurus (Linnaeus, 1758)-Trăn lưới/img5.JPG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</si>
</sst>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/>
    <xf numFmtId="0" fontId="3" fillId="0" borderId="0" xfId="0" applyFont="1"/>
    <xf numFmtId="0" fontId="5" fillId="0" borderId="0" xfId="1" applyAlignment="1"/>
    <xf numFmtId="0" fontId="6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5fCO8EhyeHzrxDSjyi2Cpn06J7oBKgY8" TargetMode="External"/><Relationship Id="rId21" Type="http://schemas.openxmlformats.org/officeDocument/2006/relationships/hyperlink" Target="https://drive.google.com/open?id=1l6ika5QSYBj-vxcmok5wkfU6nwrsKltf" TargetMode="External"/><Relationship Id="rId42" Type="http://schemas.openxmlformats.org/officeDocument/2006/relationships/hyperlink" Target="https://drive.google.com/open?id=1QbchYJMpLVv9Bo7Fz8cXZDgavCVUTe4l" TargetMode="External"/><Relationship Id="rId47" Type="http://schemas.openxmlformats.org/officeDocument/2006/relationships/hyperlink" Target="https://drive.google.com/open?id=13JkwOmJV_JPUeTExsSO142p29gIgo412" TargetMode="External"/><Relationship Id="rId63" Type="http://schemas.openxmlformats.org/officeDocument/2006/relationships/hyperlink" Target="https://drive.google.com/open?id=1xdlBaS3stP-cjsUfqEjn0cm6apbiMpLi" TargetMode="External"/><Relationship Id="rId68" Type="http://schemas.openxmlformats.org/officeDocument/2006/relationships/hyperlink" Target="https://drive.google.com/open?id=1Q-1PbAvRUkffuLy1oltdCRTtA6K2Ar38" TargetMode="External"/><Relationship Id="rId84" Type="http://schemas.openxmlformats.org/officeDocument/2006/relationships/hyperlink" Target="https://drive.google.com/open?id=1M1iJZ7xcKWrqhwrexn_Od2R-qabF7EWB" TargetMode="External"/><Relationship Id="rId89" Type="http://schemas.openxmlformats.org/officeDocument/2006/relationships/hyperlink" Target="https://drive.google.com/open?id=1SgYKmc-B_-wrXB36WDCJ4YjyeaBfG5ki" TargetMode="External"/><Relationship Id="rId112" Type="http://schemas.openxmlformats.org/officeDocument/2006/relationships/hyperlink" Target="https://drive.google.com/open?id=121Q2C76_ZrkewlkZ7YqCR2SrKE9O05m4" TargetMode="External"/><Relationship Id="rId16" Type="http://schemas.openxmlformats.org/officeDocument/2006/relationships/hyperlink" Target="https://drive.google.com/open?id=1VO50fyXU8VAbdi0o5DHsMEXpkLYbZp04" TargetMode="External"/><Relationship Id="rId107" Type="http://schemas.openxmlformats.org/officeDocument/2006/relationships/hyperlink" Target="https://drive.google.com/open?id=1d1BlyR6zFskZhAml-Gx0phlVSa9EYNzq" TargetMode="External"/><Relationship Id="rId11" Type="http://schemas.openxmlformats.org/officeDocument/2006/relationships/hyperlink" Target="https://drive.google.com/open?id=1zTKJj4cjMlNnpTCpuUKy6Q8iO3Cv4BH4" TargetMode="External"/><Relationship Id="rId32" Type="http://schemas.openxmlformats.org/officeDocument/2006/relationships/hyperlink" Target="https://drive.google.com/open?id=1dEO2xt0jbV5p4KXXtyIjQ0akIjgpLarq" TargetMode="External"/><Relationship Id="rId37" Type="http://schemas.openxmlformats.org/officeDocument/2006/relationships/hyperlink" Target="https://drive.google.com/open?id=1Pv4QpQ-XGXYkW3ledU52ga8n340JEecS" TargetMode="External"/><Relationship Id="rId53" Type="http://schemas.openxmlformats.org/officeDocument/2006/relationships/hyperlink" Target="https://drive.google.com/open?id=1pSKpl2Bm9bP9FUEe72dvry9X9Kvy_ns7" TargetMode="External"/><Relationship Id="rId58" Type="http://schemas.openxmlformats.org/officeDocument/2006/relationships/hyperlink" Target="https://drive.google.com/open?id=1rY2dEgfC7iTLEfAzG-lpskx-UYgo8zZz" TargetMode="External"/><Relationship Id="rId74" Type="http://schemas.openxmlformats.org/officeDocument/2006/relationships/hyperlink" Target="https://drive.google.com/open?id=17RdKj0wtBxz_4QmV89W9CTNwDU90hUSh" TargetMode="External"/><Relationship Id="rId79" Type="http://schemas.openxmlformats.org/officeDocument/2006/relationships/hyperlink" Target="https://drive.google.com/open?id=1vpmtlaFYXaAmxdgm3C54Ii3TEj_uo3mK" TargetMode="External"/><Relationship Id="rId102" Type="http://schemas.openxmlformats.org/officeDocument/2006/relationships/hyperlink" Target="https://drive.google.com/open?id=1wCnCBhkFEw5UWmx0EpHYtdBJOF099m1O" TargetMode="External"/><Relationship Id="rId123" Type="http://schemas.openxmlformats.org/officeDocument/2006/relationships/hyperlink" Target="https://drive.google.com/open?id=1-63Btp3O2h-GUsmUxSLxlayR0ChaQ4Az" TargetMode="External"/><Relationship Id="rId128" Type="http://schemas.openxmlformats.org/officeDocument/2006/relationships/hyperlink" Target="https://drive.google.com/open?id=1lCr_iZtJ-r1-f73GB-oh27uEXgOeetac" TargetMode="External"/><Relationship Id="rId5" Type="http://schemas.openxmlformats.org/officeDocument/2006/relationships/hyperlink" Target="https://drive.google.com/open?id=14bhLrXAcrHEU9DyzHabr4kwErBCvOZqw" TargetMode="External"/><Relationship Id="rId90" Type="http://schemas.openxmlformats.org/officeDocument/2006/relationships/hyperlink" Target="https://drive.google.com/open?id=1ukCU2ghJs06SE_HaotSPCz9cN11mXMJO" TargetMode="External"/><Relationship Id="rId95" Type="http://schemas.openxmlformats.org/officeDocument/2006/relationships/hyperlink" Target="https://drive.google.com/open?id=1rN9sxEBPp0CfbuMRaWt6E-F0giBR-i4J" TargetMode="External"/><Relationship Id="rId22" Type="http://schemas.openxmlformats.org/officeDocument/2006/relationships/hyperlink" Target="https://drive.google.com/open?id=1P7EV53D8yg3ZOLwaNKtRiQdPLzBSCait" TargetMode="External"/><Relationship Id="rId27" Type="http://schemas.openxmlformats.org/officeDocument/2006/relationships/hyperlink" Target="https://drive.google.com/open?id=1yU01M0KhxmBINIkpYgPYr0-FdKHkHr4V" TargetMode="External"/><Relationship Id="rId43" Type="http://schemas.openxmlformats.org/officeDocument/2006/relationships/hyperlink" Target="https://drive.google.com/open?id=19imjQ05jJmwpL4m1saUEavpVIiB-aMkU" TargetMode="External"/><Relationship Id="rId48" Type="http://schemas.openxmlformats.org/officeDocument/2006/relationships/hyperlink" Target="https://drive.google.com/open?id=1nQyI3u1IAKL7bpnDYvS6-J6FfRy-vfIy" TargetMode="External"/><Relationship Id="rId64" Type="http://schemas.openxmlformats.org/officeDocument/2006/relationships/hyperlink" Target="https://drive.google.com/open?id=1QpeM3aeXKcl0pW2yC784tBOgVAvJ77iz" TargetMode="External"/><Relationship Id="rId69" Type="http://schemas.openxmlformats.org/officeDocument/2006/relationships/hyperlink" Target="https://drive.google.com/open?id=1N_nQxYPGI-iO8SLnWKFs83ak1shRsgnV" TargetMode="External"/><Relationship Id="rId113" Type="http://schemas.openxmlformats.org/officeDocument/2006/relationships/hyperlink" Target="https://drive.google.com/open?id=1DaePXZTxSIlyaW2K-IOoTqNbpctlzVRa" TargetMode="External"/><Relationship Id="rId118" Type="http://schemas.openxmlformats.org/officeDocument/2006/relationships/hyperlink" Target="https://drive.google.com/open?id=19fpuTEUgPjW1Ppam_0w_VvwRWBmR2oc_" TargetMode="External"/><Relationship Id="rId80" Type="http://schemas.openxmlformats.org/officeDocument/2006/relationships/hyperlink" Target="https://drive.google.com/open?id=1YlYwKK3K3jlSv9OUk04OZaTQ2tcuo1ON" TargetMode="External"/><Relationship Id="rId85" Type="http://schemas.openxmlformats.org/officeDocument/2006/relationships/hyperlink" Target="https://drive.google.com/open?id=1UU0PQVUmkNY3UIT_XPWih4dHWsSno6AY" TargetMode="External"/><Relationship Id="rId12" Type="http://schemas.openxmlformats.org/officeDocument/2006/relationships/hyperlink" Target="https://drive.google.com/open?id=1dAspuOaa2rVuawgZGO2ZYLt7WlOqO8sW" TargetMode="External"/><Relationship Id="rId17" Type="http://schemas.openxmlformats.org/officeDocument/2006/relationships/hyperlink" Target="https://drive.google.com/open?id=1u-EnqYum36rkgofdJrBIanPmaMvufy2l" TargetMode="External"/><Relationship Id="rId33" Type="http://schemas.openxmlformats.org/officeDocument/2006/relationships/hyperlink" Target="https://drive.google.com/open?id=1nnFbJiWrhpdt-knfDOAYGKxz-tLO3scw" TargetMode="External"/><Relationship Id="rId38" Type="http://schemas.openxmlformats.org/officeDocument/2006/relationships/hyperlink" Target="https://drive.google.com/open?id=1W7VhA1EtUeXw0-xz5ZVA0GmNyOnHaqhK" TargetMode="External"/><Relationship Id="rId59" Type="http://schemas.openxmlformats.org/officeDocument/2006/relationships/hyperlink" Target="https://drive.google.com/open?id=1KDIOjdWe0WWtjnKOwiOjJQ8ZYMD6YoVT" TargetMode="External"/><Relationship Id="rId103" Type="http://schemas.openxmlformats.org/officeDocument/2006/relationships/hyperlink" Target="https://drive.google.com/open?id=1jmn51f0emnDSXBP63alR1jJAFSM5haI2" TargetMode="External"/><Relationship Id="rId108" Type="http://schemas.openxmlformats.org/officeDocument/2006/relationships/hyperlink" Target="https://drive.google.com/open?id=1VNCWT5omdLYrO3vd0kNVjeLtmMGXGl04" TargetMode="External"/><Relationship Id="rId124" Type="http://schemas.openxmlformats.org/officeDocument/2006/relationships/hyperlink" Target="https://drive.google.com/open?id=1ZG1o4uqJ-lsTFFztDvvMpy2OzAaTKmvU" TargetMode="External"/><Relationship Id="rId129" Type="http://schemas.openxmlformats.org/officeDocument/2006/relationships/hyperlink" Target="https://drive.google.com/open?id=1T_rpZc568T10Psg7iFckyMFIF1y48jZ_" TargetMode="External"/><Relationship Id="rId54" Type="http://schemas.openxmlformats.org/officeDocument/2006/relationships/hyperlink" Target="https://drive.google.com/open?id=14vN4pz76NYcP3dk-gogAWCQdcJC-OHnQ" TargetMode="External"/><Relationship Id="rId70" Type="http://schemas.openxmlformats.org/officeDocument/2006/relationships/hyperlink" Target="https://drive.google.com/open?id=1foxg6ZqxAE8HLHPy9qyhGXV3LdqDztnV" TargetMode="External"/><Relationship Id="rId75" Type="http://schemas.openxmlformats.org/officeDocument/2006/relationships/hyperlink" Target="https://drive.google.com/open?id=1UxM_d6ji5K68PlDSQsCPMEiuXrhKw9ab" TargetMode="External"/><Relationship Id="rId91" Type="http://schemas.openxmlformats.org/officeDocument/2006/relationships/hyperlink" Target="https://drive.google.com/open?id=1nTcuqCy7ywFdXs8yfpugmjXEsPWp9Uqa" TargetMode="External"/><Relationship Id="rId96" Type="http://schemas.openxmlformats.org/officeDocument/2006/relationships/hyperlink" Target="https://drive.google.com/open?id=1KDR3vJpcME72Xcp49Ro4nShF6ab2OXx_" TargetMode="External"/><Relationship Id="rId1" Type="http://schemas.openxmlformats.org/officeDocument/2006/relationships/hyperlink" Target="https://drive.google.com/open?id=1SPt5-5-Eu5eLhNXVGMijMrIqagolFZ4i" TargetMode="External"/><Relationship Id="rId6" Type="http://schemas.openxmlformats.org/officeDocument/2006/relationships/hyperlink" Target="https://drive.google.com/open?id=11e4vQj953s1KGSkE2yeDnUf6t_OUcfOI" TargetMode="External"/><Relationship Id="rId23" Type="http://schemas.openxmlformats.org/officeDocument/2006/relationships/hyperlink" Target="https://drive.google.com/open?id=1gKYR9qHwrxOa-ziZC-5CkrxFWptlALso" TargetMode="External"/><Relationship Id="rId28" Type="http://schemas.openxmlformats.org/officeDocument/2006/relationships/hyperlink" Target="https://drive.google.com/open?id=190aqaXY26T7G0924gyfO9R28LCQqgx5E" TargetMode="External"/><Relationship Id="rId49" Type="http://schemas.openxmlformats.org/officeDocument/2006/relationships/hyperlink" Target="https://drive.google.com/open?id=1w1Fz6UOGglW9q-Noy3eg7oKfJshRGUHr" TargetMode="External"/><Relationship Id="rId114" Type="http://schemas.openxmlformats.org/officeDocument/2006/relationships/hyperlink" Target="https://drive.google.com/open?id=15G9c0-fGCYrsj7LokgaCglv4oM24ftrB" TargetMode="External"/><Relationship Id="rId119" Type="http://schemas.openxmlformats.org/officeDocument/2006/relationships/hyperlink" Target="https://drive.google.com/open?id=1PMXbC30SZqptQLuYU4_Q6KD6PV2h5FiJ" TargetMode="External"/><Relationship Id="rId44" Type="http://schemas.openxmlformats.org/officeDocument/2006/relationships/hyperlink" Target="https://drive.google.com/open?id=1mr6-En-h1ef9_0z9SEzC2zWSu7ynN7Px" TargetMode="External"/><Relationship Id="rId60" Type="http://schemas.openxmlformats.org/officeDocument/2006/relationships/hyperlink" Target="https://drive.google.com/open?id=1i6ZwiNE05NWNBIjEwBPWcfpt91Fy9Iql" TargetMode="External"/><Relationship Id="rId65" Type="http://schemas.openxmlformats.org/officeDocument/2006/relationships/hyperlink" Target="https://drive.google.com/open?id=1y7jYDzTRl7UAM7UL5gRI3Wsu6LgS0X9G" TargetMode="External"/><Relationship Id="rId81" Type="http://schemas.openxmlformats.org/officeDocument/2006/relationships/hyperlink" Target="https://drive.google.com/open?id=1uoUEAL4IYLpLfv-vtTsy1bvO-QdzNLN7" TargetMode="External"/><Relationship Id="rId86" Type="http://schemas.openxmlformats.org/officeDocument/2006/relationships/hyperlink" Target="https://drive.google.com/open?id=1XZ4UafzUsZVURbhWYn8kFYQkFN-Xzw2T" TargetMode="External"/><Relationship Id="rId130" Type="http://schemas.openxmlformats.org/officeDocument/2006/relationships/hyperlink" Target="https://drive.google.com/open?id=1f1jIaWVl1DasQdUilcVt2FwmjAmBEKSS" TargetMode="External"/><Relationship Id="rId13" Type="http://schemas.openxmlformats.org/officeDocument/2006/relationships/hyperlink" Target="https://drive.google.com/open?id=1CHHTR93V_xNb53pEwCd_axxOo3G85qum" TargetMode="External"/><Relationship Id="rId18" Type="http://schemas.openxmlformats.org/officeDocument/2006/relationships/hyperlink" Target="https://drive.google.com/open?id=10lCRsK7vhMTtFm9v5sG6Kt1t1wZLi4du" TargetMode="External"/><Relationship Id="rId39" Type="http://schemas.openxmlformats.org/officeDocument/2006/relationships/hyperlink" Target="https://drive.google.com/open?id=1uFDKV9_aA4GK4wQaO3Ja7sw2SIm1HKQR" TargetMode="External"/><Relationship Id="rId109" Type="http://schemas.openxmlformats.org/officeDocument/2006/relationships/hyperlink" Target="https://drive.google.com/open?id=1PmuUeYwkh7apn2-AoIo74RehQZQF2wpb" TargetMode="External"/><Relationship Id="rId34" Type="http://schemas.openxmlformats.org/officeDocument/2006/relationships/hyperlink" Target="https://drive.google.com/open?id=1iXwwtDoJBcLKJArg7H6I8VxaPl09ujYt" TargetMode="External"/><Relationship Id="rId50" Type="http://schemas.openxmlformats.org/officeDocument/2006/relationships/hyperlink" Target="https://drive.google.com/open?id=1pW1Nc0NHa9bAIu2f9mQCeeSTVODE9GPK" TargetMode="External"/><Relationship Id="rId55" Type="http://schemas.openxmlformats.org/officeDocument/2006/relationships/hyperlink" Target="https://drive.google.com/open?id=11bZoCZofkAdAFC1NRBKsE2F7FH3dzdCc" TargetMode="External"/><Relationship Id="rId76" Type="http://schemas.openxmlformats.org/officeDocument/2006/relationships/hyperlink" Target="https://drive.google.com/open?id=1Wetyj-hyzZZcpua0lyM9dkZ29zWwoX0o" TargetMode="External"/><Relationship Id="rId97" Type="http://schemas.openxmlformats.org/officeDocument/2006/relationships/hyperlink" Target="https://drive.google.com/open?id=1rtf2vw22gsw6r-X1rk3KBZWEZioqb3ym" TargetMode="External"/><Relationship Id="rId104" Type="http://schemas.openxmlformats.org/officeDocument/2006/relationships/hyperlink" Target="https://drive.google.com/open?id=1aqu-EoDKwT0L91YjnSPBw6F-l1N9DHn5" TargetMode="External"/><Relationship Id="rId120" Type="http://schemas.openxmlformats.org/officeDocument/2006/relationships/hyperlink" Target="https://drive.google.com/open?id=1tUPqJQbZ9ssxrN3dI_pW5fU8gWx3I5rM" TargetMode="External"/><Relationship Id="rId125" Type="http://schemas.openxmlformats.org/officeDocument/2006/relationships/hyperlink" Target="https://drive.google.com/open?id=1q6pW8AAlbF7i5GJz1pPS56i3ANNjI0WY" TargetMode="External"/><Relationship Id="rId7" Type="http://schemas.openxmlformats.org/officeDocument/2006/relationships/hyperlink" Target="https://drive.google.com/open?id=1Gk5XFK-dObncE5ofYi6deeOr24v_9YsA" TargetMode="External"/><Relationship Id="rId71" Type="http://schemas.openxmlformats.org/officeDocument/2006/relationships/hyperlink" Target="https://drive.google.com/open?id=1WIFOpTgSWWclAUoCv-t4pPOwytQ7-bfQ" TargetMode="External"/><Relationship Id="rId92" Type="http://schemas.openxmlformats.org/officeDocument/2006/relationships/hyperlink" Target="https://drive.google.com/open?id=1coreid3G4uQ0ML6tP3Gz_ZKfca0ej9dY" TargetMode="External"/><Relationship Id="rId2" Type="http://schemas.openxmlformats.org/officeDocument/2006/relationships/hyperlink" Target="https://drive.google.com/open?id=1g08XkVrfOuc6Fx7YDp6eA6j14XZnv1Ck" TargetMode="External"/><Relationship Id="rId29" Type="http://schemas.openxmlformats.org/officeDocument/2006/relationships/hyperlink" Target="https://drive.google.com/open?id=1y8gsVPs_fq2M8Dol_xg1YZmhegYcdEwj" TargetMode="External"/><Relationship Id="rId24" Type="http://schemas.openxmlformats.org/officeDocument/2006/relationships/hyperlink" Target="https://drive.google.com/open?id=1RI_M7FECV4d7bQhK8S6BzgJSVb5HVHM9" TargetMode="External"/><Relationship Id="rId40" Type="http://schemas.openxmlformats.org/officeDocument/2006/relationships/hyperlink" Target="https://drive.google.com/open?id=1dMNhLBobuf6udZnR9OSpzdnilPRZaBXS" TargetMode="External"/><Relationship Id="rId45" Type="http://schemas.openxmlformats.org/officeDocument/2006/relationships/hyperlink" Target="https://drive.google.com/open?id=1ouKmdg13X3Gt9LvL2LYzzlp98s8SKlSP" TargetMode="External"/><Relationship Id="rId66" Type="http://schemas.openxmlformats.org/officeDocument/2006/relationships/hyperlink" Target="https://drive.google.com/open?id=118lLAeCbOSKtPiWrlv5UsQwZe_vmGKr7" TargetMode="External"/><Relationship Id="rId87" Type="http://schemas.openxmlformats.org/officeDocument/2006/relationships/hyperlink" Target="https://drive.google.com/open?id=1jFzrqSHNm4KseQqM9Clr1BdC85c5ovG9" TargetMode="External"/><Relationship Id="rId110" Type="http://schemas.openxmlformats.org/officeDocument/2006/relationships/hyperlink" Target="https://drive.google.com/open?id=1ORAndIRPUlZ3yvzR0lAjWF1XrRQtnRGZ" TargetMode="External"/><Relationship Id="rId115" Type="http://schemas.openxmlformats.org/officeDocument/2006/relationships/hyperlink" Target="https://drive.google.com/open?id=12Vgdh9LAbRXzNfaf9JBcSe_N1f6q5vUf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drive.google.com/open?id=12wjSL0CgzmmwbnZm3Wo5VhAXJP8J0uZj" TargetMode="External"/><Relationship Id="rId82" Type="http://schemas.openxmlformats.org/officeDocument/2006/relationships/hyperlink" Target="https://drive.google.com/open?id=1CTYH35rff_Zh20EwgAxEzv-mCBXraRtR" TargetMode="External"/><Relationship Id="rId19" Type="http://schemas.openxmlformats.org/officeDocument/2006/relationships/hyperlink" Target="https://drive.google.com/open?id=14sIJhWFjZuh7PqdEWFsT7CDDgEl8FA9-" TargetMode="External"/><Relationship Id="rId14" Type="http://schemas.openxmlformats.org/officeDocument/2006/relationships/hyperlink" Target="https://drive.google.com/open?id=1kSxroGIm5vdaB95quJQ3CAPeWCev3KtE" TargetMode="External"/><Relationship Id="rId30" Type="http://schemas.openxmlformats.org/officeDocument/2006/relationships/hyperlink" Target="https://drive.google.com/open?id=1Rc6JVKR5of48kUnSn4dvxD2YBKuz_Qax" TargetMode="External"/><Relationship Id="rId35" Type="http://schemas.openxmlformats.org/officeDocument/2006/relationships/hyperlink" Target="https://drive.google.com/open?id=1XSKok5YNj-mjm68z4-Badrf5N-gWOTfG" TargetMode="External"/><Relationship Id="rId56" Type="http://schemas.openxmlformats.org/officeDocument/2006/relationships/hyperlink" Target="https://drive.google.com/open?id=18cDrgsu9etfsa2yVIjoHryVqb_POucGZ" TargetMode="External"/><Relationship Id="rId77" Type="http://schemas.openxmlformats.org/officeDocument/2006/relationships/hyperlink" Target="https://drive.google.com/open?id=1sr_hifnEomBxretJZNPlynvborcwfSjF" TargetMode="External"/><Relationship Id="rId100" Type="http://schemas.openxmlformats.org/officeDocument/2006/relationships/hyperlink" Target="https://drive.google.com/open?id=1RjevrTAeVkBig2J0HBOKy8jUe7_a1CLL" TargetMode="External"/><Relationship Id="rId105" Type="http://schemas.openxmlformats.org/officeDocument/2006/relationships/hyperlink" Target="https://drive.google.com/open?id=1HLtdGR7dsCnWs8IEp6WvCRHmNcl-6yz3" TargetMode="External"/><Relationship Id="rId126" Type="http://schemas.openxmlformats.org/officeDocument/2006/relationships/hyperlink" Target="https://drive.google.com/open?id=1G0p0-MM3GCk9Vg7-i0IkHNake2C401Eq" TargetMode="External"/><Relationship Id="rId8" Type="http://schemas.openxmlformats.org/officeDocument/2006/relationships/hyperlink" Target="https://drive.google.com/open?id=1ho3UAHmYl_v901oVcA7kUpzyilSk-LXw" TargetMode="External"/><Relationship Id="rId51" Type="http://schemas.openxmlformats.org/officeDocument/2006/relationships/hyperlink" Target="https://drive.google.com/open?id=1Gb9g1GIkW7AuNeJ09P8Ko2Kh3eeMpoHF" TargetMode="External"/><Relationship Id="rId72" Type="http://schemas.openxmlformats.org/officeDocument/2006/relationships/hyperlink" Target="https://drive.google.com/open?id=1dby2whsj8oinnjmIzcII_5McCItYg2MP" TargetMode="External"/><Relationship Id="rId93" Type="http://schemas.openxmlformats.org/officeDocument/2006/relationships/hyperlink" Target="https://drive.google.com/open?id=1AQ1HkG_xGQUTjyOn0F00CrZh3ZcDdTy9" TargetMode="External"/><Relationship Id="rId98" Type="http://schemas.openxmlformats.org/officeDocument/2006/relationships/hyperlink" Target="https://drive.google.com/open?id=1MxLrhThqJ7JEWQZHZrGv5nLqx6bCUl8G" TargetMode="External"/><Relationship Id="rId121" Type="http://schemas.openxmlformats.org/officeDocument/2006/relationships/hyperlink" Target="https://drive.google.com/open?id=1lq79QgaKaanvDmafG4k-gp32yfn09n2D" TargetMode="External"/><Relationship Id="rId3" Type="http://schemas.openxmlformats.org/officeDocument/2006/relationships/hyperlink" Target="https://drive.google.com/open?id=1G_ygNQQ1GGmHk1AA8y7H5jowamzBUN6g" TargetMode="External"/><Relationship Id="rId25" Type="http://schemas.openxmlformats.org/officeDocument/2006/relationships/hyperlink" Target="https://drive.google.com/open?id=1R05SImE9fn6gob8sAE8OYUOTjtN_oJIQ" TargetMode="External"/><Relationship Id="rId46" Type="http://schemas.openxmlformats.org/officeDocument/2006/relationships/hyperlink" Target="https://drive.google.com/open?id=1UaZURoURmTbbfJW3N02YenbPt97Rjgzf" TargetMode="External"/><Relationship Id="rId67" Type="http://schemas.openxmlformats.org/officeDocument/2006/relationships/hyperlink" Target="https://drive.google.com/open?id=1kKHDrORLA0tGWmLz6_9vYObrpqSInlt-" TargetMode="External"/><Relationship Id="rId116" Type="http://schemas.openxmlformats.org/officeDocument/2006/relationships/hyperlink" Target="https://drive.google.com/open?id=1XU3dkPM576kAs2TkLOHqocj_4lc0BWGI" TargetMode="External"/><Relationship Id="rId20" Type="http://schemas.openxmlformats.org/officeDocument/2006/relationships/hyperlink" Target="https://drive.google.com/open?id=1C_Ctdntw2X6UjdvnzG0MFOW_K7ADo7xS" TargetMode="External"/><Relationship Id="rId41" Type="http://schemas.openxmlformats.org/officeDocument/2006/relationships/hyperlink" Target="https://drive.google.com/open?id=1b6P0ANW6Prltr6lDAkChBN_2t-Or5v2n" TargetMode="External"/><Relationship Id="rId62" Type="http://schemas.openxmlformats.org/officeDocument/2006/relationships/hyperlink" Target="https://drive.google.com/open?id=1KhdSBs0QhUTP4pp0mbAobci_BfPXOFV7" TargetMode="External"/><Relationship Id="rId83" Type="http://schemas.openxmlformats.org/officeDocument/2006/relationships/hyperlink" Target="https://drive.google.com/open?id=1-Adkb-UzijLfezGYifaJ3q41S6p1L0IF" TargetMode="External"/><Relationship Id="rId88" Type="http://schemas.openxmlformats.org/officeDocument/2006/relationships/hyperlink" Target="https://drive.google.com/open?id=1zLiyaJASoCvOe3uxL3_tZyxy5BeYu8hG" TargetMode="External"/><Relationship Id="rId111" Type="http://schemas.openxmlformats.org/officeDocument/2006/relationships/hyperlink" Target="https://drive.google.com/open?id=1JQ_FoJfWAPp42Ubr3R96GLpKyvbL27Fq" TargetMode="External"/><Relationship Id="rId15" Type="http://schemas.openxmlformats.org/officeDocument/2006/relationships/hyperlink" Target="https://drive.google.com/open?id=1T28URxMeDGBxHtFZYvFAt7iHr81zyK0f" TargetMode="External"/><Relationship Id="rId36" Type="http://schemas.openxmlformats.org/officeDocument/2006/relationships/hyperlink" Target="https://drive.google.com/open?id=1K06DEe2wXMymHv9Nz1Bf4Sfh0pi1dFx-" TargetMode="External"/><Relationship Id="rId57" Type="http://schemas.openxmlformats.org/officeDocument/2006/relationships/hyperlink" Target="https://drive.google.com/open?id=1ahXZxegL8tAY5LLq7M2Oa6778AvUuU6k" TargetMode="External"/><Relationship Id="rId106" Type="http://schemas.openxmlformats.org/officeDocument/2006/relationships/hyperlink" Target="https://drive.google.com/open?id=1MMSYamfD30IZ7nPCJmMNwNETXWPBx14T" TargetMode="External"/><Relationship Id="rId127" Type="http://schemas.openxmlformats.org/officeDocument/2006/relationships/hyperlink" Target="https://drive.google.com/open?id=1HCD56PjAHYgBe6pOTSRccEgDaeW7lImk" TargetMode="External"/><Relationship Id="rId10" Type="http://schemas.openxmlformats.org/officeDocument/2006/relationships/hyperlink" Target="https://drive.google.com/open?id=13SdgByNjDXlZm4rEp0qBmgNnQTqpjjff" TargetMode="External"/><Relationship Id="rId31" Type="http://schemas.openxmlformats.org/officeDocument/2006/relationships/hyperlink" Target="https://drive.google.com/open?id=1fBrHI93hTLVUyEi5NvPGi7Su8SeHnrlI" TargetMode="External"/><Relationship Id="rId52" Type="http://schemas.openxmlformats.org/officeDocument/2006/relationships/hyperlink" Target="https://drive.google.com/open?id=1GlHiMXevmRyCBRH69s4eePdxtY0yeUNF" TargetMode="External"/><Relationship Id="rId73" Type="http://schemas.openxmlformats.org/officeDocument/2006/relationships/hyperlink" Target="https://drive.google.com/open?id=1ATl6DfttZJYHmhSke6pztgIHlEJMpz0R" TargetMode="External"/><Relationship Id="rId78" Type="http://schemas.openxmlformats.org/officeDocument/2006/relationships/hyperlink" Target="https://drive.google.com/open?id=1jSCBUb3ZV76BDmGYPmNIwq6Ajl1RvJt5" TargetMode="External"/><Relationship Id="rId94" Type="http://schemas.openxmlformats.org/officeDocument/2006/relationships/hyperlink" Target="https://drive.google.com/open?id=1WoIN1d-QBwRGyT1eqKCcfi-Wp5RauKJS" TargetMode="External"/><Relationship Id="rId99" Type="http://schemas.openxmlformats.org/officeDocument/2006/relationships/hyperlink" Target="https://drive.google.com/open?id=1S8ZAHtASf9M_YmaA98dPKDYUPX9Cxu-b" TargetMode="External"/><Relationship Id="rId101" Type="http://schemas.openxmlformats.org/officeDocument/2006/relationships/hyperlink" Target="https://drive.google.com/open?id=1uvU2vxc5PDoYmmWi7ReeTPdIdLVa5XnC" TargetMode="External"/><Relationship Id="rId122" Type="http://schemas.openxmlformats.org/officeDocument/2006/relationships/hyperlink" Target="https://drive.google.com/open?id=1-sV1gpVyiGPg-Cv475h2z8mrv5feaes-" TargetMode="External"/><Relationship Id="rId4" Type="http://schemas.openxmlformats.org/officeDocument/2006/relationships/hyperlink" Target="https://drive.google.com/open?id=1P8mqWYHDDg3gYo65RSS8h8vNiY3DsHTr" TargetMode="External"/><Relationship Id="rId9" Type="http://schemas.openxmlformats.org/officeDocument/2006/relationships/hyperlink" Target="https://drive.google.com/open?id=1J-l29yz_Fbnb58X2YdTUYt2e9kPvP1nK" TargetMode="External"/><Relationship Id="rId26" Type="http://schemas.openxmlformats.org/officeDocument/2006/relationships/hyperlink" Target="https://drive.google.com/open?id=1witFgiWDofH95NguqHHEHqavvwq_1T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zoomScale="70" zoomScaleNormal="70" workbookViewId="0">
      <selection activeCell="E19" sqref="E19"/>
    </sheetView>
  </sheetViews>
  <sheetFormatPr defaultRowHeight="12.75"/>
  <cols>
    <col min="1" max="1" width="11.85546875" customWidth="1"/>
    <col min="3" max="3" width="84.85546875" bestFit="1" customWidth="1"/>
    <col min="4" max="4" width="18.5703125" customWidth="1"/>
    <col min="5" max="5" width="83" bestFit="1" customWidth="1"/>
    <col min="6" max="6" width="75.42578125" bestFit="1" customWidth="1"/>
    <col min="7" max="7" width="13.42578125" customWidth="1"/>
    <col min="8" max="8" width="12.85546875" style="1" customWidth="1"/>
    <col min="9" max="9" width="13.7109375" customWidth="1"/>
    <col min="10" max="10" width="18.42578125" customWidth="1"/>
    <col min="11" max="11" width="73" bestFit="1" customWidth="1"/>
    <col min="12" max="12" width="12.85546875" style="1" customWidth="1"/>
    <col min="13" max="13" width="55.42578125" bestFit="1" customWidth="1"/>
    <col min="14" max="14" width="34.28515625" bestFit="1" customWidth="1"/>
    <col min="15" max="15" width="11.140625" customWidth="1"/>
    <col min="16" max="16" width="11" customWidth="1"/>
    <col min="17" max="17" width="9.140625" customWidth="1"/>
    <col min="18" max="19" width="13.42578125" customWidth="1"/>
  </cols>
  <sheetData>
    <row r="1" spans="1:19">
      <c r="A1" s="2" t="s">
        <v>0</v>
      </c>
      <c r="B1" s="3" t="s">
        <v>1</v>
      </c>
      <c r="C1" s="3" t="s">
        <v>2</v>
      </c>
      <c r="D1" s="3"/>
      <c r="E1" s="3"/>
      <c r="F1" s="3"/>
      <c r="H1" s="4" t="s">
        <v>4</v>
      </c>
      <c r="J1" s="3"/>
      <c r="L1" s="4" t="s">
        <v>4</v>
      </c>
      <c r="M1" s="6" t="s">
        <v>5</v>
      </c>
      <c r="N1" s="6" t="s">
        <v>26</v>
      </c>
      <c r="O1" s="8" t="s">
        <v>54</v>
      </c>
      <c r="P1" s="8" t="s">
        <v>55</v>
      </c>
      <c r="Q1" s="8" t="s">
        <v>56</v>
      </c>
      <c r="R1" s="8" t="s">
        <v>57</v>
      </c>
      <c r="S1" s="8" t="s">
        <v>58</v>
      </c>
    </row>
    <row r="2" spans="1:19">
      <c r="A2" s="1">
        <v>1</v>
      </c>
      <c r="B2" t="s">
        <v>3</v>
      </c>
      <c r="C2" t="s">
        <v>189</v>
      </c>
      <c r="E2" t="str">
        <f>CONCATENATE(F2,G2)</f>
        <v>1. Ichthyophis nguyenorum Nishikawa, Matsui, and Orlov, 2012-Ếch giun nguyễn/img1.JPG</v>
      </c>
      <c r="F2" t="str">
        <f t="shared" ref="F2:F33" si="0">VLOOKUP(A2,$H$1:$I$31,2,0)</f>
        <v>1. Ichthyophis nguyenorum Nishikawa, Matsui, and Orlov, 2012-Ếch giun nguyễn</v>
      </c>
      <c r="G2" t="s">
        <v>49</v>
      </c>
      <c r="H2" s="5">
        <v>1</v>
      </c>
      <c r="I2" t="str">
        <f>CONCATENATE(L2, ". ", M2,"-",N2)</f>
        <v>1. Ichthyophis nguyenorum Nishikawa, Matsui, and Orlov, 2012-Ếch giun nguyễn</v>
      </c>
      <c r="J2" t="s">
        <v>49</v>
      </c>
      <c r="K2" t="str">
        <f>VLOOKUP(A2,$L$1:$S$31,4,0)</f>
        <v>https://drive.google.com/open?id=1SPt5-5-Eu5eLhNXVGMijMrIqagolFZ4i</v>
      </c>
      <c r="L2" s="5">
        <v>1</v>
      </c>
      <c r="M2" s="7" t="s">
        <v>6</v>
      </c>
      <c r="N2" s="7" t="s">
        <v>27</v>
      </c>
      <c r="O2" s="9" t="s">
        <v>59</v>
      </c>
      <c r="P2" s="10" t="s">
        <v>60</v>
      </c>
      <c r="Q2" s="10" t="s">
        <v>61</v>
      </c>
      <c r="R2" s="10" t="s">
        <v>62</v>
      </c>
      <c r="S2" s="10" t="s">
        <v>63</v>
      </c>
    </row>
    <row r="3" spans="1:19">
      <c r="A3" s="1">
        <v>1</v>
      </c>
      <c r="B3" t="s">
        <v>3</v>
      </c>
      <c r="C3" t="s">
        <v>190</v>
      </c>
      <c r="E3" t="str">
        <f t="shared" ref="E3:E66" si="1">CONCATENATE(F3,G3)</f>
        <v>1. Ichthyophis nguyenorum Nishikawa, Matsui, and Orlov, 2012-Ếch giun nguyễn/img2.JPG</v>
      </c>
      <c r="F3" t="str">
        <f t="shared" si="0"/>
        <v>1. Ichthyophis nguyenorum Nishikawa, Matsui, and Orlov, 2012-Ếch giun nguyễn</v>
      </c>
      <c r="G3" t="s">
        <v>50</v>
      </c>
      <c r="H3" s="5">
        <v>2</v>
      </c>
      <c r="I3" t="str">
        <f t="shared" ref="I3:I31" si="2">CONCATENATE(L3, ". ", M3,"-",N3)</f>
        <v>2. Duttaphrynus melanostictus (Schneider, 1799)-Cóc nhà</v>
      </c>
      <c r="J3" t="s">
        <v>50</v>
      </c>
      <c r="K3" t="str">
        <f>VLOOKUP(A3,$L$1:$S$31,5,0)</f>
        <v>https://drive.google.com/open?id=1g08XkVrfOuc6Fx7YDp6eA6j14XZnv1Ck</v>
      </c>
      <c r="L3" s="5">
        <v>2</v>
      </c>
      <c r="M3" s="7" t="s">
        <v>7</v>
      </c>
      <c r="N3" s="7" t="s">
        <v>28</v>
      </c>
      <c r="O3" s="11" t="s">
        <v>64</v>
      </c>
      <c r="P3" s="10" t="s">
        <v>65</v>
      </c>
      <c r="Q3" s="10" t="s">
        <v>66</v>
      </c>
      <c r="R3" s="10" t="s">
        <v>67</v>
      </c>
    </row>
    <row r="4" spans="1:19">
      <c r="A4" s="1">
        <v>1</v>
      </c>
      <c r="B4" t="s">
        <v>3</v>
      </c>
      <c r="C4" t="s">
        <v>191</v>
      </c>
      <c r="E4" t="str">
        <f t="shared" si="1"/>
        <v>1. Ichthyophis nguyenorum Nishikawa, Matsui, and Orlov, 2012-Ếch giun nguyễn/img3.JPG</v>
      </c>
      <c r="F4" t="str">
        <f t="shared" si="0"/>
        <v>1. Ichthyophis nguyenorum Nishikawa, Matsui, and Orlov, 2012-Ếch giun nguyễn</v>
      </c>
      <c r="G4" t="s">
        <v>51</v>
      </c>
      <c r="H4" s="5">
        <v>3</v>
      </c>
      <c r="I4" t="str">
        <f t="shared" si="2"/>
        <v>3. Kaloula pulchra Gray, 1831-ỄN ương</v>
      </c>
      <c r="J4" t="s">
        <v>51</v>
      </c>
      <c r="K4" t="str">
        <f>VLOOKUP(A4,$L$1:$S$31,6,0)</f>
        <v>https://drive.google.com/open?id=1G_ygNQQ1GGmHk1AA8y7H5jowamzBUN6g</v>
      </c>
      <c r="L4" s="5">
        <v>3</v>
      </c>
      <c r="M4" s="7" t="s">
        <v>8</v>
      </c>
      <c r="N4" s="7" t="s">
        <v>29</v>
      </c>
      <c r="O4" s="10" t="s">
        <v>68</v>
      </c>
      <c r="P4" s="10" t="s">
        <v>69</v>
      </c>
    </row>
    <row r="5" spans="1:19">
      <c r="A5" s="1">
        <v>1</v>
      </c>
      <c r="B5" t="s">
        <v>3</v>
      </c>
      <c r="C5" t="s">
        <v>192</v>
      </c>
      <c r="E5" t="str">
        <f t="shared" si="1"/>
        <v>1. Ichthyophis nguyenorum Nishikawa, Matsui, and Orlov, 2012-Ếch giun nguyễn/img4.JPG</v>
      </c>
      <c r="F5" t="str">
        <f t="shared" si="0"/>
        <v>1. Ichthyophis nguyenorum Nishikawa, Matsui, and Orlov, 2012-Ếch giun nguyễn</v>
      </c>
      <c r="G5" t="s">
        <v>52</v>
      </c>
      <c r="H5" s="5">
        <v>4</v>
      </c>
      <c r="I5" t="str">
        <f t="shared" si="2"/>
        <v>4. Microhyla heymonsii Vogt, 1911-Nhái bầu heymon</v>
      </c>
      <c r="J5" t="s">
        <v>52</v>
      </c>
      <c r="K5" t="str">
        <f>VLOOKUP(A5,$L$1:$S$31,7,0)</f>
        <v>https://drive.google.com/open?id=1P8mqWYHDDg3gYo65RSS8h8vNiY3DsHTr</v>
      </c>
      <c r="L5" s="5">
        <v>4</v>
      </c>
      <c r="M5" s="7" t="s">
        <v>9</v>
      </c>
      <c r="N5" s="7" t="s">
        <v>30</v>
      </c>
      <c r="O5" s="10" t="s">
        <v>70</v>
      </c>
      <c r="P5" s="10" t="s">
        <v>71</v>
      </c>
      <c r="Q5" s="10" t="s">
        <v>72</v>
      </c>
      <c r="R5" s="10" t="s">
        <v>73</v>
      </c>
      <c r="S5" s="10" t="s">
        <v>74</v>
      </c>
    </row>
    <row r="6" spans="1:19">
      <c r="A6" s="1">
        <v>1</v>
      </c>
      <c r="B6" t="s">
        <v>3</v>
      </c>
      <c r="C6" t="s">
        <v>193</v>
      </c>
      <c r="E6" t="str">
        <f t="shared" si="1"/>
        <v>1. Ichthyophis nguyenorum Nishikawa, Matsui, and Orlov, 2012-Ếch giun nguyễn/img5.JPG</v>
      </c>
      <c r="F6" t="str">
        <f t="shared" si="0"/>
        <v>1. Ichthyophis nguyenorum Nishikawa, Matsui, and Orlov, 2012-Ếch giun nguyễn</v>
      </c>
      <c r="G6" t="s">
        <v>53</v>
      </c>
      <c r="H6" s="5">
        <v>5</v>
      </c>
      <c r="I6" t="str">
        <f t="shared" si="2"/>
        <v>5. Hylarana erythraea (Schlegel, 1837)-Chàng xanh</v>
      </c>
      <c r="J6" t="s">
        <v>53</v>
      </c>
      <c r="K6" t="str">
        <f>VLOOKUP(A6,$L$1:$S$31,8,0)</f>
        <v>https://drive.google.com/open?id=14bhLrXAcrHEU9DyzHabr4kwErBCvOZqw</v>
      </c>
      <c r="L6" s="5">
        <v>5</v>
      </c>
      <c r="M6" s="7" t="s">
        <v>10</v>
      </c>
      <c r="N6" s="7" t="s">
        <v>31</v>
      </c>
      <c r="O6" s="10" t="s">
        <v>75</v>
      </c>
      <c r="P6" s="10" t="s">
        <v>76</v>
      </c>
      <c r="Q6" s="10" t="s">
        <v>77</v>
      </c>
      <c r="R6" s="10" t="s">
        <v>78</v>
      </c>
      <c r="S6" s="10" t="s">
        <v>79</v>
      </c>
    </row>
    <row r="7" spans="1:19">
      <c r="A7" s="1">
        <v>2</v>
      </c>
      <c r="B7" t="s">
        <v>3</v>
      </c>
      <c r="C7" t="s">
        <v>194</v>
      </c>
      <c r="E7" t="str">
        <f t="shared" si="1"/>
        <v>2. Duttaphrynus melanostictus (Schneider, 1799)-Cóc nhà/img1.JPG</v>
      </c>
      <c r="F7" t="str">
        <f t="shared" si="0"/>
        <v>2. Duttaphrynus melanostictus (Schneider, 1799)-Cóc nhà</v>
      </c>
      <c r="G7" t="s">
        <v>49</v>
      </c>
      <c r="H7" s="5">
        <v>6</v>
      </c>
      <c r="I7" t="str">
        <f t="shared" si="2"/>
        <v>6. Polypedates megacephalus Hallowell, 1861-Ếch cây mép trắng</v>
      </c>
      <c r="J7" t="s">
        <v>49</v>
      </c>
      <c r="K7" t="str">
        <f t="shared" ref="K7:K38" si="3">VLOOKUP(A7,$L$1:$S$31,4,0)</f>
        <v>https://drive.google.com/open?id=11e4vQj953s1KGSkE2yeDnUf6t_OUcfOI</v>
      </c>
      <c r="L7" s="5">
        <v>6</v>
      </c>
      <c r="M7" s="7" t="s">
        <v>11</v>
      </c>
      <c r="N7" s="7" t="s">
        <v>32</v>
      </c>
      <c r="O7" s="10" t="s">
        <v>80</v>
      </c>
      <c r="P7" s="10" t="s">
        <v>81</v>
      </c>
      <c r="Q7" s="10" t="s">
        <v>82</v>
      </c>
      <c r="R7" s="10" t="s">
        <v>83</v>
      </c>
      <c r="S7" s="10" t="s">
        <v>84</v>
      </c>
    </row>
    <row r="8" spans="1:19">
      <c r="A8" s="1">
        <v>2</v>
      </c>
      <c r="B8" t="s">
        <v>3</v>
      </c>
      <c r="C8" t="s">
        <v>195</v>
      </c>
      <c r="E8" t="str">
        <f t="shared" si="1"/>
        <v>2. Duttaphrynus melanostictus (Schneider, 1799)-Cóc nhà/img2.JPG</v>
      </c>
      <c r="F8" t="str">
        <f t="shared" si="0"/>
        <v>2. Duttaphrynus melanostictus (Schneider, 1799)-Cóc nhà</v>
      </c>
      <c r="G8" t="s">
        <v>50</v>
      </c>
      <c r="H8" s="5">
        <v>7</v>
      </c>
      <c r="I8" t="str">
        <f t="shared" si="2"/>
        <v>7. Calotes versicolor (Daudin, 1802)-Nhông xanh, Nhông hàng rào, Kì nhông</v>
      </c>
      <c r="J8" t="s">
        <v>50</v>
      </c>
      <c r="K8" t="str">
        <f t="shared" ref="K8:K39" si="4">VLOOKUP(A8,$L$1:$S$31,5,0)</f>
        <v>https://drive.google.com/open?id=1Gk5XFK-dObncE5ofYi6deeOr24v_9YsA</v>
      </c>
      <c r="L8" s="5">
        <v>7</v>
      </c>
      <c r="M8" s="7" t="s">
        <v>12</v>
      </c>
      <c r="N8" s="7" t="s">
        <v>33</v>
      </c>
      <c r="O8" s="10" t="s">
        <v>85</v>
      </c>
      <c r="P8" s="10" t="s">
        <v>86</v>
      </c>
      <c r="Q8" s="10" t="s">
        <v>87</v>
      </c>
      <c r="R8" s="10" t="s">
        <v>88</v>
      </c>
      <c r="S8" s="10" t="s">
        <v>89</v>
      </c>
    </row>
    <row r="9" spans="1:19">
      <c r="A9" s="1">
        <v>2</v>
      </c>
      <c r="B9" t="s">
        <v>3</v>
      </c>
      <c r="C9" t="s">
        <v>196</v>
      </c>
      <c r="E9" t="str">
        <f t="shared" si="1"/>
        <v>2. Duttaphrynus melanostictus (Schneider, 1799)-Cóc nhà/img3.JPG</v>
      </c>
      <c r="F9" t="str">
        <f t="shared" si="0"/>
        <v>2. Duttaphrynus melanostictus (Schneider, 1799)-Cóc nhà</v>
      </c>
      <c r="G9" t="s">
        <v>51</v>
      </c>
      <c r="H9" s="5">
        <v>8</v>
      </c>
      <c r="I9" t="str">
        <f t="shared" si="2"/>
        <v>8. Gehyra multilata (Weigmann,1835)-Thằn lằn 4 móng</v>
      </c>
      <c r="J9" t="s">
        <v>51</v>
      </c>
      <c r="K9" t="str">
        <f t="shared" ref="K9:K40" si="5">VLOOKUP(A9,$L$1:$S$31,6,0)</f>
        <v>https://drive.google.com/open?id=1ho3UAHmYl_v901oVcA7kUpzyilSk-LXw</v>
      </c>
      <c r="L9" s="5">
        <v>8</v>
      </c>
      <c r="M9" s="7" t="s">
        <v>13</v>
      </c>
      <c r="N9" s="7" t="s">
        <v>34</v>
      </c>
      <c r="O9" s="10" t="s">
        <v>90</v>
      </c>
      <c r="P9" s="10" t="s">
        <v>91</v>
      </c>
      <c r="Q9" s="10" t="s">
        <v>92</v>
      </c>
      <c r="R9" s="10" t="s">
        <v>93</v>
      </c>
      <c r="S9" s="10" t="s">
        <v>94</v>
      </c>
    </row>
    <row r="10" spans="1:19">
      <c r="A10" s="1">
        <v>2</v>
      </c>
      <c r="B10" t="s">
        <v>3</v>
      </c>
      <c r="C10" t="s">
        <v>197</v>
      </c>
      <c r="E10" t="str">
        <f t="shared" si="1"/>
        <v>2. Duttaphrynus melanostictus (Schneider, 1799)-Cóc nhà/img4.JPG</v>
      </c>
      <c r="F10" t="str">
        <f t="shared" si="0"/>
        <v>2. Duttaphrynus melanostictus (Schneider, 1799)-Cóc nhà</v>
      </c>
      <c r="G10" t="s">
        <v>52</v>
      </c>
      <c r="H10" s="5">
        <v>9</v>
      </c>
      <c r="I10" t="str">
        <f t="shared" si="2"/>
        <v>9. Hemidactylus garnotii (Conant and Collins, 1991)-Thạch sùng garnot</v>
      </c>
      <c r="J10" t="s">
        <v>52</v>
      </c>
      <c r="K10" t="str">
        <f t="shared" ref="K10:K41" si="6">VLOOKUP(A10,$L$1:$S$31,7,0)</f>
        <v>https://drive.google.com/open?id=1J-l29yz_Fbnb58X2YdTUYt2e9kPvP1nK</v>
      </c>
      <c r="L10" s="5">
        <v>9</v>
      </c>
      <c r="M10" s="7" t="s">
        <v>14</v>
      </c>
      <c r="N10" s="7" t="s">
        <v>35</v>
      </c>
      <c r="O10" s="10" t="s">
        <v>95</v>
      </c>
      <c r="P10" s="10" t="s">
        <v>96</v>
      </c>
      <c r="Q10" s="10" t="s">
        <v>97</v>
      </c>
      <c r="R10" s="10" t="s">
        <v>98</v>
      </c>
      <c r="S10" s="10" t="s">
        <v>99</v>
      </c>
    </row>
    <row r="11" spans="1:19">
      <c r="A11" s="1">
        <v>3</v>
      </c>
      <c r="B11" t="s">
        <v>3</v>
      </c>
      <c r="C11" t="s">
        <v>198</v>
      </c>
      <c r="E11" t="str">
        <f t="shared" si="1"/>
        <v>3. Kaloula pulchra Gray, 1831-ỄN ương/img1.JPG</v>
      </c>
      <c r="F11" t="str">
        <f t="shared" si="0"/>
        <v>3. Kaloula pulchra Gray, 1831-ỄN ương</v>
      </c>
      <c r="G11" t="s">
        <v>49</v>
      </c>
      <c r="H11" s="5">
        <v>10</v>
      </c>
      <c r="I11" t="str">
        <f t="shared" si="2"/>
        <v>10. Hemidactylus frenatus Schlegel in Duméril &amp; Bibron, 1836-Thạch sùng đuôi sần</v>
      </c>
      <c r="J11" t="s">
        <v>53</v>
      </c>
      <c r="K11">
        <f t="shared" ref="K11:K42" si="7">VLOOKUP(A11,$L$1:$S$31,8,0)</f>
        <v>0</v>
      </c>
      <c r="L11" s="5">
        <v>10</v>
      </c>
      <c r="M11" s="7" t="s">
        <v>15</v>
      </c>
      <c r="N11" s="7" t="s">
        <v>36</v>
      </c>
      <c r="O11" s="10" t="s">
        <v>100</v>
      </c>
      <c r="P11" s="10" t="s">
        <v>101</v>
      </c>
      <c r="Q11" s="10" t="s">
        <v>102</v>
      </c>
    </row>
    <row r="12" spans="1:19">
      <c r="A12" s="1">
        <v>3</v>
      </c>
      <c r="B12" t="s">
        <v>3</v>
      </c>
      <c r="C12" t="s">
        <v>199</v>
      </c>
      <c r="E12" t="str">
        <f t="shared" si="1"/>
        <v>3. Kaloula pulchra Gray, 1831-ỄN ương/img2.JPG</v>
      </c>
      <c r="F12" t="str">
        <f t="shared" si="0"/>
        <v>3. Kaloula pulchra Gray, 1831-ỄN ương</v>
      </c>
      <c r="G12" t="s">
        <v>50</v>
      </c>
      <c r="H12" s="5">
        <v>11</v>
      </c>
      <c r="I12" t="str">
        <f t="shared" si="2"/>
        <v>11. Duttaphrynus melanostictus (Schneider, 1799)-Cóc nhà</v>
      </c>
      <c r="J12" t="s">
        <v>49</v>
      </c>
      <c r="K12" t="str">
        <f t="shared" ref="K12:K43" si="8">VLOOKUP(A12,$L$1:$S$31,4,0)</f>
        <v>https://drive.google.com/open?id=13SdgByNjDXlZm4rEp0qBmgNnQTqpjjff</v>
      </c>
      <c r="L12" s="5">
        <v>11</v>
      </c>
      <c r="M12" s="7" t="s">
        <v>7</v>
      </c>
      <c r="N12" s="7" t="s">
        <v>28</v>
      </c>
      <c r="O12" s="11" t="s">
        <v>103</v>
      </c>
      <c r="P12" s="10" t="s">
        <v>104</v>
      </c>
      <c r="Q12" s="10" t="s">
        <v>105</v>
      </c>
      <c r="R12" s="10" t="s">
        <v>106</v>
      </c>
    </row>
    <row r="13" spans="1:19">
      <c r="A13" s="1">
        <v>4</v>
      </c>
      <c r="B13" t="s">
        <v>3</v>
      </c>
      <c r="C13" t="s">
        <v>200</v>
      </c>
      <c r="E13" t="str">
        <f t="shared" si="1"/>
        <v>4. Microhyla heymonsii Vogt, 1911-Nhái bầu heymon/img1.JPG</v>
      </c>
      <c r="F13" t="str">
        <f t="shared" si="0"/>
        <v>4. Microhyla heymonsii Vogt, 1911-Nhái bầu heymon</v>
      </c>
      <c r="G13" t="s">
        <v>49</v>
      </c>
      <c r="H13" s="5">
        <v>12</v>
      </c>
      <c r="I13" t="str">
        <f t="shared" si="2"/>
        <v>12. Ichthyophis nguyenorum Nishikawa, Matsui, and Orlov, 2012-Ếch giun nguyễn</v>
      </c>
      <c r="J13" t="s">
        <v>50</v>
      </c>
      <c r="K13" t="str">
        <f t="shared" ref="K13:K44" si="9">VLOOKUP(A13,$L$1:$S$31,5,0)</f>
        <v>https://drive.google.com/open?id=1CHHTR93V_xNb53pEwCd_axxOo3G85qum</v>
      </c>
      <c r="L13" s="5">
        <v>12</v>
      </c>
      <c r="M13" s="7" t="s">
        <v>6</v>
      </c>
      <c r="N13" s="7" t="s">
        <v>27</v>
      </c>
      <c r="O13" s="10" t="s">
        <v>107</v>
      </c>
      <c r="P13" s="10" t="s">
        <v>108</v>
      </c>
      <c r="Q13" s="10" t="s">
        <v>109</v>
      </c>
      <c r="R13" s="10" t="s">
        <v>110</v>
      </c>
      <c r="S13" s="10" t="s">
        <v>111</v>
      </c>
    </row>
    <row r="14" spans="1:19">
      <c r="A14" s="1">
        <v>4</v>
      </c>
      <c r="B14" t="s">
        <v>3</v>
      </c>
      <c r="C14" t="s">
        <v>201</v>
      </c>
      <c r="E14" t="str">
        <f t="shared" si="1"/>
        <v>4. Microhyla heymonsii Vogt, 1911-Nhái bầu heymon/img2.JPG</v>
      </c>
      <c r="F14" t="str">
        <f t="shared" si="0"/>
        <v>4. Microhyla heymonsii Vogt, 1911-Nhái bầu heymon</v>
      </c>
      <c r="G14" t="s">
        <v>50</v>
      </c>
      <c r="H14" s="5">
        <v>13</v>
      </c>
      <c r="I14" t="str">
        <f t="shared" si="2"/>
        <v>13. Fejervarya limnocharis (Gravenhorst, 1829)-Nhái Ngóe</v>
      </c>
      <c r="J14" t="s">
        <v>51</v>
      </c>
      <c r="K14" t="str">
        <f t="shared" ref="K14:K45" si="10">VLOOKUP(A14,$L$1:$S$31,6,0)</f>
        <v>https://drive.google.com/open?id=1kSxroGIm5vdaB95quJQ3CAPeWCev3KtE</v>
      </c>
      <c r="L14" s="5">
        <v>13</v>
      </c>
      <c r="M14" s="7" t="s">
        <v>16</v>
      </c>
      <c r="N14" s="7" t="s">
        <v>37</v>
      </c>
      <c r="O14" s="10" t="s">
        <v>112</v>
      </c>
      <c r="P14" s="10" t="s">
        <v>113</v>
      </c>
      <c r="Q14" s="10" t="s">
        <v>114</v>
      </c>
      <c r="R14" s="10" t="s">
        <v>115</v>
      </c>
      <c r="S14" s="10" t="s">
        <v>116</v>
      </c>
    </row>
    <row r="15" spans="1:19">
      <c r="A15" s="1">
        <v>4</v>
      </c>
      <c r="B15" t="s">
        <v>3</v>
      </c>
      <c r="C15" t="s">
        <v>202</v>
      </c>
      <c r="E15" t="str">
        <f t="shared" si="1"/>
        <v>4. Microhyla heymonsii Vogt, 1911-Nhái bầu heymon/img3.JPG</v>
      </c>
      <c r="F15" t="str">
        <f t="shared" si="0"/>
        <v>4. Microhyla heymonsii Vogt, 1911-Nhái bầu heymon</v>
      </c>
      <c r="G15" t="s">
        <v>51</v>
      </c>
      <c r="H15" s="5">
        <v>14</v>
      </c>
      <c r="I15" t="str">
        <f t="shared" si="2"/>
        <v>14. Fejervarya cancrivora (Gravenhorst, 1829)-Ếch cua</v>
      </c>
      <c r="J15" t="s">
        <v>52</v>
      </c>
      <c r="K15" t="str">
        <f t="shared" ref="K15:K46" si="11">VLOOKUP(A15,$L$1:$S$31,7,0)</f>
        <v>https://drive.google.com/open?id=1T28URxMeDGBxHtFZYvFAt7iHr81zyK0f</v>
      </c>
      <c r="L15" s="5">
        <v>14</v>
      </c>
      <c r="M15" s="7" t="s">
        <v>17</v>
      </c>
      <c r="N15" s="7" t="s">
        <v>38</v>
      </c>
      <c r="O15" s="10" t="s">
        <v>117</v>
      </c>
      <c r="P15" s="10" t="s">
        <v>118</v>
      </c>
      <c r="Q15" s="10" t="s">
        <v>119</v>
      </c>
    </row>
    <row r="16" spans="1:19">
      <c r="A16" s="1">
        <v>4</v>
      </c>
      <c r="B16" t="s">
        <v>3</v>
      </c>
      <c r="C16" t="s">
        <v>203</v>
      </c>
      <c r="E16" t="str">
        <f t="shared" si="1"/>
        <v>4. Microhyla heymonsii Vogt, 1911-Nhái bầu heymon/img4.JPG</v>
      </c>
      <c r="F16" t="str">
        <f t="shared" si="0"/>
        <v>4. Microhyla heymonsii Vogt, 1911-Nhái bầu heymon</v>
      </c>
      <c r="G16" t="s">
        <v>52</v>
      </c>
      <c r="H16" s="5">
        <v>15</v>
      </c>
      <c r="I16" t="str">
        <f t="shared" si="2"/>
        <v>15. Fejervarya sp.-Nhái cơm</v>
      </c>
      <c r="J16" t="s">
        <v>53</v>
      </c>
      <c r="K16" t="str">
        <f t="shared" ref="K16:K47" si="12">VLOOKUP(A16,$L$1:$S$31,8,0)</f>
        <v>https://drive.google.com/open?id=1VO50fyXU8VAbdi0o5DHsMEXpkLYbZp04</v>
      </c>
      <c r="L16" s="5">
        <v>15</v>
      </c>
      <c r="M16" s="7" t="s">
        <v>18</v>
      </c>
      <c r="N16" s="7" t="s">
        <v>39</v>
      </c>
      <c r="O16" s="10" t="s">
        <v>120</v>
      </c>
      <c r="P16" s="10" t="s">
        <v>121</v>
      </c>
      <c r="Q16" s="10" t="s">
        <v>122</v>
      </c>
      <c r="R16" s="10" t="s">
        <v>123</v>
      </c>
      <c r="S16" s="10" t="s">
        <v>124</v>
      </c>
    </row>
    <row r="17" spans="1:19">
      <c r="A17" s="1">
        <v>4</v>
      </c>
      <c r="B17" t="s">
        <v>3</v>
      </c>
      <c r="C17" t="s">
        <v>204</v>
      </c>
      <c r="E17" t="str">
        <f t="shared" si="1"/>
        <v>4. Microhyla heymonsii Vogt, 1911-Nhái bầu heymon/img5.JPG</v>
      </c>
      <c r="F17" t="str">
        <f t="shared" si="0"/>
        <v>4. Microhyla heymonsii Vogt, 1911-Nhái bầu heymon</v>
      </c>
      <c r="G17" t="s">
        <v>53</v>
      </c>
      <c r="H17" s="5">
        <v>16</v>
      </c>
      <c r="I17" t="str">
        <f t="shared" si="2"/>
        <v>16. Hoplobatrachus rugulosus (Wiegmann, 1834)-Ếch đồng</v>
      </c>
      <c r="J17" t="s">
        <v>49</v>
      </c>
      <c r="K17" t="str">
        <f t="shared" ref="K17:K48" si="13">VLOOKUP(A17,$L$1:$S$31,4,0)</f>
        <v>https://drive.google.com/open?id=1dAspuOaa2rVuawgZGO2ZYLt7WlOqO8sW</v>
      </c>
      <c r="L17" s="5">
        <v>16</v>
      </c>
      <c r="M17" s="7" t="s">
        <v>19</v>
      </c>
      <c r="N17" s="7" t="s">
        <v>40</v>
      </c>
      <c r="O17" s="10" t="s">
        <v>125</v>
      </c>
      <c r="P17" s="10" t="s">
        <v>126</v>
      </c>
      <c r="Q17" s="10" t="s">
        <v>127</v>
      </c>
      <c r="R17" s="10" t="s">
        <v>128</v>
      </c>
    </row>
    <row r="18" spans="1:19">
      <c r="A18" s="1">
        <v>5</v>
      </c>
      <c r="B18" t="s">
        <v>3</v>
      </c>
      <c r="C18" t="s">
        <v>205</v>
      </c>
      <c r="E18" t="str">
        <f t="shared" si="1"/>
        <v>5. Hylarana erythraea (Schlegel, 1837)-Chàng xanh/img1.JPG</v>
      </c>
      <c r="F18" t="str">
        <f t="shared" si="0"/>
        <v>5. Hylarana erythraea (Schlegel, 1837)-Chàng xanh</v>
      </c>
      <c r="G18" t="s">
        <v>49</v>
      </c>
      <c r="H18" s="5">
        <v>17</v>
      </c>
      <c r="I18" t="str">
        <f t="shared" si="2"/>
        <v>17. Occidozyga lima (Gravenhorst, 1829)-Cóc nước sần</v>
      </c>
      <c r="J18" t="s">
        <v>50</v>
      </c>
      <c r="K18" t="str">
        <f t="shared" ref="K18:K49" si="14">VLOOKUP(A18,$L$1:$S$31,5,0)</f>
        <v>https://drive.google.com/open?id=10lCRsK7vhMTtFm9v5sG6Kt1t1wZLi4du</v>
      </c>
      <c r="L18" s="5">
        <v>17</v>
      </c>
      <c r="M18" s="7" t="s">
        <v>20</v>
      </c>
      <c r="N18" s="7" t="s">
        <v>41</v>
      </c>
      <c r="O18" s="10" t="s">
        <v>129</v>
      </c>
      <c r="P18" s="10" t="s">
        <v>130</v>
      </c>
      <c r="Q18" s="10" t="s">
        <v>131</v>
      </c>
    </row>
    <row r="19" spans="1:19">
      <c r="A19" s="1">
        <v>5</v>
      </c>
      <c r="B19" t="s">
        <v>3</v>
      </c>
      <c r="C19" t="s">
        <v>206</v>
      </c>
      <c r="E19" t="str">
        <f t="shared" si="1"/>
        <v>5. Hylarana erythraea (Schlegel, 1837)-Chàng xanh/img2.JPG</v>
      </c>
      <c r="F19" t="str">
        <f t="shared" si="0"/>
        <v>5. Hylarana erythraea (Schlegel, 1837)-Chàng xanh</v>
      </c>
      <c r="G19" t="s">
        <v>50</v>
      </c>
      <c r="H19" s="5">
        <v>18</v>
      </c>
      <c r="I19" t="str">
        <f t="shared" si="2"/>
        <v>18. Occidozyga martensii (Peters, 1867)-Cóc nước marten</v>
      </c>
      <c r="J19" t="s">
        <v>51</v>
      </c>
      <c r="K19" t="str">
        <f t="shared" ref="K19:K50" si="15">VLOOKUP(A19,$L$1:$S$31,6,0)</f>
        <v>https://drive.google.com/open?id=14sIJhWFjZuh7PqdEWFsT7CDDgEl8FA9-</v>
      </c>
      <c r="L19" s="5">
        <v>18</v>
      </c>
      <c r="M19" s="7" t="s">
        <v>21</v>
      </c>
      <c r="N19" s="7" t="s">
        <v>42</v>
      </c>
      <c r="O19" s="10" t="s">
        <v>132</v>
      </c>
      <c r="P19" s="10" t="s">
        <v>133</v>
      </c>
      <c r="Q19" s="10" t="s">
        <v>134</v>
      </c>
    </row>
    <row r="20" spans="1:19">
      <c r="A20" s="1">
        <v>5</v>
      </c>
      <c r="B20" t="s">
        <v>3</v>
      </c>
      <c r="C20" t="s">
        <v>207</v>
      </c>
      <c r="E20" t="str">
        <f t="shared" si="1"/>
        <v>5. Hylarana erythraea (Schlegel, 1837)-Chàng xanh/img3.JPG</v>
      </c>
      <c r="F20" t="str">
        <f t="shared" si="0"/>
        <v>5. Hylarana erythraea (Schlegel, 1837)-Chàng xanh</v>
      </c>
      <c r="G20" t="s">
        <v>51</v>
      </c>
      <c r="H20" s="5">
        <v>19</v>
      </c>
      <c r="I20" t="str">
        <f t="shared" si="2"/>
        <v>19. Kaloula pulchra Gray, 1831-Ễn ương</v>
      </c>
      <c r="J20" t="s">
        <v>52</v>
      </c>
      <c r="K20" t="str">
        <f t="shared" ref="K20:K51" si="16">VLOOKUP(A20,$L$1:$S$31,7,0)</f>
        <v>https://drive.google.com/open?id=1C_Ctdntw2X6UjdvnzG0MFOW_K7ADo7xS</v>
      </c>
      <c r="L20" s="5">
        <v>19</v>
      </c>
      <c r="M20" s="7" t="s">
        <v>8</v>
      </c>
      <c r="N20" s="7" t="s">
        <v>43</v>
      </c>
      <c r="O20" s="10" t="s">
        <v>135</v>
      </c>
      <c r="P20" s="10" t="s">
        <v>136</v>
      </c>
    </row>
    <row r="21" spans="1:19">
      <c r="A21" s="1">
        <v>5</v>
      </c>
      <c r="B21" t="s">
        <v>3</v>
      </c>
      <c r="C21" t="s">
        <v>208</v>
      </c>
      <c r="E21" t="str">
        <f t="shared" si="1"/>
        <v>5. Hylarana erythraea (Schlegel, 1837)-Chàng xanh/img4.JPG</v>
      </c>
      <c r="F21" t="str">
        <f t="shared" si="0"/>
        <v>5. Hylarana erythraea (Schlegel, 1837)-Chàng xanh</v>
      </c>
      <c r="G21" t="s">
        <v>52</v>
      </c>
      <c r="H21" s="5">
        <v>20</v>
      </c>
      <c r="I21" t="str">
        <f t="shared" si="2"/>
        <v>20. Microhyla heymonsii Vogt, 1911-Nhái bầu heymon</v>
      </c>
      <c r="J21" t="s">
        <v>53</v>
      </c>
      <c r="K21" t="str">
        <f t="shared" ref="K21:K52" si="17">VLOOKUP(A21,$L$1:$S$31,8,0)</f>
        <v>https://drive.google.com/open?id=1l6ika5QSYBj-vxcmok5wkfU6nwrsKltf</v>
      </c>
      <c r="L21" s="5">
        <v>20</v>
      </c>
      <c r="M21" s="7" t="s">
        <v>9</v>
      </c>
      <c r="N21" s="7" t="s">
        <v>30</v>
      </c>
      <c r="O21" s="10" t="s">
        <v>137</v>
      </c>
      <c r="P21" s="10" t="s">
        <v>138</v>
      </c>
      <c r="Q21" s="10" t="s">
        <v>139</v>
      </c>
      <c r="R21" s="10" t="s">
        <v>140</v>
      </c>
      <c r="S21" s="10" t="s">
        <v>141</v>
      </c>
    </row>
    <row r="22" spans="1:19">
      <c r="A22" s="1">
        <v>5</v>
      </c>
      <c r="B22" t="s">
        <v>3</v>
      </c>
      <c r="C22" t="s">
        <v>209</v>
      </c>
      <c r="E22" t="str">
        <f t="shared" si="1"/>
        <v>5. Hylarana erythraea (Schlegel, 1837)-Chàng xanh/img5.JPG</v>
      </c>
      <c r="F22" t="str">
        <f t="shared" si="0"/>
        <v>5. Hylarana erythraea (Schlegel, 1837)-Chàng xanh</v>
      </c>
      <c r="G22" t="s">
        <v>53</v>
      </c>
      <c r="H22" s="5">
        <v>21</v>
      </c>
      <c r="I22" t="str">
        <f t="shared" si="2"/>
        <v>21. Hylarana erythraea (Schlegel, 1837)-Chàng xanh</v>
      </c>
      <c r="J22" t="s">
        <v>49</v>
      </c>
      <c r="K22" t="str">
        <f t="shared" ref="K22:K53" si="18">VLOOKUP(A22,$L$1:$S$31,4,0)</f>
        <v>https://drive.google.com/open?id=1u-EnqYum36rkgofdJrBIanPmaMvufy2l</v>
      </c>
      <c r="L22" s="5">
        <v>21</v>
      </c>
      <c r="M22" s="7" t="s">
        <v>10</v>
      </c>
      <c r="N22" s="7" t="s">
        <v>31</v>
      </c>
      <c r="O22" s="10" t="s">
        <v>142</v>
      </c>
      <c r="P22" s="10" t="s">
        <v>143</v>
      </c>
      <c r="Q22" s="10" t="s">
        <v>144</v>
      </c>
      <c r="R22" s="10" t="s">
        <v>145</v>
      </c>
      <c r="S22" s="10" t="s">
        <v>146</v>
      </c>
    </row>
    <row r="23" spans="1:19">
      <c r="A23" s="1">
        <v>6</v>
      </c>
      <c r="B23" t="s">
        <v>3</v>
      </c>
      <c r="C23" t="s">
        <v>210</v>
      </c>
      <c r="E23" t="str">
        <f t="shared" si="1"/>
        <v>6. Polypedates megacephalus Hallowell, 1861-Ếch cây mép trắng/img1.JPG</v>
      </c>
      <c r="F23" t="str">
        <f t="shared" si="0"/>
        <v>6. Polypedates megacephalus Hallowell, 1861-Ếch cây mép trắng</v>
      </c>
      <c r="G23" t="s">
        <v>49</v>
      </c>
      <c r="H23" s="5">
        <v>22</v>
      </c>
      <c r="I23" t="str">
        <f t="shared" si="2"/>
        <v>22. Polypedates megacephalus Hallowell, 1861-Ếch cây mép trắng</v>
      </c>
      <c r="J23" t="s">
        <v>50</v>
      </c>
      <c r="K23" t="str">
        <f t="shared" ref="K23:K54" si="19">VLOOKUP(A23,$L$1:$S$31,5,0)</f>
        <v>https://drive.google.com/open?id=1gKYR9qHwrxOa-ziZC-5CkrxFWptlALso</v>
      </c>
      <c r="L23" s="5">
        <v>22</v>
      </c>
      <c r="M23" s="7" t="s">
        <v>11</v>
      </c>
      <c r="N23" s="7" t="s">
        <v>32</v>
      </c>
      <c r="O23" s="10" t="s">
        <v>147</v>
      </c>
      <c r="P23" s="10" t="s">
        <v>148</v>
      </c>
      <c r="Q23" s="10" t="s">
        <v>149</v>
      </c>
      <c r="R23" s="10" t="s">
        <v>150</v>
      </c>
      <c r="S23" s="10" t="s">
        <v>151</v>
      </c>
    </row>
    <row r="24" spans="1:19">
      <c r="A24" s="1">
        <v>6</v>
      </c>
      <c r="B24" t="s">
        <v>3</v>
      </c>
      <c r="C24" t="s">
        <v>211</v>
      </c>
      <c r="E24" t="str">
        <f t="shared" si="1"/>
        <v>6. Polypedates megacephalus Hallowell, 1861-Ếch cây mép trắng/img2.JPG</v>
      </c>
      <c r="F24" t="str">
        <f t="shared" si="0"/>
        <v>6. Polypedates megacephalus Hallowell, 1861-Ếch cây mép trắng</v>
      </c>
      <c r="G24" t="s">
        <v>50</v>
      </c>
      <c r="H24" s="5">
        <v>23</v>
      </c>
      <c r="I24" t="str">
        <f t="shared" si="2"/>
        <v>23. Calotes versicolor (Daudin, 1802)-Nhông hàng rào</v>
      </c>
      <c r="J24" t="s">
        <v>51</v>
      </c>
      <c r="K24" t="str">
        <f t="shared" ref="K24:K55" si="20">VLOOKUP(A24,$L$1:$S$31,6,0)</f>
        <v>https://drive.google.com/open?id=1RI_M7FECV4d7bQhK8S6BzgJSVb5HVHM9</v>
      </c>
      <c r="L24" s="5">
        <v>23</v>
      </c>
      <c r="M24" s="7" t="s">
        <v>12</v>
      </c>
      <c r="N24" s="7" t="s">
        <v>44</v>
      </c>
      <c r="O24" s="10" t="s">
        <v>152</v>
      </c>
      <c r="P24" s="10" t="s">
        <v>153</v>
      </c>
      <c r="Q24" s="10" t="s">
        <v>154</v>
      </c>
      <c r="R24" s="10" t="s">
        <v>155</v>
      </c>
      <c r="S24" s="10" t="s">
        <v>156</v>
      </c>
    </row>
    <row r="25" spans="1:19">
      <c r="A25" s="1">
        <v>6</v>
      </c>
      <c r="B25" t="s">
        <v>3</v>
      </c>
      <c r="C25" t="s">
        <v>212</v>
      </c>
      <c r="E25" t="str">
        <f t="shared" si="1"/>
        <v>6. Polypedates megacephalus Hallowell, 1861-Ếch cây mép trắng/img3.JPG</v>
      </c>
      <c r="F25" t="str">
        <f t="shared" si="0"/>
        <v>6. Polypedates megacephalus Hallowell, 1861-Ếch cây mép trắng</v>
      </c>
      <c r="G25" t="s">
        <v>51</v>
      </c>
      <c r="H25" s="5">
        <v>24</v>
      </c>
      <c r="I25" t="str">
        <f t="shared" si="2"/>
        <v>24. Gehyra multilata (Weigmann,1835)-Thằn lằn 4 móng</v>
      </c>
      <c r="J25" t="s">
        <v>52</v>
      </c>
      <c r="K25" t="str">
        <f t="shared" ref="K25:K56" si="21">VLOOKUP(A25,$L$1:$S$31,7,0)</f>
        <v>https://drive.google.com/open?id=1R05SImE9fn6gob8sAE8OYUOTjtN_oJIQ</v>
      </c>
      <c r="L25" s="5">
        <v>24</v>
      </c>
      <c r="M25" s="7" t="s">
        <v>13</v>
      </c>
      <c r="N25" s="7" t="s">
        <v>34</v>
      </c>
      <c r="O25" s="10" t="s">
        <v>157</v>
      </c>
      <c r="P25" s="10" t="s">
        <v>158</v>
      </c>
      <c r="Q25" s="10" t="s">
        <v>159</v>
      </c>
      <c r="R25" s="10" t="s">
        <v>160</v>
      </c>
      <c r="S25" s="10" t="s">
        <v>161</v>
      </c>
    </row>
    <row r="26" spans="1:19">
      <c r="A26" s="1">
        <v>6</v>
      </c>
      <c r="B26" t="s">
        <v>3</v>
      </c>
      <c r="C26" t="s">
        <v>213</v>
      </c>
      <c r="E26" t="str">
        <f t="shared" si="1"/>
        <v>6. Polypedates megacephalus Hallowell, 1861-Ếch cây mép trắng/img4.JPG</v>
      </c>
      <c r="F26" t="str">
        <f t="shared" si="0"/>
        <v>6. Polypedates megacephalus Hallowell, 1861-Ếch cây mép trắng</v>
      </c>
      <c r="G26" t="s">
        <v>52</v>
      </c>
      <c r="H26" s="5">
        <v>25</v>
      </c>
      <c r="I26" t="str">
        <f t="shared" si="2"/>
        <v>25. Hemidactylus garnotii (Conant and Collins, 1991)-Thạch sùng garnot</v>
      </c>
      <c r="J26" t="s">
        <v>53</v>
      </c>
      <c r="K26" t="str">
        <f t="shared" ref="K26:K57" si="22">VLOOKUP(A26,$L$1:$S$31,8,0)</f>
        <v>https://drive.google.com/open?id=1witFgiWDofH95NguqHHEHqavvwq_1TCl</v>
      </c>
      <c r="L26" s="5">
        <v>25</v>
      </c>
      <c r="M26" s="7" t="s">
        <v>14</v>
      </c>
      <c r="N26" s="7" t="s">
        <v>35</v>
      </c>
      <c r="O26" s="10" t="s">
        <v>162</v>
      </c>
      <c r="P26" s="10" t="s">
        <v>163</v>
      </c>
      <c r="Q26" s="10" t="s">
        <v>164</v>
      </c>
      <c r="R26" s="10" t="s">
        <v>165</v>
      </c>
      <c r="S26" s="10" t="s">
        <v>166</v>
      </c>
    </row>
    <row r="27" spans="1:19">
      <c r="A27" s="1">
        <v>6</v>
      </c>
      <c r="B27" t="s">
        <v>3</v>
      </c>
      <c r="C27" t="s">
        <v>214</v>
      </c>
      <c r="E27" t="str">
        <f t="shared" si="1"/>
        <v>6. Polypedates megacephalus Hallowell, 1861-Ếch cây mép trắng/img5.JPG</v>
      </c>
      <c r="F27" t="str">
        <f t="shared" si="0"/>
        <v>6. Polypedates megacephalus Hallowell, 1861-Ếch cây mép trắng</v>
      </c>
      <c r="G27" t="s">
        <v>53</v>
      </c>
      <c r="H27" s="5">
        <v>26</v>
      </c>
      <c r="I27" t="str">
        <f t="shared" si="2"/>
        <v>26. Hemidactylus frenatus Schlegel in Duméril &amp; Bibron, 1836-Thạch sùng đuôi sần</v>
      </c>
      <c r="J27" t="s">
        <v>49</v>
      </c>
      <c r="K27" t="str">
        <f t="shared" ref="K27:K58" si="23">VLOOKUP(A27,$L$1:$S$31,4,0)</f>
        <v>https://drive.google.com/open?id=1P7EV53D8yg3ZOLwaNKtRiQdPLzBSCait</v>
      </c>
      <c r="L27" s="5">
        <v>26</v>
      </c>
      <c r="M27" s="7" t="s">
        <v>15</v>
      </c>
      <c r="N27" s="7" t="s">
        <v>36</v>
      </c>
      <c r="O27" s="10" t="s">
        <v>167</v>
      </c>
      <c r="P27" s="10" t="s">
        <v>168</v>
      </c>
      <c r="Q27" s="10" t="s">
        <v>169</v>
      </c>
    </row>
    <row r="28" spans="1:19">
      <c r="A28" s="1">
        <v>7</v>
      </c>
      <c r="B28" t="s">
        <v>3</v>
      </c>
      <c r="C28" t="s">
        <v>215</v>
      </c>
      <c r="E28" t="str">
        <f t="shared" si="1"/>
        <v>7. Calotes versicolor (Daudin, 1802)-Nhông xanh, Nhông hàng rào, Kì nhông/img1.JPG</v>
      </c>
      <c r="F28" t="str">
        <f t="shared" si="0"/>
        <v>7. Calotes versicolor (Daudin, 1802)-Nhông xanh, Nhông hàng rào, Kì nhông</v>
      </c>
      <c r="G28" t="s">
        <v>49</v>
      </c>
      <c r="H28" s="5">
        <v>27</v>
      </c>
      <c r="I28" t="str">
        <f t="shared" si="2"/>
        <v>27. Hemidactylus platyurus (Schneider, 1797)-Thạch sùng đuôi dẹp</v>
      </c>
      <c r="J28" t="s">
        <v>50</v>
      </c>
      <c r="K28" t="str">
        <f t="shared" ref="K28:K59" si="24">VLOOKUP(A28,$L$1:$S$31,5,0)</f>
        <v>https://drive.google.com/open?id=190aqaXY26T7G0924gyfO9R28LCQqgx5E</v>
      </c>
      <c r="L28" s="5">
        <v>27</v>
      </c>
      <c r="M28" s="7" t="s">
        <v>22</v>
      </c>
      <c r="N28" s="7" t="s">
        <v>45</v>
      </c>
      <c r="O28" s="10" t="s">
        <v>170</v>
      </c>
      <c r="P28" s="10" t="s">
        <v>171</v>
      </c>
      <c r="Q28" s="10" t="s">
        <v>172</v>
      </c>
      <c r="R28" s="10" t="s">
        <v>173</v>
      </c>
    </row>
    <row r="29" spans="1:19">
      <c r="A29" s="1">
        <v>7</v>
      </c>
      <c r="B29" t="s">
        <v>3</v>
      </c>
      <c r="C29" t="s">
        <v>216</v>
      </c>
      <c r="E29" t="str">
        <f t="shared" si="1"/>
        <v>7. Calotes versicolor (Daudin, 1802)-Nhông xanh, Nhông hàng rào, Kì nhông/img2.JPG</v>
      </c>
      <c r="F29" t="str">
        <f t="shared" si="0"/>
        <v>7. Calotes versicolor (Daudin, 1802)-Nhông xanh, Nhông hàng rào, Kì nhông</v>
      </c>
      <c r="G29" t="s">
        <v>50</v>
      </c>
      <c r="H29" s="5">
        <v>28</v>
      </c>
      <c r="I29" t="str">
        <f t="shared" si="2"/>
        <v>28. Takydromus sexlineatus Daudin, 1802-Thằn lằn đuôi dài</v>
      </c>
      <c r="J29" t="s">
        <v>51</v>
      </c>
      <c r="K29" t="str">
        <f t="shared" ref="K29:K60" si="25">VLOOKUP(A29,$L$1:$S$31,6,0)</f>
        <v>https://drive.google.com/open?id=1y8gsVPs_fq2M8Dol_xg1YZmhegYcdEwj</v>
      </c>
      <c r="L29" s="5">
        <v>28</v>
      </c>
      <c r="M29" s="7" t="s">
        <v>23</v>
      </c>
      <c r="N29" s="7" t="s">
        <v>46</v>
      </c>
      <c r="O29" s="10" t="s">
        <v>174</v>
      </c>
      <c r="P29" s="10" t="s">
        <v>175</v>
      </c>
      <c r="Q29" s="10" t="s">
        <v>176</v>
      </c>
      <c r="R29" s="10" t="s">
        <v>177</v>
      </c>
      <c r="S29" s="10" t="s">
        <v>178</v>
      </c>
    </row>
    <row r="30" spans="1:19">
      <c r="A30" s="1">
        <v>7</v>
      </c>
      <c r="B30" t="s">
        <v>3</v>
      </c>
      <c r="C30" t="s">
        <v>217</v>
      </c>
      <c r="E30" t="str">
        <f t="shared" si="1"/>
        <v>7. Calotes versicolor (Daudin, 1802)-Nhông xanh, Nhông hàng rào, Kì nhông/img3.JPG</v>
      </c>
      <c r="F30" t="str">
        <f t="shared" si="0"/>
        <v>7. Calotes versicolor (Daudin, 1802)-Nhông xanh, Nhông hàng rào, Kì nhông</v>
      </c>
      <c r="G30" t="s">
        <v>51</v>
      </c>
      <c r="H30" s="5">
        <v>29</v>
      </c>
      <c r="I30" t="str">
        <f t="shared" si="2"/>
        <v>29. Eutropis multifasciata (Kuhl, 1820)-Thằn lằn bóng hoa</v>
      </c>
      <c r="J30" t="s">
        <v>52</v>
      </c>
      <c r="K30" t="str">
        <f t="shared" ref="K30:K61" si="26">VLOOKUP(A30,$L$1:$S$31,7,0)</f>
        <v>https://drive.google.com/open?id=1Rc6JVKR5of48kUnSn4dvxD2YBKuz_Qax</v>
      </c>
      <c r="L30" s="5">
        <v>29</v>
      </c>
      <c r="M30" s="7" t="s">
        <v>24</v>
      </c>
      <c r="N30" s="7" t="s">
        <v>47</v>
      </c>
      <c r="O30" s="10" t="s">
        <v>179</v>
      </c>
      <c r="P30" s="10" t="s">
        <v>180</v>
      </c>
      <c r="Q30" s="10" t="s">
        <v>181</v>
      </c>
      <c r="R30" s="10" t="s">
        <v>182</v>
      </c>
      <c r="S30" s="10" t="s">
        <v>183</v>
      </c>
    </row>
    <row r="31" spans="1:19">
      <c r="A31" s="1">
        <v>7</v>
      </c>
      <c r="B31" t="s">
        <v>3</v>
      </c>
      <c r="C31" t="s">
        <v>218</v>
      </c>
      <c r="E31" t="str">
        <f t="shared" si="1"/>
        <v>7. Calotes versicolor (Daudin, 1802)-Nhông xanh, Nhông hàng rào, Kì nhông/img4.JPG</v>
      </c>
      <c r="F31" t="str">
        <f t="shared" si="0"/>
        <v>7. Calotes versicolor (Daudin, 1802)-Nhông xanh, Nhông hàng rào, Kì nhông</v>
      </c>
      <c r="G31" t="s">
        <v>52</v>
      </c>
      <c r="H31" s="5">
        <v>30</v>
      </c>
      <c r="I31" t="str">
        <f t="shared" si="2"/>
        <v>30. Python molurus (Linnaeus, 1758)-Trăn lưới</v>
      </c>
      <c r="J31" t="s">
        <v>53</v>
      </c>
      <c r="K31" t="str">
        <f t="shared" ref="K31:K62" si="27">VLOOKUP(A31,$L$1:$S$31,8,0)</f>
        <v>https://drive.google.com/open?id=1fBrHI93hTLVUyEi5NvPGi7Su8SeHnrlI</v>
      </c>
      <c r="L31" s="5">
        <v>30</v>
      </c>
      <c r="M31" s="7" t="s">
        <v>25</v>
      </c>
      <c r="N31" s="7" t="s">
        <v>48</v>
      </c>
      <c r="O31" s="10" t="s">
        <v>184</v>
      </c>
      <c r="P31" s="10" t="s">
        <v>185</v>
      </c>
      <c r="Q31" s="10" t="s">
        <v>186</v>
      </c>
      <c r="R31" s="10" t="s">
        <v>187</v>
      </c>
      <c r="S31" s="10" t="s">
        <v>188</v>
      </c>
    </row>
    <row r="32" spans="1:19">
      <c r="A32" s="1">
        <v>7</v>
      </c>
      <c r="B32" t="s">
        <v>3</v>
      </c>
      <c r="C32" t="s">
        <v>219</v>
      </c>
      <c r="E32" t="str">
        <f t="shared" si="1"/>
        <v>7. Calotes versicolor (Daudin, 1802)-Nhông xanh, Nhông hàng rào, Kì nhông/img5.JPG</v>
      </c>
      <c r="F32" t="str">
        <f t="shared" si="0"/>
        <v>7. Calotes versicolor (Daudin, 1802)-Nhông xanh, Nhông hàng rào, Kì nhông</v>
      </c>
      <c r="G32" t="s">
        <v>53</v>
      </c>
      <c r="J32" t="s">
        <v>49</v>
      </c>
      <c r="K32" t="str">
        <f t="shared" ref="K32:K63" si="28">VLOOKUP(A32,$L$1:$S$31,4,0)</f>
        <v>https://drive.google.com/open?id=1yU01M0KhxmBINIkpYgPYr0-FdKHkHr4V</v>
      </c>
    </row>
    <row r="33" spans="1:11">
      <c r="A33" s="1">
        <v>8</v>
      </c>
      <c r="B33" t="s">
        <v>3</v>
      </c>
      <c r="C33" t="s">
        <v>220</v>
      </c>
      <c r="E33" t="str">
        <f t="shared" si="1"/>
        <v>8. Gehyra multilata (Weigmann,1835)-Thằn lằn 4 móng/img1.JPG</v>
      </c>
      <c r="F33" t="str">
        <f t="shared" si="0"/>
        <v>8. Gehyra multilata (Weigmann,1835)-Thằn lằn 4 móng</v>
      </c>
      <c r="G33" t="s">
        <v>49</v>
      </c>
      <c r="J33" t="s">
        <v>50</v>
      </c>
      <c r="K33" t="str">
        <f t="shared" ref="K33:K64" si="29">VLOOKUP(A33,$L$1:$S$31,5,0)</f>
        <v>https://drive.google.com/open?id=1nnFbJiWrhpdt-knfDOAYGKxz-tLO3scw</v>
      </c>
    </row>
    <row r="34" spans="1:11">
      <c r="A34" s="1">
        <v>8</v>
      </c>
      <c r="B34" t="s">
        <v>3</v>
      </c>
      <c r="C34" t="s">
        <v>221</v>
      </c>
      <c r="E34" t="str">
        <f t="shared" si="1"/>
        <v>8. Gehyra multilata (Weigmann,1835)-Thằn lằn 4 móng/img2.JPG</v>
      </c>
      <c r="F34" t="str">
        <f t="shared" ref="F34:F65" si="30">VLOOKUP(A34,$H$1:$I$31,2,0)</f>
        <v>8. Gehyra multilata (Weigmann,1835)-Thằn lằn 4 móng</v>
      </c>
      <c r="G34" t="s">
        <v>50</v>
      </c>
      <c r="J34" t="s">
        <v>51</v>
      </c>
      <c r="K34" t="str">
        <f t="shared" ref="K34:K65" si="31">VLOOKUP(A34,$L$1:$S$31,6,0)</f>
        <v>https://drive.google.com/open?id=1iXwwtDoJBcLKJArg7H6I8VxaPl09ujYt</v>
      </c>
    </row>
    <row r="35" spans="1:11">
      <c r="A35" s="1">
        <v>8</v>
      </c>
      <c r="B35" t="s">
        <v>3</v>
      </c>
      <c r="C35" t="s">
        <v>222</v>
      </c>
      <c r="E35" t="str">
        <f t="shared" si="1"/>
        <v>8. Gehyra multilata (Weigmann,1835)-Thằn lằn 4 móng/img3.JPG</v>
      </c>
      <c r="F35" t="str">
        <f t="shared" si="30"/>
        <v>8. Gehyra multilata (Weigmann,1835)-Thằn lằn 4 móng</v>
      </c>
      <c r="G35" t="s">
        <v>51</v>
      </c>
      <c r="J35" t="s">
        <v>52</v>
      </c>
      <c r="K35" t="str">
        <f t="shared" ref="K35:K66" si="32">VLOOKUP(A35,$L$1:$S$31,7,0)</f>
        <v>https://drive.google.com/open?id=1XSKok5YNj-mjm68z4-Badrf5N-gWOTfG</v>
      </c>
    </row>
    <row r="36" spans="1:11">
      <c r="A36" s="1">
        <v>8</v>
      </c>
      <c r="B36" t="s">
        <v>3</v>
      </c>
      <c r="C36" t="s">
        <v>223</v>
      </c>
      <c r="E36" t="str">
        <f t="shared" si="1"/>
        <v>8. Gehyra multilata (Weigmann,1835)-Thằn lằn 4 móng/img4.JPG</v>
      </c>
      <c r="F36" t="str">
        <f t="shared" si="30"/>
        <v>8. Gehyra multilata (Weigmann,1835)-Thằn lằn 4 móng</v>
      </c>
      <c r="G36" t="s">
        <v>52</v>
      </c>
      <c r="J36" t="s">
        <v>53</v>
      </c>
      <c r="K36" t="str">
        <f t="shared" ref="K36:K67" si="33">VLOOKUP(A36,$L$1:$S$31,8,0)</f>
        <v>https://drive.google.com/open?id=1K06DEe2wXMymHv9Nz1Bf4Sfh0pi1dFx-</v>
      </c>
    </row>
    <row r="37" spans="1:11">
      <c r="A37" s="1">
        <v>8</v>
      </c>
      <c r="B37" t="s">
        <v>3</v>
      </c>
      <c r="C37" t="s">
        <v>224</v>
      </c>
      <c r="E37" t="str">
        <f t="shared" si="1"/>
        <v>8. Gehyra multilata (Weigmann,1835)-Thằn lằn 4 móng/img5.JPG</v>
      </c>
      <c r="F37" t="str">
        <f t="shared" si="30"/>
        <v>8. Gehyra multilata (Weigmann,1835)-Thằn lằn 4 móng</v>
      </c>
      <c r="G37" t="s">
        <v>53</v>
      </c>
      <c r="J37" t="s">
        <v>49</v>
      </c>
      <c r="K37" t="str">
        <f t="shared" ref="K37:K68" si="34">VLOOKUP(A37,$L$1:$S$31,4,0)</f>
        <v>https://drive.google.com/open?id=1dEO2xt0jbV5p4KXXtyIjQ0akIjgpLarq</v>
      </c>
    </row>
    <row r="38" spans="1:11">
      <c r="A38" s="1">
        <v>9</v>
      </c>
      <c r="B38" t="s">
        <v>3</v>
      </c>
      <c r="C38" t="s">
        <v>225</v>
      </c>
      <c r="E38" t="str">
        <f t="shared" si="1"/>
        <v>9. Hemidactylus garnotii (Conant and Collins, 1991)-Thạch sùng garnot/img1.JPG</v>
      </c>
      <c r="F38" t="str">
        <f t="shared" si="30"/>
        <v>9. Hemidactylus garnotii (Conant and Collins, 1991)-Thạch sùng garnot</v>
      </c>
      <c r="G38" t="s">
        <v>49</v>
      </c>
      <c r="J38" t="s">
        <v>50</v>
      </c>
      <c r="K38" t="str">
        <f t="shared" ref="K38:K69" si="35">VLOOKUP(A38,$L$1:$S$31,5,0)</f>
        <v>https://drive.google.com/open?id=1W7VhA1EtUeXw0-xz5ZVA0GmNyOnHaqhK</v>
      </c>
    </row>
    <row r="39" spans="1:11">
      <c r="A39" s="1">
        <v>9</v>
      </c>
      <c r="B39" t="s">
        <v>3</v>
      </c>
      <c r="C39" t="s">
        <v>226</v>
      </c>
      <c r="E39" t="str">
        <f t="shared" si="1"/>
        <v>9. Hemidactylus garnotii (Conant and Collins, 1991)-Thạch sùng garnot/img2.JPG</v>
      </c>
      <c r="F39" t="str">
        <f t="shared" si="30"/>
        <v>9. Hemidactylus garnotii (Conant and Collins, 1991)-Thạch sùng garnot</v>
      </c>
      <c r="G39" t="s">
        <v>50</v>
      </c>
      <c r="J39" t="s">
        <v>51</v>
      </c>
      <c r="K39" t="str">
        <f t="shared" ref="K39:K70" si="36">VLOOKUP(A39,$L$1:$S$31,6,0)</f>
        <v>https://drive.google.com/open?id=1uFDKV9_aA4GK4wQaO3Ja7sw2SIm1HKQR</v>
      </c>
    </row>
    <row r="40" spans="1:11">
      <c r="A40" s="1">
        <v>9</v>
      </c>
      <c r="B40" t="s">
        <v>3</v>
      </c>
      <c r="C40" t="s">
        <v>227</v>
      </c>
      <c r="E40" t="str">
        <f t="shared" si="1"/>
        <v>9. Hemidactylus garnotii (Conant and Collins, 1991)-Thạch sùng garnot/img3.JPG</v>
      </c>
      <c r="F40" t="str">
        <f t="shared" si="30"/>
        <v>9. Hemidactylus garnotii (Conant and Collins, 1991)-Thạch sùng garnot</v>
      </c>
      <c r="G40" t="s">
        <v>51</v>
      </c>
      <c r="J40" t="s">
        <v>52</v>
      </c>
      <c r="K40" t="str">
        <f t="shared" ref="K40:K71" si="37">VLOOKUP(A40,$L$1:$S$31,7,0)</f>
        <v>https://drive.google.com/open?id=1dMNhLBobuf6udZnR9OSpzdnilPRZaBXS</v>
      </c>
    </row>
    <row r="41" spans="1:11">
      <c r="A41" s="1">
        <v>9</v>
      </c>
      <c r="B41" t="s">
        <v>3</v>
      </c>
      <c r="C41" t="s">
        <v>228</v>
      </c>
      <c r="E41" t="str">
        <f t="shared" si="1"/>
        <v>9. Hemidactylus garnotii (Conant and Collins, 1991)-Thạch sùng garnot/img4.JPG</v>
      </c>
      <c r="F41" t="str">
        <f t="shared" si="30"/>
        <v>9. Hemidactylus garnotii (Conant and Collins, 1991)-Thạch sùng garnot</v>
      </c>
      <c r="G41" t="s">
        <v>52</v>
      </c>
      <c r="J41" t="s">
        <v>53</v>
      </c>
      <c r="K41" t="str">
        <f t="shared" ref="K41:K72" si="38">VLOOKUP(A41,$L$1:$S$31,8,0)</f>
        <v>https://drive.google.com/open?id=1b6P0ANW6Prltr6lDAkChBN_2t-Or5v2n</v>
      </c>
    </row>
    <row r="42" spans="1:11">
      <c r="A42" s="1">
        <v>9</v>
      </c>
      <c r="B42" t="s">
        <v>3</v>
      </c>
      <c r="C42" t="s">
        <v>229</v>
      </c>
      <c r="E42" t="str">
        <f t="shared" si="1"/>
        <v>9. Hemidactylus garnotii (Conant and Collins, 1991)-Thạch sùng garnot/img5.JPG</v>
      </c>
      <c r="F42" t="str">
        <f t="shared" si="30"/>
        <v>9. Hemidactylus garnotii (Conant and Collins, 1991)-Thạch sùng garnot</v>
      </c>
      <c r="G42" t="s">
        <v>53</v>
      </c>
      <c r="J42" t="s">
        <v>49</v>
      </c>
      <c r="K42" t="str">
        <f t="shared" ref="K42:K73" si="39">VLOOKUP(A42,$L$1:$S$31,4,0)</f>
        <v>https://drive.google.com/open?id=1Pv4QpQ-XGXYkW3ledU52ga8n340JEecS</v>
      </c>
    </row>
    <row r="43" spans="1:11">
      <c r="A43" s="1">
        <v>10</v>
      </c>
      <c r="B43" t="s">
        <v>3</v>
      </c>
      <c r="C43" t="s">
        <v>230</v>
      </c>
      <c r="E43" t="str">
        <f t="shared" si="1"/>
        <v>10. Hemidactylus frenatus Schlegel in Duméril &amp; Bibron, 1836-Thạch sùng đuôi sần/img1.JPG</v>
      </c>
      <c r="F43" t="str">
        <f t="shared" si="30"/>
        <v>10. Hemidactylus frenatus Schlegel in Duméril &amp; Bibron, 1836-Thạch sùng đuôi sần</v>
      </c>
      <c r="G43" t="s">
        <v>49</v>
      </c>
      <c r="J43" t="s">
        <v>50</v>
      </c>
      <c r="K43" t="str">
        <f t="shared" ref="K43:K74" si="40">VLOOKUP(A43,$L$1:$S$31,5,0)</f>
        <v>https://drive.google.com/open?id=19imjQ05jJmwpL4m1saUEavpVIiB-aMkU</v>
      </c>
    </row>
    <row r="44" spans="1:11">
      <c r="A44" s="1">
        <v>10</v>
      </c>
      <c r="B44" t="s">
        <v>3</v>
      </c>
      <c r="C44" t="s">
        <v>231</v>
      </c>
      <c r="E44" t="str">
        <f t="shared" si="1"/>
        <v>10. Hemidactylus frenatus Schlegel in Duméril &amp; Bibron, 1836-Thạch sùng đuôi sần/img2.JPG</v>
      </c>
      <c r="F44" t="str">
        <f t="shared" si="30"/>
        <v>10. Hemidactylus frenatus Schlegel in Duméril &amp; Bibron, 1836-Thạch sùng đuôi sần</v>
      </c>
      <c r="G44" t="s">
        <v>50</v>
      </c>
      <c r="J44" t="s">
        <v>51</v>
      </c>
      <c r="K44" t="str">
        <f t="shared" ref="K44:K75" si="41">VLOOKUP(A44,$L$1:$S$31,6,0)</f>
        <v>https://drive.google.com/open?id=1mr6-En-h1ef9_0z9SEzC2zWSu7ynN7Px</v>
      </c>
    </row>
    <row r="45" spans="1:11">
      <c r="A45" s="1">
        <v>10</v>
      </c>
      <c r="B45" t="s">
        <v>3</v>
      </c>
      <c r="C45" t="s">
        <v>232</v>
      </c>
      <c r="E45" t="str">
        <f t="shared" si="1"/>
        <v>10. Hemidactylus frenatus Schlegel in Duméril &amp; Bibron, 1836-Thạch sùng đuôi sần/img3.JPG</v>
      </c>
      <c r="F45" t="str">
        <f t="shared" si="30"/>
        <v>10. Hemidactylus frenatus Schlegel in Duméril &amp; Bibron, 1836-Thạch sùng đuôi sần</v>
      </c>
      <c r="G45" t="s">
        <v>51</v>
      </c>
      <c r="J45" t="s">
        <v>52</v>
      </c>
      <c r="K45">
        <f t="shared" ref="K45:K76" si="42">VLOOKUP(A45,$L$1:$S$31,7,0)</f>
        <v>0</v>
      </c>
    </row>
    <row r="46" spans="1:11">
      <c r="A46" s="1">
        <v>11</v>
      </c>
      <c r="B46" t="s">
        <v>3</v>
      </c>
      <c r="C46" t="s">
        <v>233</v>
      </c>
      <c r="E46" t="str">
        <f t="shared" si="1"/>
        <v>11. Duttaphrynus melanostictus (Schneider, 1799)-Cóc nhà/img1.JPG</v>
      </c>
      <c r="F46" t="str">
        <f t="shared" si="30"/>
        <v>11. Duttaphrynus melanostictus (Schneider, 1799)-Cóc nhà</v>
      </c>
      <c r="G46" t="s">
        <v>49</v>
      </c>
      <c r="J46" t="s">
        <v>53</v>
      </c>
      <c r="K46">
        <f t="shared" ref="K46:K77" si="43">VLOOKUP(A46,$L$1:$S$31,8,0)</f>
        <v>0</v>
      </c>
    </row>
    <row r="47" spans="1:11">
      <c r="A47" s="1">
        <v>11</v>
      </c>
      <c r="B47" t="s">
        <v>3</v>
      </c>
      <c r="C47" t="s">
        <v>234</v>
      </c>
      <c r="E47" t="str">
        <f t="shared" si="1"/>
        <v>11. Duttaphrynus melanostictus (Schneider, 1799)-Cóc nhà/img2.JPG</v>
      </c>
      <c r="F47" t="str">
        <f t="shared" si="30"/>
        <v>11. Duttaphrynus melanostictus (Schneider, 1799)-Cóc nhà</v>
      </c>
      <c r="G47" t="s">
        <v>50</v>
      </c>
      <c r="J47" t="s">
        <v>49</v>
      </c>
      <c r="K47" t="str">
        <f t="shared" ref="K47:K78" si="44">VLOOKUP(A47,$L$1:$S$31,4,0)</f>
        <v>https://drive.google.com/open?id=1ouKmdg13X3Gt9LvL2LYzzlp98s8SKlSP</v>
      </c>
    </row>
    <row r="48" spans="1:11">
      <c r="A48" s="1">
        <v>11</v>
      </c>
      <c r="B48" t="s">
        <v>3</v>
      </c>
      <c r="C48" t="s">
        <v>235</v>
      </c>
      <c r="E48" t="str">
        <f t="shared" si="1"/>
        <v>11. Duttaphrynus melanostictus (Schneider, 1799)-Cóc nhà/img3.JPG</v>
      </c>
      <c r="F48" t="str">
        <f t="shared" si="30"/>
        <v>11. Duttaphrynus melanostictus (Schneider, 1799)-Cóc nhà</v>
      </c>
      <c r="G48" t="s">
        <v>51</v>
      </c>
      <c r="J48" t="s">
        <v>50</v>
      </c>
      <c r="K48" t="str">
        <f t="shared" ref="K48:K79" si="45">VLOOKUP(A48,$L$1:$S$31,5,0)</f>
        <v>https://drive.google.com/open?id=1UaZURoURmTbbfJW3N02YenbPt97Rjgzf</v>
      </c>
    </row>
    <row r="49" spans="1:11">
      <c r="A49" s="1">
        <v>11</v>
      </c>
      <c r="B49" t="s">
        <v>3</v>
      </c>
      <c r="C49" t="s">
        <v>236</v>
      </c>
      <c r="E49" t="str">
        <f t="shared" si="1"/>
        <v>11. Duttaphrynus melanostictus (Schneider, 1799)-Cóc nhà/img4.JPG</v>
      </c>
      <c r="F49" t="str">
        <f t="shared" si="30"/>
        <v>11. Duttaphrynus melanostictus (Schneider, 1799)-Cóc nhà</v>
      </c>
      <c r="G49" t="s">
        <v>52</v>
      </c>
      <c r="J49" t="s">
        <v>51</v>
      </c>
      <c r="K49" t="str">
        <f t="shared" ref="K49:K80" si="46">VLOOKUP(A49,$L$1:$S$31,6,0)</f>
        <v>https://drive.google.com/open?id=13JkwOmJV_JPUeTExsSO142p29gIgo412</v>
      </c>
    </row>
    <row r="50" spans="1:11">
      <c r="A50" s="1">
        <v>12</v>
      </c>
      <c r="B50" t="s">
        <v>3</v>
      </c>
      <c r="C50" t="s">
        <v>237</v>
      </c>
      <c r="E50" t="str">
        <f t="shared" si="1"/>
        <v>12. Ichthyophis nguyenorum Nishikawa, Matsui, and Orlov, 2012-Ếch giun nguyễn/img1.JPG</v>
      </c>
      <c r="F50" t="str">
        <f t="shared" si="30"/>
        <v>12. Ichthyophis nguyenorum Nishikawa, Matsui, and Orlov, 2012-Ếch giun nguyễn</v>
      </c>
      <c r="G50" t="s">
        <v>49</v>
      </c>
      <c r="J50" t="s">
        <v>52</v>
      </c>
      <c r="K50" t="str">
        <f t="shared" ref="K50:K81" si="47">VLOOKUP(A50,$L$1:$S$31,7,0)</f>
        <v>https://drive.google.com/open?id=1GlHiMXevmRyCBRH69s4eePdxtY0yeUNF</v>
      </c>
    </row>
    <row r="51" spans="1:11">
      <c r="A51" s="1">
        <v>12</v>
      </c>
      <c r="B51" t="s">
        <v>3</v>
      </c>
      <c r="C51" t="s">
        <v>238</v>
      </c>
      <c r="E51" t="str">
        <f t="shared" si="1"/>
        <v>12. Ichthyophis nguyenorum Nishikawa, Matsui, and Orlov, 2012-Ếch giun nguyễn/img2.JPG</v>
      </c>
      <c r="F51" t="str">
        <f t="shared" si="30"/>
        <v>12. Ichthyophis nguyenorum Nishikawa, Matsui, and Orlov, 2012-Ếch giun nguyễn</v>
      </c>
      <c r="G51" t="s">
        <v>50</v>
      </c>
      <c r="J51" t="s">
        <v>53</v>
      </c>
      <c r="K51" t="str">
        <f t="shared" ref="K51:K82" si="48">VLOOKUP(A51,$L$1:$S$31,8,0)</f>
        <v>https://drive.google.com/open?id=1pSKpl2Bm9bP9FUEe72dvry9X9Kvy_ns7</v>
      </c>
    </row>
    <row r="52" spans="1:11">
      <c r="A52" s="1">
        <v>12</v>
      </c>
      <c r="B52" t="s">
        <v>3</v>
      </c>
      <c r="C52" t="s">
        <v>239</v>
      </c>
      <c r="E52" t="str">
        <f t="shared" si="1"/>
        <v>12. Ichthyophis nguyenorum Nishikawa, Matsui, and Orlov, 2012-Ếch giun nguyễn/img3.JPG</v>
      </c>
      <c r="F52" t="str">
        <f t="shared" si="30"/>
        <v>12. Ichthyophis nguyenorum Nishikawa, Matsui, and Orlov, 2012-Ếch giun nguyễn</v>
      </c>
      <c r="G52" t="s">
        <v>51</v>
      </c>
      <c r="J52" t="s">
        <v>49</v>
      </c>
      <c r="K52" t="str">
        <f t="shared" ref="K52:K83" si="49">VLOOKUP(A52,$L$1:$S$31,4,0)</f>
        <v>https://drive.google.com/open?id=1w1Fz6UOGglW9q-Noy3eg7oKfJshRGUHr</v>
      </c>
    </row>
    <row r="53" spans="1:11">
      <c r="A53" s="1">
        <v>12</v>
      </c>
      <c r="B53" t="s">
        <v>3</v>
      </c>
      <c r="C53" t="s">
        <v>240</v>
      </c>
      <c r="E53" t="str">
        <f t="shared" si="1"/>
        <v>12. Ichthyophis nguyenorum Nishikawa, Matsui, and Orlov, 2012-Ếch giun nguyễn/img4.JPG</v>
      </c>
      <c r="F53" t="str">
        <f t="shared" si="30"/>
        <v>12. Ichthyophis nguyenorum Nishikawa, Matsui, and Orlov, 2012-Ếch giun nguyễn</v>
      </c>
      <c r="G53" t="s">
        <v>52</v>
      </c>
      <c r="J53" t="s">
        <v>50</v>
      </c>
      <c r="K53" t="str">
        <f t="shared" ref="K53:K84" si="50">VLOOKUP(A53,$L$1:$S$31,5,0)</f>
        <v>https://drive.google.com/open?id=1pW1Nc0NHa9bAIu2f9mQCeeSTVODE9GPK</v>
      </c>
    </row>
    <row r="54" spans="1:11">
      <c r="A54" s="1">
        <v>12</v>
      </c>
      <c r="B54" t="s">
        <v>3</v>
      </c>
      <c r="C54" t="s">
        <v>241</v>
      </c>
      <c r="E54" t="str">
        <f t="shared" si="1"/>
        <v>12. Ichthyophis nguyenorum Nishikawa, Matsui, and Orlov, 2012-Ếch giun nguyễn/img5.JPG</v>
      </c>
      <c r="F54" t="str">
        <f t="shared" si="30"/>
        <v>12. Ichthyophis nguyenorum Nishikawa, Matsui, and Orlov, 2012-Ếch giun nguyễn</v>
      </c>
      <c r="G54" t="s">
        <v>53</v>
      </c>
      <c r="J54" t="s">
        <v>51</v>
      </c>
      <c r="K54" t="str">
        <f t="shared" ref="K54:K85" si="51">VLOOKUP(A54,$L$1:$S$31,6,0)</f>
        <v>https://drive.google.com/open?id=1Gb9g1GIkW7AuNeJ09P8Ko2Kh3eeMpoHF</v>
      </c>
    </row>
    <row r="55" spans="1:11">
      <c r="A55" s="1">
        <v>13</v>
      </c>
      <c r="B55" t="s">
        <v>3</v>
      </c>
      <c r="C55" t="s">
        <v>242</v>
      </c>
      <c r="E55" t="str">
        <f t="shared" si="1"/>
        <v>13. Fejervarya limnocharis (Gravenhorst, 1829)-Nhái Ngóe/img1.JPG</v>
      </c>
      <c r="F55" t="str">
        <f t="shared" si="30"/>
        <v>13. Fejervarya limnocharis (Gravenhorst, 1829)-Nhái Ngóe</v>
      </c>
      <c r="G55" t="s">
        <v>49</v>
      </c>
      <c r="J55" t="s">
        <v>52</v>
      </c>
      <c r="K55" t="str">
        <f t="shared" ref="K55:K86" si="52">VLOOKUP(A55,$L$1:$S$31,7,0)</f>
        <v>https://drive.google.com/open?id=1ahXZxegL8tAY5LLq7M2Oa6778AvUuU6k</v>
      </c>
    </row>
    <row r="56" spans="1:11">
      <c r="A56" s="1">
        <v>13</v>
      </c>
      <c r="B56" t="s">
        <v>3</v>
      </c>
      <c r="C56" t="s">
        <v>243</v>
      </c>
      <c r="E56" t="str">
        <f t="shared" si="1"/>
        <v>13. Fejervarya limnocharis (Gravenhorst, 1829)-Nhái Ngóe/img2.JPG</v>
      </c>
      <c r="F56" t="str">
        <f t="shared" si="30"/>
        <v>13. Fejervarya limnocharis (Gravenhorst, 1829)-Nhái Ngóe</v>
      </c>
      <c r="G56" t="s">
        <v>50</v>
      </c>
      <c r="J56" t="s">
        <v>53</v>
      </c>
      <c r="K56" t="str">
        <f t="shared" ref="K56:K87" si="53">VLOOKUP(A56,$L$1:$S$31,8,0)</f>
        <v>https://drive.google.com/open?id=1rY2dEgfC7iTLEfAzG-lpskx-UYgo8zZz</v>
      </c>
    </row>
    <row r="57" spans="1:11">
      <c r="A57" s="1">
        <v>13</v>
      </c>
      <c r="B57" t="s">
        <v>3</v>
      </c>
      <c r="C57" t="s">
        <v>244</v>
      </c>
      <c r="E57" t="str">
        <f t="shared" si="1"/>
        <v>13. Fejervarya limnocharis (Gravenhorst, 1829)-Nhái Ngóe/img3.JPG</v>
      </c>
      <c r="F57" t="str">
        <f t="shared" si="30"/>
        <v>13. Fejervarya limnocharis (Gravenhorst, 1829)-Nhái Ngóe</v>
      </c>
      <c r="G57" t="s">
        <v>51</v>
      </c>
      <c r="J57" t="s">
        <v>49</v>
      </c>
      <c r="K57" t="str">
        <f t="shared" ref="K57:K88" si="54">VLOOKUP(A57,$L$1:$S$31,4,0)</f>
        <v>https://drive.google.com/open?id=14vN4pz76NYcP3dk-gogAWCQdcJC-OHnQ</v>
      </c>
    </row>
    <row r="58" spans="1:11">
      <c r="A58" s="1">
        <v>13</v>
      </c>
      <c r="B58" t="s">
        <v>3</v>
      </c>
      <c r="C58" t="s">
        <v>245</v>
      </c>
      <c r="E58" t="str">
        <f t="shared" si="1"/>
        <v>13. Fejervarya limnocharis (Gravenhorst, 1829)-Nhái Ngóe/img4.JPG</v>
      </c>
      <c r="F58" t="str">
        <f t="shared" si="30"/>
        <v>13. Fejervarya limnocharis (Gravenhorst, 1829)-Nhái Ngóe</v>
      </c>
      <c r="G58" t="s">
        <v>52</v>
      </c>
      <c r="J58" t="s">
        <v>50</v>
      </c>
      <c r="K58" t="str">
        <f t="shared" ref="K58:K89" si="55">VLOOKUP(A58,$L$1:$S$31,5,0)</f>
        <v>https://drive.google.com/open?id=11bZoCZofkAdAFC1NRBKsE2F7FH3dzdCc</v>
      </c>
    </row>
    <row r="59" spans="1:11">
      <c r="A59" s="1">
        <v>13</v>
      </c>
      <c r="B59" t="s">
        <v>3</v>
      </c>
      <c r="C59" t="s">
        <v>246</v>
      </c>
      <c r="E59" t="str">
        <f t="shared" si="1"/>
        <v>13. Fejervarya limnocharis (Gravenhorst, 1829)-Nhái Ngóe/img5.JPG</v>
      </c>
      <c r="F59" t="str">
        <f t="shared" si="30"/>
        <v>13. Fejervarya limnocharis (Gravenhorst, 1829)-Nhái Ngóe</v>
      </c>
      <c r="G59" t="s">
        <v>53</v>
      </c>
      <c r="J59" t="s">
        <v>51</v>
      </c>
      <c r="K59" t="str">
        <f t="shared" ref="K59:K90" si="56">VLOOKUP(A59,$L$1:$S$31,6,0)</f>
        <v>https://drive.google.com/open?id=18cDrgsu9etfsa2yVIjoHryVqb_POucGZ</v>
      </c>
    </row>
    <row r="60" spans="1:11">
      <c r="A60" s="1">
        <v>14</v>
      </c>
      <c r="B60" t="s">
        <v>3</v>
      </c>
      <c r="C60" t="s">
        <v>247</v>
      </c>
      <c r="E60" t="str">
        <f t="shared" si="1"/>
        <v>14. Fejervarya cancrivora (Gravenhorst, 1829)-Ếch cua/img1.JPG</v>
      </c>
      <c r="F60" t="str">
        <f t="shared" si="30"/>
        <v>14. Fejervarya cancrivora (Gravenhorst, 1829)-Ếch cua</v>
      </c>
      <c r="G60" t="s">
        <v>49</v>
      </c>
      <c r="J60" t="s">
        <v>52</v>
      </c>
      <c r="K60">
        <f t="shared" ref="K60:K91" si="57">VLOOKUP(A60,$L$1:$S$31,7,0)</f>
        <v>0</v>
      </c>
    </row>
    <row r="61" spans="1:11">
      <c r="A61" s="1">
        <v>14</v>
      </c>
      <c r="B61" t="s">
        <v>3</v>
      </c>
      <c r="C61" t="s">
        <v>248</v>
      </c>
      <c r="E61" t="str">
        <f t="shared" si="1"/>
        <v>14. Fejervarya cancrivora (Gravenhorst, 1829)-Ếch cua/img2.JPG</v>
      </c>
      <c r="F61" t="str">
        <f t="shared" si="30"/>
        <v>14. Fejervarya cancrivora (Gravenhorst, 1829)-Ếch cua</v>
      </c>
      <c r="G61" t="s">
        <v>50</v>
      </c>
      <c r="J61" t="s">
        <v>53</v>
      </c>
      <c r="K61">
        <f t="shared" ref="K61:K92" si="58">VLOOKUP(A61,$L$1:$S$31,8,0)</f>
        <v>0</v>
      </c>
    </row>
    <row r="62" spans="1:11">
      <c r="A62" s="1">
        <v>14</v>
      </c>
      <c r="B62" t="s">
        <v>3</v>
      </c>
      <c r="C62" t="s">
        <v>249</v>
      </c>
      <c r="E62" t="str">
        <f t="shared" si="1"/>
        <v>14. Fejervarya cancrivora (Gravenhorst, 1829)-Ếch cua/img3.JPG</v>
      </c>
      <c r="F62" t="str">
        <f t="shared" si="30"/>
        <v>14. Fejervarya cancrivora (Gravenhorst, 1829)-Ếch cua</v>
      </c>
      <c r="G62" t="s">
        <v>51</v>
      </c>
      <c r="J62" t="s">
        <v>49</v>
      </c>
      <c r="K62" t="str">
        <f t="shared" ref="K62:K93" si="59">VLOOKUP(A62,$L$1:$S$31,4,0)</f>
        <v>https://drive.google.com/open?id=1KDIOjdWe0WWtjnKOwiOjJQ8ZYMD6YoVT</v>
      </c>
    </row>
    <row r="63" spans="1:11">
      <c r="A63" s="1">
        <v>15</v>
      </c>
      <c r="B63" t="s">
        <v>3</v>
      </c>
      <c r="C63" t="s">
        <v>250</v>
      </c>
      <c r="E63" t="str">
        <f t="shared" si="1"/>
        <v>15. Fejervarya sp.-Nhái cơm/img1.JPG</v>
      </c>
      <c r="F63" t="str">
        <f t="shared" si="30"/>
        <v>15. Fejervarya sp.-Nhái cơm</v>
      </c>
      <c r="G63" t="s">
        <v>49</v>
      </c>
      <c r="J63" t="s">
        <v>50</v>
      </c>
      <c r="K63" t="str">
        <f t="shared" ref="K63:K94" si="60">VLOOKUP(A63,$L$1:$S$31,5,0)</f>
        <v>https://drive.google.com/open?id=1xdlBaS3stP-cjsUfqEjn0cm6apbiMpLi</v>
      </c>
    </row>
    <row r="64" spans="1:11">
      <c r="A64" s="1">
        <v>15</v>
      </c>
      <c r="B64" t="s">
        <v>3</v>
      </c>
      <c r="C64" t="s">
        <v>251</v>
      </c>
      <c r="E64" t="str">
        <f t="shared" si="1"/>
        <v>15. Fejervarya sp.-Nhái cơm/img2.JPG</v>
      </c>
      <c r="F64" t="str">
        <f t="shared" si="30"/>
        <v>15. Fejervarya sp.-Nhái cơm</v>
      </c>
      <c r="G64" t="s">
        <v>50</v>
      </c>
      <c r="J64" t="s">
        <v>51</v>
      </c>
      <c r="K64" t="str">
        <f t="shared" ref="K64:K95" si="61">VLOOKUP(A64,$L$1:$S$31,6,0)</f>
        <v>https://drive.google.com/open?id=1QpeM3aeXKcl0pW2yC784tBOgVAvJ77iz</v>
      </c>
    </row>
    <row r="65" spans="1:11">
      <c r="A65" s="1">
        <v>15</v>
      </c>
      <c r="B65" t="s">
        <v>3</v>
      </c>
      <c r="C65" t="s">
        <v>252</v>
      </c>
      <c r="E65" t="str">
        <f t="shared" si="1"/>
        <v>15. Fejervarya sp.-Nhái cơm/img3.JPG</v>
      </c>
      <c r="F65" t="str">
        <f t="shared" si="30"/>
        <v>15. Fejervarya sp.-Nhái cơm</v>
      </c>
      <c r="G65" t="s">
        <v>51</v>
      </c>
      <c r="J65" t="s">
        <v>52</v>
      </c>
      <c r="K65" t="str">
        <f t="shared" ref="K65:K96" si="62">VLOOKUP(A65,$L$1:$S$31,7,0)</f>
        <v>https://drive.google.com/open?id=1y7jYDzTRl7UAM7UL5gRI3Wsu6LgS0X9G</v>
      </c>
    </row>
    <row r="66" spans="1:11">
      <c r="A66" s="1">
        <v>15</v>
      </c>
      <c r="B66" t="s">
        <v>3</v>
      </c>
      <c r="C66" t="s">
        <v>253</v>
      </c>
      <c r="E66" t="str">
        <f t="shared" si="1"/>
        <v>15. Fejervarya sp.-Nhái cơm/img4.JPG</v>
      </c>
      <c r="F66" t="str">
        <f t="shared" ref="F66:F97" si="63">VLOOKUP(A66,$H$1:$I$31,2,0)</f>
        <v>15. Fejervarya sp.-Nhái cơm</v>
      </c>
      <c r="G66" t="s">
        <v>52</v>
      </c>
      <c r="J66" t="s">
        <v>53</v>
      </c>
      <c r="K66" t="str">
        <f t="shared" ref="K66:K97" si="64">VLOOKUP(A66,$L$1:$S$31,8,0)</f>
        <v>https://drive.google.com/open?id=118lLAeCbOSKtPiWrlv5UsQwZe_vmGKr7</v>
      </c>
    </row>
    <row r="67" spans="1:11">
      <c r="A67" s="1">
        <v>15</v>
      </c>
      <c r="B67" t="s">
        <v>3</v>
      </c>
      <c r="C67" t="s">
        <v>254</v>
      </c>
      <c r="E67" t="str">
        <f t="shared" ref="E67:E130" si="65">CONCATENATE(F67,G67)</f>
        <v>15. Fejervarya sp.-Nhái cơm/img5.JPG</v>
      </c>
      <c r="F67" t="str">
        <f t="shared" si="63"/>
        <v>15. Fejervarya sp.-Nhái cơm</v>
      </c>
      <c r="G67" t="s">
        <v>53</v>
      </c>
      <c r="J67" t="s">
        <v>49</v>
      </c>
      <c r="K67" t="str">
        <f t="shared" ref="K67:K98" si="66">VLOOKUP(A67,$L$1:$S$31,4,0)</f>
        <v>https://drive.google.com/open?id=1KhdSBs0QhUTP4pp0mbAobci_BfPXOFV7</v>
      </c>
    </row>
    <row r="68" spans="1:11">
      <c r="A68" s="1">
        <v>16</v>
      </c>
      <c r="B68" t="s">
        <v>3</v>
      </c>
      <c r="C68" t="s">
        <v>255</v>
      </c>
      <c r="E68" t="str">
        <f t="shared" si="65"/>
        <v>16. Hoplobatrachus rugulosus (Wiegmann, 1834)-Ếch đồng/img1.JPG</v>
      </c>
      <c r="F68" t="str">
        <f t="shared" si="63"/>
        <v>16. Hoplobatrachus rugulosus (Wiegmann, 1834)-Ếch đồng</v>
      </c>
      <c r="G68" t="s">
        <v>49</v>
      </c>
      <c r="J68" t="s">
        <v>50</v>
      </c>
      <c r="K68" t="str">
        <f t="shared" ref="K68:K99" si="67">VLOOKUP(A68,$L$1:$S$31,5,0)</f>
        <v>https://drive.google.com/open?id=1Q-1PbAvRUkffuLy1oltdCRTtA6K2Ar38</v>
      </c>
    </row>
    <row r="69" spans="1:11">
      <c r="A69" s="1">
        <v>16</v>
      </c>
      <c r="B69" t="s">
        <v>3</v>
      </c>
      <c r="C69" t="s">
        <v>256</v>
      </c>
      <c r="E69" t="str">
        <f t="shared" si="65"/>
        <v>16. Hoplobatrachus rugulosus (Wiegmann, 1834)-Ếch đồng/img2.JPG</v>
      </c>
      <c r="F69" t="str">
        <f t="shared" si="63"/>
        <v>16. Hoplobatrachus rugulosus (Wiegmann, 1834)-Ếch đồng</v>
      </c>
      <c r="G69" t="s">
        <v>50</v>
      </c>
      <c r="J69" t="s">
        <v>51</v>
      </c>
      <c r="K69" t="str">
        <f t="shared" ref="K69:K100" si="68">VLOOKUP(A69,$L$1:$S$31,6,0)</f>
        <v>https://drive.google.com/open?id=1N_nQxYPGI-iO8SLnWKFs83ak1shRsgnV</v>
      </c>
    </row>
    <row r="70" spans="1:11">
      <c r="A70" s="1">
        <v>16</v>
      </c>
      <c r="B70" t="s">
        <v>3</v>
      </c>
      <c r="C70" t="s">
        <v>257</v>
      </c>
      <c r="E70" t="str">
        <f t="shared" si="65"/>
        <v>16. Hoplobatrachus rugulosus (Wiegmann, 1834)-Ếch đồng/img3.JPG</v>
      </c>
      <c r="F70" t="str">
        <f t="shared" si="63"/>
        <v>16. Hoplobatrachus rugulosus (Wiegmann, 1834)-Ếch đồng</v>
      </c>
      <c r="G70" t="s">
        <v>51</v>
      </c>
      <c r="J70" t="s">
        <v>52</v>
      </c>
      <c r="K70" t="str">
        <f t="shared" ref="K70:K101" si="69">VLOOKUP(A70,$L$1:$S$31,7,0)</f>
        <v>https://drive.google.com/open?id=1foxg6ZqxAE8HLHPy9qyhGXV3LdqDztnV</v>
      </c>
    </row>
    <row r="71" spans="1:11">
      <c r="A71" s="1">
        <v>16</v>
      </c>
      <c r="B71" t="s">
        <v>3</v>
      </c>
      <c r="C71" t="s">
        <v>258</v>
      </c>
      <c r="E71" t="str">
        <f t="shared" si="65"/>
        <v>16. Hoplobatrachus rugulosus (Wiegmann, 1834)-Ếch đồng/img4.JPG</v>
      </c>
      <c r="F71" t="str">
        <f t="shared" si="63"/>
        <v>16. Hoplobatrachus rugulosus (Wiegmann, 1834)-Ếch đồng</v>
      </c>
      <c r="G71" t="s">
        <v>52</v>
      </c>
      <c r="J71" t="s">
        <v>53</v>
      </c>
      <c r="K71">
        <f t="shared" ref="K71:K102" si="70">VLOOKUP(A71,$L$1:$S$31,8,0)</f>
        <v>0</v>
      </c>
    </row>
    <row r="72" spans="1:11">
      <c r="A72" s="1">
        <v>17</v>
      </c>
      <c r="B72" t="s">
        <v>3</v>
      </c>
      <c r="C72" t="s">
        <v>259</v>
      </c>
      <c r="E72" t="str">
        <f t="shared" si="65"/>
        <v>17. Occidozyga lima (Gravenhorst, 1829)-Cóc nước sần/img1.JPG</v>
      </c>
      <c r="F72" t="str">
        <f t="shared" si="63"/>
        <v>17. Occidozyga lima (Gravenhorst, 1829)-Cóc nước sần</v>
      </c>
      <c r="G72" t="s">
        <v>49</v>
      </c>
      <c r="J72" t="s">
        <v>49</v>
      </c>
      <c r="K72" t="str">
        <f t="shared" ref="K72:K103" si="71">VLOOKUP(A72,$L$1:$S$31,4,0)</f>
        <v>https://drive.google.com/open?id=1WIFOpTgSWWclAUoCv-t4pPOwytQ7-bfQ</v>
      </c>
    </row>
    <row r="73" spans="1:11">
      <c r="A73" s="1">
        <v>17</v>
      </c>
      <c r="B73" t="s">
        <v>3</v>
      </c>
      <c r="C73" t="s">
        <v>260</v>
      </c>
      <c r="E73" t="str">
        <f t="shared" si="65"/>
        <v>17. Occidozyga lima (Gravenhorst, 1829)-Cóc nước sần/img2.JPG</v>
      </c>
      <c r="F73" t="str">
        <f t="shared" si="63"/>
        <v>17. Occidozyga lima (Gravenhorst, 1829)-Cóc nước sần</v>
      </c>
      <c r="G73" t="s">
        <v>50</v>
      </c>
      <c r="J73" t="s">
        <v>50</v>
      </c>
      <c r="K73" t="str">
        <f t="shared" ref="K73:K104" si="72">VLOOKUP(A73,$L$1:$S$31,5,0)</f>
        <v>https://drive.google.com/open?id=1dby2whsj8oinnjmIzcII_5McCItYg2MP</v>
      </c>
    </row>
    <row r="74" spans="1:11">
      <c r="A74" s="1">
        <v>17</v>
      </c>
      <c r="B74" t="s">
        <v>3</v>
      </c>
      <c r="C74" t="s">
        <v>261</v>
      </c>
      <c r="E74" t="str">
        <f t="shared" si="65"/>
        <v>17. Occidozyga lima (Gravenhorst, 1829)-Cóc nước sần/img3.JPG</v>
      </c>
      <c r="F74" t="str">
        <f t="shared" si="63"/>
        <v>17. Occidozyga lima (Gravenhorst, 1829)-Cóc nước sần</v>
      </c>
      <c r="G74" t="s">
        <v>51</v>
      </c>
      <c r="J74" t="s">
        <v>51</v>
      </c>
      <c r="K74" t="str">
        <f t="shared" ref="K74:K105" si="73">VLOOKUP(A74,$L$1:$S$31,6,0)</f>
        <v>https://drive.google.com/open?id=1ATl6DfttZJYHmhSke6pztgIHlEJMpz0R</v>
      </c>
    </row>
    <row r="75" spans="1:11">
      <c r="A75" s="1">
        <v>18</v>
      </c>
      <c r="B75" t="s">
        <v>3</v>
      </c>
      <c r="C75" t="s">
        <v>262</v>
      </c>
      <c r="E75" t="str">
        <f t="shared" si="65"/>
        <v>18. Occidozyga martensii (Peters, 1867)-Cóc nước marten/img1.JPG</v>
      </c>
      <c r="F75" t="str">
        <f t="shared" si="63"/>
        <v>18. Occidozyga martensii (Peters, 1867)-Cóc nước marten</v>
      </c>
      <c r="G75" t="s">
        <v>49</v>
      </c>
      <c r="J75" t="s">
        <v>52</v>
      </c>
      <c r="K75">
        <f t="shared" ref="K75:K106" si="74">VLOOKUP(A75,$L$1:$S$31,7,0)</f>
        <v>0</v>
      </c>
    </row>
    <row r="76" spans="1:11">
      <c r="A76" s="1">
        <v>18</v>
      </c>
      <c r="B76" t="s">
        <v>3</v>
      </c>
      <c r="C76" t="s">
        <v>263</v>
      </c>
      <c r="E76" t="str">
        <f t="shared" si="65"/>
        <v>18. Occidozyga martensii (Peters, 1867)-Cóc nước marten/img2.JPG</v>
      </c>
      <c r="F76" t="str">
        <f t="shared" si="63"/>
        <v>18. Occidozyga martensii (Peters, 1867)-Cóc nước marten</v>
      </c>
      <c r="G76" t="s">
        <v>50</v>
      </c>
      <c r="J76" t="s">
        <v>53</v>
      </c>
      <c r="K76">
        <f t="shared" ref="K76:K107" si="75">VLOOKUP(A76,$L$1:$S$31,8,0)</f>
        <v>0</v>
      </c>
    </row>
    <row r="77" spans="1:11">
      <c r="A77" s="1">
        <v>18</v>
      </c>
      <c r="B77" t="s">
        <v>3</v>
      </c>
      <c r="C77" t="s">
        <v>264</v>
      </c>
      <c r="E77" t="str">
        <f t="shared" si="65"/>
        <v>18. Occidozyga martensii (Peters, 1867)-Cóc nước marten/img3.JPG</v>
      </c>
      <c r="F77" t="str">
        <f t="shared" si="63"/>
        <v>18. Occidozyga martensii (Peters, 1867)-Cóc nước marten</v>
      </c>
      <c r="G77" t="s">
        <v>51</v>
      </c>
      <c r="J77" t="s">
        <v>49</v>
      </c>
      <c r="K77" t="str">
        <f t="shared" ref="K77:K108" si="76">VLOOKUP(A77,$L$1:$S$31,4,0)</f>
        <v>https://drive.google.com/open?id=17RdKj0wtBxz_4QmV89W9CTNwDU90hUSh</v>
      </c>
    </row>
    <row r="78" spans="1:11">
      <c r="A78" s="1">
        <v>19</v>
      </c>
      <c r="B78" t="s">
        <v>3</v>
      </c>
      <c r="C78" t="s">
        <v>265</v>
      </c>
      <c r="E78" t="str">
        <f t="shared" si="65"/>
        <v>19. Kaloula pulchra Gray, 1831-Ễn ương/img1.JPG</v>
      </c>
      <c r="F78" t="str">
        <f t="shared" si="63"/>
        <v>19. Kaloula pulchra Gray, 1831-Ễn ương</v>
      </c>
      <c r="G78" t="s">
        <v>49</v>
      </c>
      <c r="J78" t="s">
        <v>50</v>
      </c>
      <c r="K78" t="str">
        <f t="shared" ref="K78:K109" si="77">VLOOKUP(A78,$L$1:$S$31,5,0)</f>
        <v>https://drive.google.com/open?id=1jSCBUb3ZV76BDmGYPmNIwq6Ajl1RvJt5</v>
      </c>
    </row>
    <row r="79" spans="1:11">
      <c r="A79" s="1">
        <v>19</v>
      </c>
      <c r="B79" t="s">
        <v>3</v>
      </c>
      <c r="C79" t="s">
        <v>266</v>
      </c>
      <c r="E79" t="str">
        <f t="shared" si="65"/>
        <v>19. Kaloula pulchra Gray, 1831-Ễn ương/img2.JPG</v>
      </c>
      <c r="F79" t="str">
        <f t="shared" si="63"/>
        <v>19. Kaloula pulchra Gray, 1831-Ễn ương</v>
      </c>
      <c r="G79" t="s">
        <v>50</v>
      </c>
      <c r="J79" t="s">
        <v>51</v>
      </c>
      <c r="K79">
        <f t="shared" ref="K79:K110" si="78">VLOOKUP(A79,$L$1:$S$31,6,0)</f>
        <v>0</v>
      </c>
    </row>
    <row r="80" spans="1:11">
      <c r="A80" s="1">
        <v>20</v>
      </c>
      <c r="B80" t="s">
        <v>3</v>
      </c>
      <c r="C80" t="s">
        <v>267</v>
      </c>
      <c r="E80" t="str">
        <f t="shared" si="65"/>
        <v>20. Microhyla heymonsii Vogt, 1911-Nhái bầu heymon/img1.JPG</v>
      </c>
      <c r="F80" t="str">
        <f t="shared" si="63"/>
        <v>20. Microhyla heymonsii Vogt, 1911-Nhái bầu heymon</v>
      </c>
      <c r="G80" t="s">
        <v>49</v>
      </c>
      <c r="J80" t="s">
        <v>52</v>
      </c>
      <c r="K80" t="str">
        <f t="shared" ref="K80:K111" si="79">VLOOKUP(A80,$L$1:$S$31,7,0)</f>
        <v>https://drive.google.com/open?id=1CTYH35rff_Zh20EwgAxEzv-mCBXraRtR</v>
      </c>
    </row>
    <row r="81" spans="1:11">
      <c r="A81" s="1">
        <v>20</v>
      </c>
      <c r="B81" t="s">
        <v>3</v>
      </c>
      <c r="C81" t="s">
        <v>268</v>
      </c>
      <c r="E81" t="str">
        <f t="shared" si="65"/>
        <v>20. Microhyla heymonsii Vogt, 1911-Nhái bầu heymon/img2.JPG</v>
      </c>
      <c r="F81" t="str">
        <f t="shared" si="63"/>
        <v>20. Microhyla heymonsii Vogt, 1911-Nhái bầu heymon</v>
      </c>
      <c r="G81" t="s">
        <v>50</v>
      </c>
      <c r="J81" t="s">
        <v>53</v>
      </c>
      <c r="K81" t="str">
        <f t="shared" ref="K81:K112" si="80">VLOOKUP(A81,$L$1:$S$31,8,0)</f>
        <v>https://drive.google.com/open?id=1-Adkb-UzijLfezGYifaJ3q41S6p1L0IF</v>
      </c>
    </row>
    <row r="82" spans="1:11">
      <c r="A82" s="1">
        <v>20</v>
      </c>
      <c r="B82" t="s">
        <v>3</v>
      </c>
      <c r="C82" t="s">
        <v>269</v>
      </c>
      <c r="E82" t="str">
        <f t="shared" si="65"/>
        <v>20. Microhyla heymonsii Vogt, 1911-Nhái bầu heymon/img3.JPG</v>
      </c>
      <c r="F82" t="str">
        <f t="shared" si="63"/>
        <v>20. Microhyla heymonsii Vogt, 1911-Nhái bầu heymon</v>
      </c>
      <c r="G82" t="s">
        <v>51</v>
      </c>
      <c r="J82" t="s">
        <v>49</v>
      </c>
      <c r="K82" t="str">
        <f t="shared" ref="K82:K113" si="81">VLOOKUP(A82,$L$1:$S$31,4,0)</f>
        <v>https://drive.google.com/open?id=1vpmtlaFYXaAmxdgm3C54Ii3TEj_uo3mK</v>
      </c>
    </row>
    <row r="83" spans="1:11">
      <c r="A83" s="1">
        <v>20</v>
      </c>
      <c r="B83" t="s">
        <v>3</v>
      </c>
      <c r="C83" t="s">
        <v>270</v>
      </c>
      <c r="E83" t="str">
        <f t="shared" si="65"/>
        <v>20. Microhyla heymonsii Vogt, 1911-Nhái bầu heymon/img4.JPG</v>
      </c>
      <c r="F83" t="str">
        <f t="shared" si="63"/>
        <v>20. Microhyla heymonsii Vogt, 1911-Nhái bầu heymon</v>
      </c>
      <c r="G83" t="s">
        <v>52</v>
      </c>
      <c r="J83" t="s">
        <v>50</v>
      </c>
      <c r="K83" t="str">
        <f t="shared" ref="K83:K114" si="82">VLOOKUP(A83,$L$1:$S$31,5,0)</f>
        <v>https://drive.google.com/open?id=1YlYwKK3K3jlSv9OUk04OZaTQ2tcuo1ON</v>
      </c>
    </row>
    <row r="84" spans="1:11">
      <c r="A84" s="1">
        <v>20</v>
      </c>
      <c r="B84" t="s">
        <v>3</v>
      </c>
      <c r="C84" t="s">
        <v>271</v>
      </c>
      <c r="E84" t="str">
        <f t="shared" si="65"/>
        <v>20. Microhyla heymonsii Vogt, 1911-Nhái bầu heymon/img5.JPG</v>
      </c>
      <c r="F84" t="str">
        <f t="shared" si="63"/>
        <v>20. Microhyla heymonsii Vogt, 1911-Nhái bầu heymon</v>
      </c>
      <c r="G84" t="s">
        <v>53</v>
      </c>
      <c r="J84" t="s">
        <v>51</v>
      </c>
      <c r="K84" t="str">
        <f t="shared" ref="K84:K115" si="83">VLOOKUP(A84,$L$1:$S$31,6,0)</f>
        <v>https://drive.google.com/open?id=1uoUEAL4IYLpLfv-vtTsy1bvO-QdzNLN7</v>
      </c>
    </row>
    <row r="85" spans="1:11">
      <c r="A85" s="1">
        <v>21</v>
      </c>
      <c r="B85" t="s">
        <v>3</v>
      </c>
      <c r="C85" t="s">
        <v>272</v>
      </c>
      <c r="E85" t="str">
        <f t="shared" si="65"/>
        <v>21. Hylarana erythraea (Schlegel, 1837)-Chàng xanh/img1.JPG</v>
      </c>
      <c r="F85" t="str">
        <f t="shared" si="63"/>
        <v>21. Hylarana erythraea (Schlegel, 1837)-Chàng xanh</v>
      </c>
      <c r="G85" t="s">
        <v>49</v>
      </c>
      <c r="J85" t="s">
        <v>52</v>
      </c>
      <c r="K85" t="str">
        <f t="shared" ref="K85:K116" si="84">VLOOKUP(A85,$L$1:$S$31,7,0)</f>
        <v>https://drive.google.com/open?id=1jFzrqSHNm4KseQqM9Clr1BdC85c5ovG9</v>
      </c>
    </row>
    <row r="86" spans="1:11">
      <c r="A86" s="1">
        <v>21</v>
      </c>
      <c r="B86" t="s">
        <v>3</v>
      </c>
      <c r="C86" t="s">
        <v>273</v>
      </c>
      <c r="E86" t="str">
        <f t="shared" si="65"/>
        <v>21. Hylarana erythraea (Schlegel, 1837)-Chàng xanh/img2.JPG</v>
      </c>
      <c r="F86" t="str">
        <f t="shared" si="63"/>
        <v>21. Hylarana erythraea (Schlegel, 1837)-Chàng xanh</v>
      </c>
      <c r="G86" t="s">
        <v>50</v>
      </c>
      <c r="J86" t="s">
        <v>53</v>
      </c>
      <c r="K86" t="str">
        <f t="shared" ref="K86:K117" si="85">VLOOKUP(A86,$L$1:$S$31,8,0)</f>
        <v>https://drive.google.com/open?id=1zLiyaJASoCvOe3uxL3_tZyxy5BeYu8hG</v>
      </c>
    </row>
    <row r="87" spans="1:11">
      <c r="A87" s="1">
        <v>21</v>
      </c>
      <c r="B87" t="s">
        <v>3</v>
      </c>
      <c r="C87" t="s">
        <v>274</v>
      </c>
      <c r="E87" t="str">
        <f t="shared" si="65"/>
        <v>21. Hylarana erythraea (Schlegel, 1837)-Chàng xanh/img3.JPG</v>
      </c>
      <c r="F87" t="str">
        <f t="shared" si="63"/>
        <v>21. Hylarana erythraea (Schlegel, 1837)-Chàng xanh</v>
      </c>
      <c r="G87" t="s">
        <v>51</v>
      </c>
      <c r="J87" t="s">
        <v>49</v>
      </c>
      <c r="K87" t="str">
        <f t="shared" ref="K87:K118" si="86">VLOOKUP(A87,$L$1:$S$31,4,0)</f>
        <v>https://drive.google.com/open?id=1M1iJZ7xcKWrqhwrexn_Od2R-qabF7EWB</v>
      </c>
    </row>
    <row r="88" spans="1:11">
      <c r="A88" s="1">
        <v>21</v>
      </c>
      <c r="B88" t="s">
        <v>3</v>
      </c>
      <c r="C88" t="s">
        <v>275</v>
      </c>
      <c r="E88" t="str">
        <f t="shared" si="65"/>
        <v>21. Hylarana erythraea (Schlegel, 1837)-Chàng xanh/img4.JPG</v>
      </c>
      <c r="F88" t="str">
        <f t="shared" si="63"/>
        <v>21. Hylarana erythraea (Schlegel, 1837)-Chàng xanh</v>
      </c>
      <c r="G88" t="s">
        <v>52</v>
      </c>
      <c r="J88" t="s">
        <v>50</v>
      </c>
      <c r="K88" t="str">
        <f t="shared" ref="K88:K119" si="87">VLOOKUP(A88,$L$1:$S$31,5,0)</f>
        <v>https://drive.google.com/open?id=1UU0PQVUmkNY3UIT_XPWih4dHWsSno6AY</v>
      </c>
    </row>
    <row r="89" spans="1:11">
      <c r="A89" s="1">
        <v>21</v>
      </c>
      <c r="B89" t="s">
        <v>3</v>
      </c>
      <c r="C89" t="s">
        <v>276</v>
      </c>
      <c r="E89" t="str">
        <f t="shared" si="65"/>
        <v>21. Hylarana erythraea (Schlegel, 1837)-Chàng xanh/img5.JPG</v>
      </c>
      <c r="F89" t="str">
        <f t="shared" si="63"/>
        <v>21. Hylarana erythraea (Schlegel, 1837)-Chàng xanh</v>
      </c>
      <c r="G89" t="s">
        <v>53</v>
      </c>
      <c r="J89" t="s">
        <v>51</v>
      </c>
      <c r="K89" t="str">
        <f t="shared" ref="K89:K120" si="88">VLOOKUP(A89,$L$1:$S$31,6,0)</f>
        <v>https://drive.google.com/open?id=1XZ4UafzUsZVURbhWYn8kFYQkFN-Xzw2T</v>
      </c>
    </row>
    <row r="90" spans="1:11">
      <c r="A90" s="1">
        <v>22</v>
      </c>
      <c r="B90" t="s">
        <v>3</v>
      </c>
      <c r="C90" t="s">
        <v>277</v>
      </c>
      <c r="E90" t="str">
        <f t="shared" si="65"/>
        <v>22. Polypedates megacephalus Hallowell, 1861-Ếch cây mép trắng/img1.JPG</v>
      </c>
      <c r="F90" t="str">
        <f t="shared" si="63"/>
        <v>22. Polypedates megacephalus Hallowell, 1861-Ếch cây mép trắng</v>
      </c>
      <c r="G90" t="s">
        <v>49</v>
      </c>
      <c r="J90" t="s">
        <v>52</v>
      </c>
      <c r="K90" t="str">
        <f t="shared" ref="K90:K121" si="89">VLOOKUP(A90,$L$1:$S$31,7,0)</f>
        <v>https://drive.google.com/open?id=1coreid3G4uQ0ML6tP3Gz_ZKfca0ej9dY</v>
      </c>
    </row>
    <row r="91" spans="1:11">
      <c r="A91" s="1">
        <v>22</v>
      </c>
      <c r="B91" t="s">
        <v>3</v>
      </c>
      <c r="C91" t="s">
        <v>278</v>
      </c>
      <c r="E91" t="str">
        <f t="shared" si="65"/>
        <v>22. Polypedates megacephalus Hallowell, 1861-Ếch cây mép trắng/img2.JPG</v>
      </c>
      <c r="F91" t="str">
        <f t="shared" si="63"/>
        <v>22. Polypedates megacephalus Hallowell, 1861-Ếch cây mép trắng</v>
      </c>
      <c r="G91" t="s">
        <v>50</v>
      </c>
      <c r="J91" t="s">
        <v>53</v>
      </c>
      <c r="K91" t="str">
        <f t="shared" ref="K91:K122" si="90">VLOOKUP(A91,$L$1:$S$31,8,0)</f>
        <v>https://drive.google.com/open?id=1AQ1HkG_xGQUTjyOn0F00CrZh3ZcDdTy9</v>
      </c>
    </row>
    <row r="92" spans="1:11">
      <c r="A92" s="1">
        <v>22</v>
      </c>
      <c r="B92" t="s">
        <v>3</v>
      </c>
      <c r="C92" t="s">
        <v>279</v>
      </c>
      <c r="E92" t="str">
        <f t="shared" si="65"/>
        <v>22. Polypedates megacephalus Hallowell, 1861-Ếch cây mép trắng/img3.JPG</v>
      </c>
      <c r="F92" t="str">
        <f t="shared" si="63"/>
        <v>22. Polypedates megacephalus Hallowell, 1861-Ếch cây mép trắng</v>
      </c>
      <c r="G92" t="s">
        <v>51</v>
      </c>
      <c r="J92" t="s">
        <v>49</v>
      </c>
      <c r="K92" t="str">
        <f t="shared" ref="K92:K123" si="91">VLOOKUP(A92,$L$1:$S$31,4,0)</f>
        <v>https://drive.google.com/open?id=1SgYKmc-B_-wrXB36WDCJ4YjyeaBfG5ki</v>
      </c>
    </row>
    <row r="93" spans="1:11">
      <c r="A93" s="1">
        <v>22</v>
      </c>
      <c r="B93" t="s">
        <v>3</v>
      </c>
      <c r="C93" t="s">
        <v>280</v>
      </c>
      <c r="E93" t="str">
        <f t="shared" si="65"/>
        <v>22. Polypedates megacephalus Hallowell, 1861-Ếch cây mép trắng/img4.JPG</v>
      </c>
      <c r="F93" t="str">
        <f t="shared" si="63"/>
        <v>22. Polypedates megacephalus Hallowell, 1861-Ếch cây mép trắng</v>
      </c>
      <c r="G93" t="s">
        <v>52</v>
      </c>
      <c r="J93" t="s">
        <v>50</v>
      </c>
      <c r="K93" t="str">
        <f t="shared" ref="K93:K124" si="92">VLOOKUP(A93,$L$1:$S$31,5,0)</f>
        <v>https://drive.google.com/open?id=1ukCU2ghJs06SE_HaotSPCz9cN11mXMJO</v>
      </c>
    </row>
    <row r="94" spans="1:11">
      <c r="A94" s="1">
        <v>22</v>
      </c>
      <c r="B94" t="s">
        <v>3</v>
      </c>
      <c r="C94" t="s">
        <v>281</v>
      </c>
      <c r="E94" t="str">
        <f t="shared" si="65"/>
        <v>22. Polypedates megacephalus Hallowell, 1861-Ếch cây mép trắng/img5.JPG</v>
      </c>
      <c r="F94" t="str">
        <f t="shared" si="63"/>
        <v>22. Polypedates megacephalus Hallowell, 1861-Ếch cây mép trắng</v>
      </c>
      <c r="G94" t="s">
        <v>53</v>
      </c>
      <c r="J94" t="s">
        <v>51</v>
      </c>
      <c r="K94" t="str">
        <f t="shared" ref="K94:K125" si="93">VLOOKUP(A94,$L$1:$S$31,6,0)</f>
        <v>https://drive.google.com/open?id=1nTcuqCy7ywFdXs8yfpugmjXEsPWp9Uqa</v>
      </c>
    </row>
    <row r="95" spans="1:11">
      <c r="A95" s="1">
        <v>23</v>
      </c>
      <c r="B95" t="s">
        <v>3</v>
      </c>
      <c r="C95" t="s">
        <v>282</v>
      </c>
      <c r="E95" t="str">
        <f t="shared" si="65"/>
        <v>23. Calotes versicolor (Daudin, 1802)-Nhông hàng rào/img1.JPG</v>
      </c>
      <c r="F95" t="str">
        <f t="shared" si="63"/>
        <v>23. Calotes versicolor (Daudin, 1802)-Nhông hàng rào</v>
      </c>
      <c r="G95" t="s">
        <v>49</v>
      </c>
      <c r="J95" t="s">
        <v>52</v>
      </c>
      <c r="K95" t="str">
        <f t="shared" ref="K95:K126" si="94">VLOOKUP(A95,$L$1:$S$31,7,0)</f>
        <v>https://drive.google.com/open?id=1rtf2vw22gsw6r-X1rk3KBZWEZioqb3ym</v>
      </c>
    </row>
    <row r="96" spans="1:11">
      <c r="A96" s="1">
        <v>23</v>
      </c>
      <c r="B96" t="s">
        <v>3</v>
      </c>
      <c r="C96" t="s">
        <v>283</v>
      </c>
      <c r="E96" t="str">
        <f t="shared" si="65"/>
        <v>23. Calotes versicolor (Daudin, 1802)-Nhông hàng rào/img2.JPG</v>
      </c>
      <c r="F96" t="str">
        <f t="shared" si="63"/>
        <v>23. Calotes versicolor (Daudin, 1802)-Nhông hàng rào</v>
      </c>
      <c r="G96" t="s">
        <v>50</v>
      </c>
      <c r="J96" t="s">
        <v>53</v>
      </c>
      <c r="K96" t="str">
        <f t="shared" ref="K96:K127" si="95">VLOOKUP(A96,$L$1:$S$31,8,0)</f>
        <v>https://drive.google.com/open?id=1MxLrhThqJ7JEWQZHZrGv5nLqx6bCUl8G</v>
      </c>
    </row>
    <row r="97" spans="1:11">
      <c r="A97" s="1">
        <v>23</v>
      </c>
      <c r="B97" t="s">
        <v>3</v>
      </c>
      <c r="C97" t="s">
        <v>284</v>
      </c>
      <c r="E97" t="str">
        <f t="shared" si="65"/>
        <v>23. Calotes versicolor (Daudin, 1802)-Nhông hàng rào/img3.JPG</v>
      </c>
      <c r="F97" t="str">
        <f t="shared" si="63"/>
        <v>23. Calotes versicolor (Daudin, 1802)-Nhông hàng rào</v>
      </c>
      <c r="G97" t="s">
        <v>51</v>
      </c>
      <c r="J97" t="s">
        <v>49</v>
      </c>
      <c r="K97" t="str">
        <f t="shared" ref="K97:K128" si="96">VLOOKUP(A97,$L$1:$S$31,4,0)</f>
        <v>https://drive.google.com/open?id=1WoIN1d-QBwRGyT1eqKCcfi-Wp5RauKJS</v>
      </c>
    </row>
    <row r="98" spans="1:11">
      <c r="A98" s="1">
        <v>23</v>
      </c>
      <c r="B98" t="s">
        <v>3</v>
      </c>
      <c r="C98" t="s">
        <v>285</v>
      </c>
      <c r="E98" t="str">
        <f t="shared" si="65"/>
        <v>23. Calotes versicolor (Daudin, 1802)-Nhông hàng rào/img4.JPG</v>
      </c>
      <c r="F98" t="str">
        <f t="shared" ref="F98:F129" si="97">VLOOKUP(A98,$H$1:$I$31,2,0)</f>
        <v>23. Calotes versicolor (Daudin, 1802)-Nhông hàng rào</v>
      </c>
      <c r="G98" t="s">
        <v>52</v>
      </c>
      <c r="J98" t="s">
        <v>50</v>
      </c>
      <c r="K98" t="str">
        <f t="shared" ref="K98:K129" si="98">VLOOKUP(A98,$L$1:$S$31,5,0)</f>
        <v>https://drive.google.com/open?id=1rN9sxEBPp0CfbuMRaWt6E-F0giBR-i4J</v>
      </c>
    </row>
    <row r="99" spans="1:11">
      <c r="A99" s="1">
        <v>23</v>
      </c>
      <c r="B99" t="s">
        <v>3</v>
      </c>
      <c r="C99" t="s">
        <v>286</v>
      </c>
      <c r="E99" t="str">
        <f t="shared" si="65"/>
        <v>23. Calotes versicolor (Daudin, 1802)-Nhông hàng rào/img5.JPG</v>
      </c>
      <c r="F99" t="str">
        <f t="shared" si="97"/>
        <v>23. Calotes versicolor (Daudin, 1802)-Nhông hàng rào</v>
      </c>
      <c r="G99" t="s">
        <v>53</v>
      </c>
      <c r="J99" t="s">
        <v>51</v>
      </c>
      <c r="K99" t="str">
        <f t="shared" ref="K99:K130" si="99">VLOOKUP(A99,$L$1:$S$31,6,0)</f>
        <v>https://drive.google.com/open?id=1KDR3vJpcME72Xcp49Ro4nShF6ab2OXx_</v>
      </c>
    </row>
    <row r="100" spans="1:11">
      <c r="A100" s="1">
        <v>24</v>
      </c>
      <c r="B100" t="s">
        <v>3</v>
      </c>
      <c r="C100" t="s">
        <v>287</v>
      </c>
      <c r="E100" t="str">
        <f t="shared" si="65"/>
        <v>24. Gehyra multilata (Weigmann,1835)-Thằn lằn 4 móng/img1.JPG</v>
      </c>
      <c r="F100" t="str">
        <f t="shared" si="97"/>
        <v>24. Gehyra multilata (Weigmann,1835)-Thằn lằn 4 móng</v>
      </c>
      <c r="G100" t="s">
        <v>49</v>
      </c>
      <c r="J100" t="s">
        <v>52</v>
      </c>
      <c r="K100" t="str">
        <f t="shared" ref="K100:K131" si="100">VLOOKUP(A100,$L$1:$S$31,7,0)</f>
        <v>https://drive.google.com/open?id=1wCnCBhkFEw5UWmx0EpHYtdBJOF099m1O</v>
      </c>
    </row>
    <row r="101" spans="1:11">
      <c r="A101" s="1">
        <v>24</v>
      </c>
      <c r="B101" t="s">
        <v>3</v>
      </c>
      <c r="C101" t="s">
        <v>288</v>
      </c>
      <c r="E101" t="str">
        <f t="shared" si="65"/>
        <v>24. Gehyra multilata (Weigmann,1835)-Thằn lằn 4 móng/img2.JPG</v>
      </c>
      <c r="F101" t="str">
        <f t="shared" si="97"/>
        <v>24. Gehyra multilata (Weigmann,1835)-Thằn lằn 4 móng</v>
      </c>
      <c r="G101" t="s">
        <v>50</v>
      </c>
      <c r="J101" t="s">
        <v>53</v>
      </c>
      <c r="K101" t="str">
        <f t="shared" ref="K101:K132" si="101">VLOOKUP(A101,$L$1:$S$31,8,0)</f>
        <v>https://drive.google.com/open?id=1jmn51f0emnDSXBP63alR1jJAFSM5haI2</v>
      </c>
    </row>
    <row r="102" spans="1:11">
      <c r="A102" s="1">
        <v>24</v>
      </c>
      <c r="B102" t="s">
        <v>3</v>
      </c>
      <c r="C102" t="s">
        <v>289</v>
      </c>
      <c r="E102" t="str">
        <f t="shared" si="65"/>
        <v>24. Gehyra multilata (Weigmann,1835)-Thằn lằn 4 móng/img3.JPG</v>
      </c>
      <c r="F102" t="str">
        <f t="shared" si="97"/>
        <v>24. Gehyra multilata (Weigmann,1835)-Thằn lằn 4 móng</v>
      </c>
      <c r="G102" t="s">
        <v>51</v>
      </c>
      <c r="J102" t="s">
        <v>49</v>
      </c>
      <c r="K102" t="str">
        <f t="shared" ref="K102:K133" si="102">VLOOKUP(A102,$L$1:$S$31,4,0)</f>
        <v>https://drive.google.com/open?id=1S8ZAHtASf9M_YmaA98dPKDYUPX9Cxu-b</v>
      </c>
    </row>
    <row r="103" spans="1:11">
      <c r="A103" s="1">
        <v>24</v>
      </c>
      <c r="B103" t="s">
        <v>3</v>
      </c>
      <c r="C103" t="s">
        <v>290</v>
      </c>
      <c r="E103" t="str">
        <f t="shared" si="65"/>
        <v>24. Gehyra multilata (Weigmann,1835)-Thằn lằn 4 móng/img4.JPG</v>
      </c>
      <c r="F103" t="str">
        <f t="shared" si="97"/>
        <v>24. Gehyra multilata (Weigmann,1835)-Thằn lằn 4 móng</v>
      </c>
      <c r="G103" t="s">
        <v>52</v>
      </c>
      <c r="J103" t="s">
        <v>50</v>
      </c>
      <c r="K103" t="str">
        <f t="shared" ref="K103:K134" si="103">VLOOKUP(A103,$L$1:$S$31,5,0)</f>
        <v>https://drive.google.com/open?id=1RjevrTAeVkBig2J0HBOKy8jUe7_a1CLL</v>
      </c>
    </row>
    <row r="104" spans="1:11">
      <c r="A104" s="1">
        <v>24</v>
      </c>
      <c r="B104" t="s">
        <v>3</v>
      </c>
      <c r="C104" t="s">
        <v>291</v>
      </c>
      <c r="E104" t="str">
        <f t="shared" si="65"/>
        <v>24. Gehyra multilata (Weigmann,1835)-Thằn lằn 4 móng/img5.JPG</v>
      </c>
      <c r="F104" t="str">
        <f t="shared" si="97"/>
        <v>24. Gehyra multilata (Weigmann,1835)-Thằn lằn 4 móng</v>
      </c>
      <c r="G104" t="s">
        <v>53</v>
      </c>
      <c r="J104" t="s">
        <v>51</v>
      </c>
      <c r="K104" t="str">
        <f t="shared" ref="K104:K151" si="104">VLOOKUP(A104,$L$1:$S$31,6,0)</f>
        <v>https://drive.google.com/open?id=1uvU2vxc5PDoYmmWi7ReeTPdIdLVa5XnC</v>
      </c>
    </row>
    <row r="105" spans="1:11">
      <c r="A105" s="1">
        <v>25</v>
      </c>
      <c r="B105" t="s">
        <v>3</v>
      </c>
      <c r="C105" t="s">
        <v>292</v>
      </c>
      <c r="E105" t="str">
        <f t="shared" si="65"/>
        <v>25. Hemidactylus garnotii (Conant and Collins, 1991)-Thạch sùng garnot/img1.JPG</v>
      </c>
      <c r="F105" t="str">
        <f t="shared" si="97"/>
        <v>25. Hemidactylus garnotii (Conant and Collins, 1991)-Thạch sùng garnot</v>
      </c>
      <c r="G105" t="s">
        <v>49</v>
      </c>
      <c r="J105" t="s">
        <v>52</v>
      </c>
      <c r="K105" t="str">
        <f t="shared" ref="K105:K151" si="105">VLOOKUP(A105,$L$1:$S$31,7,0)</f>
        <v>https://drive.google.com/open?id=1d1BlyR6zFskZhAml-Gx0phlVSa9EYNzq</v>
      </c>
    </row>
    <row r="106" spans="1:11">
      <c r="A106" s="1">
        <v>25</v>
      </c>
      <c r="B106" t="s">
        <v>3</v>
      </c>
      <c r="C106" t="s">
        <v>293</v>
      </c>
      <c r="E106" t="str">
        <f t="shared" si="65"/>
        <v>25. Hemidactylus garnotii (Conant and Collins, 1991)-Thạch sùng garnot/img2.JPG</v>
      </c>
      <c r="F106" t="str">
        <f t="shared" si="97"/>
        <v>25. Hemidactylus garnotii (Conant and Collins, 1991)-Thạch sùng garnot</v>
      </c>
      <c r="G106" t="s">
        <v>50</v>
      </c>
      <c r="J106" t="s">
        <v>53</v>
      </c>
      <c r="K106" t="str">
        <f t="shared" ref="K106:K151" si="106">VLOOKUP(A106,$L$1:$S$31,8,0)</f>
        <v>https://drive.google.com/open?id=1VNCWT5omdLYrO3vd0kNVjeLtmMGXGl04</v>
      </c>
    </row>
    <row r="107" spans="1:11">
      <c r="A107" s="1">
        <v>25</v>
      </c>
      <c r="B107" t="s">
        <v>3</v>
      </c>
      <c r="C107" t="s">
        <v>294</v>
      </c>
      <c r="E107" t="str">
        <f t="shared" si="65"/>
        <v>25. Hemidactylus garnotii (Conant and Collins, 1991)-Thạch sùng garnot/img3.JPG</v>
      </c>
      <c r="F107" t="str">
        <f t="shared" si="97"/>
        <v>25. Hemidactylus garnotii (Conant and Collins, 1991)-Thạch sùng garnot</v>
      </c>
      <c r="G107" t="s">
        <v>51</v>
      </c>
      <c r="J107" t="s">
        <v>49</v>
      </c>
      <c r="K107" t="str">
        <f t="shared" ref="K107:K151" si="107">VLOOKUP(A107,$L$1:$S$31,4,0)</f>
        <v>https://drive.google.com/open?id=1aqu-EoDKwT0L91YjnSPBw6F-l1N9DHn5</v>
      </c>
    </row>
    <row r="108" spans="1:11">
      <c r="A108" s="1">
        <v>25</v>
      </c>
      <c r="B108" t="s">
        <v>3</v>
      </c>
      <c r="C108" t="s">
        <v>295</v>
      </c>
      <c r="E108" t="str">
        <f t="shared" si="65"/>
        <v>25. Hemidactylus garnotii (Conant and Collins, 1991)-Thạch sùng garnot/img4.JPG</v>
      </c>
      <c r="F108" t="str">
        <f t="shared" si="97"/>
        <v>25. Hemidactylus garnotii (Conant and Collins, 1991)-Thạch sùng garnot</v>
      </c>
      <c r="G108" t="s">
        <v>52</v>
      </c>
      <c r="J108" t="s">
        <v>50</v>
      </c>
      <c r="K108" t="str">
        <f t="shared" ref="K108:K151" si="108">VLOOKUP(A108,$L$1:$S$31,5,0)</f>
        <v>https://drive.google.com/open?id=1HLtdGR7dsCnWs8IEp6WvCRHmNcl-6yz3</v>
      </c>
    </row>
    <row r="109" spans="1:11">
      <c r="A109" s="1">
        <v>25</v>
      </c>
      <c r="B109" t="s">
        <v>3</v>
      </c>
      <c r="C109" t="s">
        <v>296</v>
      </c>
      <c r="E109" t="str">
        <f t="shared" si="65"/>
        <v>25. Hemidactylus garnotii (Conant and Collins, 1991)-Thạch sùng garnot/img5.JPG</v>
      </c>
      <c r="F109" t="str">
        <f t="shared" si="97"/>
        <v>25. Hemidactylus garnotii (Conant and Collins, 1991)-Thạch sùng garnot</v>
      </c>
      <c r="G109" t="s">
        <v>53</v>
      </c>
      <c r="J109" t="s">
        <v>51</v>
      </c>
      <c r="K109" t="str">
        <f t="shared" ref="K109:K151" si="109">VLOOKUP(A109,$L$1:$S$31,6,0)</f>
        <v>https://drive.google.com/open?id=1MMSYamfD30IZ7nPCJmMNwNETXWPBx14T</v>
      </c>
    </row>
    <row r="110" spans="1:11">
      <c r="A110" s="1">
        <v>26</v>
      </c>
      <c r="B110" t="s">
        <v>3</v>
      </c>
      <c r="C110" t="s">
        <v>297</v>
      </c>
      <c r="E110" t="str">
        <f t="shared" si="65"/>
        <v>26. Hemidactylus frenatus Schlegel in Duméril &amp; Bibron, 1836-Thạch sùng đuôi sần/img1.JPG</v>
      </c>
      <c r="F110" t="str">
        <f t="shared" si="97"/>
        <v>26. Hemidactylus frenatus Schlegel in Duméril &amp; Bibron, 1836-Thạch sùng đuôi sần</v>
      </c>
      <c r="G110" t="s">
        <v>49</v>
      </c>
      <c r="J110" t="s">
        <v>52</v>
      </c>
      <c r="K110">
        <f t="shared" ref="K110:K151" si="110">VLOOKUP(A110,$L$1:$S$31,7,0)</f>
        <v>0</v>
      </c>
    </row>
    <row r="111" spans="1:11">
      <c r="A111" s="1">
        <v>26</v>
      </c>
      <c r="B111" t="s">
        <v>3</v>
      </c>
      <c r="C111" t="s">
        <v>298</v>
      </c>
      <c r="E111" t="str">
        <f t="shared" si="65"/>
        <v>26. Hemidactylus frenatus Schlegel in Duméril &amp; Bibron, 1836-Thạch sùng đuôi sần/img2.JPG</v>
      </c>
      <c r="F111" t="str">
        <f t="shared" si="97"/>
        <v>26. Hemidactylus frenatus Schlegel in Duméril &amp; Bibron, 1836-Thạch sùng đuôi sần</v>
      </c>
      <c r="G111" t="s">
        <v>50</v>
      </c>
      <c r="J111" t="s">
        <v>53</v>
      </c>
      <c r="K111">
        <f t="shared" ref="K111:K151" si="111">VLOOKUP(A111,$L$1:$S$31,8,0)</f>
        <v>0</v>
      </c>
    </row>
    <row r="112" spans="1:11">
      <c r="A112" s="1">
        <v>26</v>
      </c>
      <c r="B112" t="s">
        <v>3</v>
      </c>
      <c r="C112" t="s">
        <v>299</v>
      </c>
      <c r="E112" t="str">
        <f t="shared" si="65"/>
        <v>26. Hemidactylus frenatus Schlegel in Duméril &amp; Bibron, 1836-Thạch sùng đuôi sần/img3.JPG</v>
      </c>
      <c r="F112" t="str">
        <f t="shared" si="97"/>
        <v>26. Hemidactylus frenatus Schlegel in Duméril &amp; Bibron, 1836-Thạch sùng đuôi sần</v>
      </c>
      <c r="G112" t="s">
        <v>51</v>
      </c>
      <c r="J112" t="s">
        <v>49</v>
      </c>
      <c r="K112" t="str">
        <f t="shared" ref="K112:K151" si="112">VLOOKUP(A112,$L$1:$S$31,4,0)</f>
        <v>https://drive.google.com/open?id=1PmuUeYwkh7apn2-AoIo74RehQZQF2wpb</v>
      </c>
    </row>
    <row r="113" spans="1:11">
      <c r="A113" s="1">
        <v>27</v>
      </c>
      <c r="B113" t="s">
        <v>3</v>
      </c>
      <c r="C113" t="s">
        <v>300</v>
      </c>
      <c r="E113" t="str">
        <f t="shared" si="65"/>
        <v>27. Hemidactylus platyurus (Schneider, 1797)-Thạch sùng đuôi dẹp/img1.JPG</v>
      </c>
      <c r="F113" t="str">
        <f t="shared" si="97"/>
        <v>27. Hemidactylus platyurus (Schneider, 1797)-Thạch sùng đuôi dẹp</v>
      </c>
      <c r="G113" t="s">
        <v>49</v>
      </c>
      <c r="J113" t="s">
        <v>50</v>
      </c>
      <c r="K113" t="str">
        <f t="shared" ref="K113:K151" si="113">VLOOKUP(A113,$L$1:$S$31,5,0)</f>
        <v>https://drive.google.com/open?id=1DaePXZTxSIlyaW2K-IOoTqNbpctlzVRa</v>
      </c>
    </row>
    <row r="114" spans="1:11">
      <c r="A114" s="1">
        <v>27</v>
      </c>
      <c r="B114" t="s">
        <v>3</v>
      </c>
      <c r="C114" t="s">
        <v>301</v>
      </c>
      <c r="E114" t="str">
        <f t="shared" si="65"/>
        <v>27. Hemidactylus platyurus (Schneider, 1797)-Thạch sùng đuôi dẹp/img2.JPG</v>
      </c>
      <c r="F114" t="str">
        <f t="shared" si="97"/>
        <v>27. Hemidactylus platyurus (Schneider, 1797)-Thạch sùng đuôi dẹp</v>
      </c>
      <c r="G114" t="s">
        <v>50</v>
      </c>
      <c r="J114" t="s">
        <v>51</v>
      </c>
      <c r="K114" t="str">
        <f t="shared" ref="K114:K151" si="114">VLOOKUP(A114,$L$1:$S$31,6,0)</f>
        <v>https://drive.google.com/open?id=15G9c0-fGCYrsj7LokgaCglv4oM24ftrB</v>
      </c>
    </row>
    <row r="115" spans="1:11">
      <c r="A115" s="1">
        <v>27</v>
      </c>
      <c r="B115" t="s">
        <v>3</v>
      </c>
      <c r="C115" t="s">
        <v>302</v>
      </c>
      <c r="E115" t="str">
        <f t="shared" si="65"/>
        <v>27. Hemidactylus platyurus (Schneider, 1797)-Thạch sùng đuôi dẹp/img3.JPG</v>
      </c>
      <c r="F115" t="str">
        <f t="shared" si="97"/>
        <v>27. Hemidactylus platyurus (Schneider, 1797)-Thạch sùng đuôi dẹp</v>
      </c>
      <c r="G115" t="s">
        <v>51</v>
      </c>
      <c r="J115" t="s">
        <v>52</v>
      </c>
      <c r="K115" t="str">
        <f t="shared" ref="K115:K151" si="115">VLOOKUP(A115,$L$1:$S$31,7,0)</f>
        <v>https://drive.google.com/open?id=12Vgdh9LAbRXzNfaf9JBcSe_N1f6q5vUf</v>
      </c>
    </row>
    <row r="116" spans="1:11">
      <c r="A116" s="1">
        <v>27</v>
      </c>
      <c r="B116" t="s">
        <v>3</v>
      </c>
      <c r="C116" t="s">
        <v>303</v>
      </c>
      <c r="E116" t="str">
        <f t="shared" si="65"/>
        <v>27. Hemidactylus platyurus (Schneider, 1797)-Thạch sùng đuôi dẹp/img4.JPG</v>
      </c>
      <c r="F116" t="str">
        <f t="shared" si="97"/>
        <v>27. Hemidactylus platyurus (Schneider, 1797)-Thạch sùng đuôi dẹp</v>
      </c>
      <c r="G116" t="s">
        <v>52</v>
      </c>
      <c r="J116" t="s">
        <v>53</v>
      </c>
      <c r="K116">
        <f t="shared" ref="K116:K151" si="116">VLOOKUP(A116,$L$1:$S$31,8,0)</f>
        <v>0</v>
      </c>
    </row>
    <row r="117" spans="1:11">
      <c r="A117" s="1">
        <v>28</v>
      </c>
      <c r="B117" t="s">
        <v>3</v>
      </c>
      <c r="C117" t="s">
        <v>304</v>
      </c>
      <c r="E117" t="str">
        <f t="shared" si="65"/>
        <v>28. Takydromus sexlineatus Daudin, 1802-Thằn lằn đuôi dài/img1.JPG</v>
      </c>
      <c r="F117" t="str">
        <f t="shared" si="97"/>
        <v>28. Takydromus sexlineatus Daudin, 1802-Thằn lằn đuôi dài</v>
      </c>
      <c r="G117" t="s">
        <v>49</v>
      </c>
      <c r="J117" t="s">
        <v>49</v>
      </c>
      <c r="K117" t="str">
        <f t="shared" ref="K117:K151" si="117">VLOOKUP(A117,$L$1:$S$31,4,0)</f>
        <v>https://drive.google.com/open?id=1XU3dkPM576kAs2TkLOHqocj_4lc0BWGI</v>
      </c>
    </row>
    <row r="118" spans="1:11">
      <c r="A118" s="1">
        <v>28</v>
      </c>
      <c r="B118" t="s">
        <v>3</v>
      </c>
      <c r="C118" t="s">
        <v>305</v>
      </c>
      <c r="E118" t="str">
        <f t="shared" si="65"/>
        <v>28. Takydromus sexlineatus Daudin, 1802-Thằn lằn đuôi dài/img2.JPG</v>
      </c>
      <c r="F118" t="str">
        <f t="shared" si="97"/>
        <v>28. Takydromus sexlineatus Daudin, 1802-Thằn lằn đuôi dài</v>
      </c>
      <c r="G118" t="s">
        <v>50</v>
      </c>
      <c r="J118" t="s">
        <v>50</v>
      </c>
      <c r="K118" t="str">
        <f t="shared" ref="K118:K151" si="118">VLOOKUP(A118,$L$1:$S$31,5,0)</f>
        <v>https://drive.google.com/open?id=15fCO8EhyeHzrxDSjyi2Cpn06J7oBKgY8</v>
      </c>
    </row>
    <row r="119" spans="1:11">
      <c r="A119" s="1">
        <v>28</v>
      </c>
      <c r="B119" t="s">
        <v>3</v>
      </c>
      <c r="C119" t="s">
        <v>306</v>
      </c>
      <c r="E119" t="str">
        <f t="shared" si="65"/>
        <v>28. Takydromus sexlineatus Daudin, 1802-Thằn lằn đuôi dài/img3.JPG</v>
      </c>
      <c r="F119" t="str">
        <f t="shared" si="97"/>
        <v>28. Takydromus sexlineatus Daudin, 1802-Thằn lằn đuôi dài</v>
      </c>
      <c r="G119" t="s">
        <v>51</v>
      </c>
      <c r="J119" t="s">
        <v>51</v>
      </c>
      <c r="K119" t="str">
        <f t="shared" ref="K119:K151" si="119">VLOOKUP(A119,$L$1:$S$31,6,0)</f>
        <v>https://drive.google.com/open?id=19fpuTEUgPjW1Ppam_0w_VvwRWBmR2oc_</v>
      </c>
    </row>
    <row r="120" spans="1:11">
      <c r="A120" s="1">
        <v>28</v>
      </c>
      <c r="B120" t="s">
        <v>3</v>
      </c>
      <c r="C120" t="s">
        <v>307</v>
      </c>
      <c r="E120" t="str">
        <f t="shared" si="65"/>
        <v>28. Takydromus sexlineatus Daudin, 1802-Thằn lằn đuôi dài/img4.JPG</v>
      </c>
      <c r="F120" t="str">
        <f t="shared" si="97"/>
        <v>28. Takydromus sexlineatus Daudin, 1802-Thằn lằn đuôi dài</v>
      </c>
      <c r="G120" t="s">
        <v>52</v>
      </c>
      <c r="J120" t="s">
        <v>52</v>
      </c>
      <c r="K120" t="str">
        <f t="shared" ref="K120:K151" si="120">VLOOKUP(A120,$L$1:$S$31,7,0)</f>
        <v>https://drive.google.com/open?id=1PMXbC30SZqptQLuYU4_Q6KD6PV2h5FiJ</v>
      </c>
    </row>
    <row r="121" spans="1:11">
      <c r="A121" s="1">
        <v>28</v>
      </c>
      <c r="B121" t="s">
        <v>3</v>
      </c>
      <c r="C121" t="s">
        <v>308</v>
      </c>
      <c r="E121" t="str">
        <f t="shared" si="65"/>
        <v>28. Takydromus sexlineatus Daudin, 1802-Thằn lằn đuôi dài/img5.JPG</v>
      </c>
      <c r="F121" t="str">
        <f t="shared" si="97"/>
        <v>28. Takydromus sexlineatus Daudin, 1802-Thằn lằn đuôi dài</v>
      </c>
      <c r="G121" t="s">
        <v>53</v>
      </c>
      <c r="J121" t="s">
        <v>53</v>
      </c>
      <c r="K121" t="str">
        <f t="shared" ref="K121:K151" si="121">VLOOKUP(A121,$L$1:$S$31,8,0)</f>
        <v>https://drive.google.com/open?id=1tUPqJQbZ9ssxrN3dI_pW5fU8gWx3I5rM</v>
      </c>
    </row>
    <row r="122" spans="1:11">
      <c r="A122" s="1">
        <v>29</v>
      </c>
      <c r="B122" t="s">
        <v>3</v>
      </c>
      <c r="C122" t="s">
        <v>309</v>
      </c>
      <c r="E122" t="str">
        <f t="shared" si="65"/>
        <v>29. Eutropis multifasciata (Kuhl, 1820)-Thằn lằn bóng hoa/img1.JPG</v>
      </c>
      <c r="F122" t="str">
        <f t="shared" si="97"/>
        <v>29. Eutropis multifasciata (Kuhl, 1820)-Thằn lằn bóng hoa</v>
      </c>
      <c r="G122" t="s">
        <v>49</v>
      </c>
      <c r="J122" t="s">
        <v>49</v>
      </c>
      <c r="K122" t="str">
        <f t="shared" ref="K122:K151" si="122">VLOOKUP(A122,$L$1:$S$31,4,0)</f>
        <v>https://drive.google.com/open?id=1lq79QgaKaanvDmafG4k-gp32yfn09n2D</v>
      </c>
    </row>
    <row r="123" spans="1:11">
      <c r="A123" s="1">
        <v>29</v>
      </c>
      <c r="B123" t="s">
        <v>3</v>
      </c>
      <c r="C123" t="s">
        <v>310</v>
      </c>
      <c r="E123" t="str">
        <f t="shared" si="65"/>
        <v>29. Eutropis multifasciata (Kuhl, 1820)-Thằn lằn bóng hoa/img2.JPG</v>
      </c>
      <c r="F123" t="str">
        <f t="shared" si="97"/>
        <v>29. Eutropis multifasciata (Kuhl, 1820)-Thằn lằn bóng hoa</v>
      </c>
      <c r="G123" t="s">
        <v>50</v>
      </c>
      <c r="J123" t="s">
        <v>50</v>
      </c>
      <c r="K123" t="str">
        <f t="shared" ref="K123:K151" si="123">VLOOKUP(A123,$L$1:$S$31,5,0)</f>
        <v>https://drive.google.com/open?id=1-sV1gpVyiGPg-Cv475h2z8mrv5feaes-</v>
      </c>
    </row>
    <row r="124" spans="1:11">
      <c r="A124" s="1">
        <v>29</v>
      </c>
      <c r="B124" t="s">
        <v>3</v>
      </c>
      <c r="C124" t="s">
        <v>311</v>
      </c>
      <c r="E124" t="str">
        <f t="shared" si="65"/>
        <v>29. Eutropis multifasciata (Kuhl, 1820)-Thằn lằn bóng hoa/img3.JPG</v>
      </c>
      <c r="F124" t="str">
        <f t="shared" si="97"/>
        <v>29. Eutropis multifasciata (Kuhl, 1820)-Thằn lằn bóng hoa</v>
      </c>
      <c r="G124" t="s">
        <v>51</v>
      </c>
      <c r="J124" t="s">
        <v>51</v>
      </c>
      <c r="K124" t="str">
        <f t="shared" ref="K124:K151" si="124">VLOOKUP(A124,$L$1:$S$31,6,0)</f>
        <v>https://drive.google.com/open?id=1-63Btp3O2h-GUsmUxSLxlayR0ChaQ4Az</v>
      </c>
    </row>
    <row r="125" spans="1:11">
      <c r="A125" s="1">
        <v>29</v>
      </c>
      <c r="B125" t="s">
        <v>3</v>
      </c>
      <c r="C125" t="s">
        <v>312</v>
      </c>
      <c r="E125" t="str">
        <f t="shared" si="65"/>
        <v>29. Eutropis multifasciata (Kuhl, 1820)-Thằn lằn bóng hoa/img4.JPG</v>
      </c>
      <c r="F125" t="str">
        <f t="shared" si="97"/>
        <v>29. Eutropis multifasciata (Kuhl, 1820)-Thằn lằn bóng hoa</v>
      </c>
      <c r="G125" t="s">
        <v>52</v>
      </c>
      <c r="J125" t="s">
        <v>52</v>
      </c>
      <c r="K125" t="str">
        <f t="shared" ref="K125:K151" si="125">VLOOKUP(A125,$L$1:$S$31,7,0)</f>
        <v>https://drive.google.com/open?id=1ZG1o4uqJ-lsTFFztDvvMpy2OzAaTKmvU</v>
      </c>
    </row>
    <row r="126" spans="1:11">
      <c r="A126" s="1">
        <v>29</v>
      </c>
      <c r="B126" t="s">
        <v>3</v>
      </c>
      <c r="C126" t="s">
        <v>313</v>
      </c>
      <c r="E126" t="str">
        <f t="shared" si="65"/>
        <v>29. Eutropis multifasciata (Kuhl, 1820)-Thằn lằn bóng hoa/img5.JPG</v>
      </c>
      <c r="F126" t="str">
        <f t="shared" si="97"/>
        <v>29. Eutropis multifasciata (Kuhl, 1820)-Thằn lằn bóng hoa</v>
      </c>
      <c r="G126" t="s">
        <v>53</v>
      </c>
      <c r="J126" t="s">
        <v>53</v>
      </c>
      <c r="K126" t="str">
        <f t="shared" ref="K126:K151" si="126">VLOOKUP(A126,$L$1:$S$31,8,0)</f>
        <v>https://drive.google.com/open?id=1q6pW8AAlbF7i5GJz1pPS56i3ANNjI0WY</v>
      </c>
    </row>
    <row r="127" spans="1:11">
      <c r="A127" s="1">
        <v>30</v>
      </c>
      <c r="B127" t="s">
        <v>3</v>
      </c>
      <c r="C127" t="s">
        <v>314</v>
      </c>
      <c r="E127" t="str">
        <f t="shared" si="65"/>
        <v>30. Python molurus (Linnaeus, 1758)-Trăn lưới/img1.JPG</v>
      </c>
      <c r="F127" t="str">
        <f t="shared" si="97"/>
        <v>30. Python molurus (Linnaeus, 1758)-Trăn lưới</v>
      </c>
      <c r="G127" t="s">
        <v>49</v>
      </c>
      <c r="J127" t="s">
        <v>49</v>
      </c>
      <c r="K127" t="str">
        <f t="shared" ref="K127:K151" si="127">VLOOKUP(A127,$L$1:$S$31,4,0)</f>
        <v>https://drive.google.com/open?id=1G0p0-MM3GCk9Vg7-i0IkHNake2C401Eq</v>
      </c>
    </row>
    <row r="128" spans="1:11">
      <c r="A128" s="1">
        <v>30</v>
      </c>
      <c r="B128" t="s">
        <v>3</v>
      </c>
      <c r="C128" t="s">
        <v>315</v>
      </c>
      <c r="E128" t="str">
        <f t="shared" si="65"/>
        <v>30. Python molurus (Linnaeus, 1758)-Trăn lưới/img2.JPG</v>
      </c>
      <c r="F128" t="str">
        <f t="shared" si="97"/>
        <v>30. Python molurus (Linnaeus, 1758)-Trăn lưới</v>
      </c>
      <c r="G128" t="s">
        <v>50</v>
      </c>
      <c r="J128" t="s">
        <v>50</v>
      </c>
      <c r="K128" t="str">
        <f t="shared" ref="K128:K151" si="128">VLOOKUP(A128,$L$1:$S$31,5,0)</f>
        <v>https://drive.google.com/open?id=1HCD56PjAHYgBe6pOTSRccEgDaeW7lImk</v>
      </c>
    </row>
    <row r="129" spans="1:11">
      <c r="A129" s="1">
        <v>30</v>
      </c>
      <c r="B129" t="s">
        <v>3</v>
      </c>
      <c r="C129" t="s">
        <v>316</v>
      </c>
      <c r="E129" t="str">
        <f t="shared" si="65"/>
        <v>30. Python molurus (Linnaeus, 1758)-Trăn lưới/img3.JPG</v>
      </c>
      <c r="F129" t="str">
        <f t="shared" si="97"/>
        <v>30. Python molurus (Linnaeus, 1758)-Trăn lưới</v>
      </c>
      <c r="G129" t="s">
        <v>51</v>
      </c>
      <c r="J129" t="s">
        <v>51</v>
      </c>
      <c r="K129" t="str">
        <f t="shared" ref="K129:K151" si="129">VLOOKUP(A129,$L$1:$S$31,6,0)</f>
        <v>https://drive.google.com/open?id=1lCr_iZtJ-r1-f73GB-oh27uEXgOeetac</v>
      </c>
    </row>
    <row r="130" spans="1:11">
      <c r="A130" s="1">
        <v>30</v>
      </c>
      <c r="B130" t="s">
        <v>3</v>
      </c>
      <c r="C130" t="s">
        <v>317</v>
      </c>
      <c r="E130" t="str">
        <f t="shared" si="65"/>
        <v>30. Python molurus (Linnaeus, 1758)-Trăn lưới/img4.JPG</v>
      </c>
      <c r="F130" t="str">
        <f>VLOOKUP(A130,$H$1:$I$31,2,0)</f>
        <v>30. Python molurus (Linnaeus, 1758)-Trăn lưới</v>
      </c>
      <c r="G130" t="s">
        <v>52</v>
      </c>
      <c r="J130" t="s">
        <v>52</v>
      </c>
      <c r="K130" t="str">
        <f t="shared" ref="K130:K151" si="130">VLOOKUP(A130,$L$1:$S$31,7,0)</f>
        <v>https://drive.google.com/open?id=1T_rpZc568T10Psg7iFckyMFIF1y48jZ_</v>
      </c>
    </row>
    <row r="131" spans="1:11">
      <c r="A131" s="1">
        <v>30</v>
      </c>
      <c r="B131" t="s">
        <v>3</v>
      </c>
      <c r="C131" t="s">
        <v>318</v>
      </c>
      <c r="E131" t="str">
        <f t="shared" ref="E131" si="131">CONCATENATE(F131,G131)</f>
        <v>30. Python molurus (Linnaeus, 1758)-Trăn lưới/img5.JPG</v>
      </c>
      <c r="F131" t="str">
        <f>VLOOKUP(A131,$H$1:$I$31,2,0)</f>
        <v>30. Python molurus (Linnaeus, 1758)-Trăn lưới</v>
      </c>
      <c r="G131" t="s">
        <v>53</v>
      </c>
      <c r="J131" t="s">
        <v>53</v>
      </c>
      <c r="K131" t="str">
        <f t="shared" ref="K131:K151" si="132">VLOOKUP(A131,$L$1:$S$31,8,0)</f>
        <v>https://drive.google.com/open?id=1f1jIaWVl1DasQdUilcVt2FwmjAmBEKSS</v>
      </c>
    </row>
  </sheetData>
  <hyperlinks>
    <hyperlink ref="O2" r:id="rId1"/>
    <hyperlink ref="P2" r:id="rId2"/>
    <hyperlink ref="Q2" r:id="rId3"/>
    <hyperlink ref="R2" r:id="rId4"/>
    <hyperlink ref="S2" r:id="rId5"/>
    <hyperlink ref="O3" r:id="rId6"/>
    <hyperlink ref="P3" r:id="rId7"/>
    <hyperlink ref="Q3" r:id="rId8"/>
    <hyperlink ref="R3" r:id="rId9"/>
    <hyperlink ref="O4" r:id="rId10"/>
    <hyperlink ref="P4" r:id="rId11"/>
    <hyperlink ref="O5" r:id="rId12"/>
    <hyperlink ref="P5" r:id="rId13"/>
    <hyperlink ref="Q5" r:id="rId14"/>
    <hyperlink ref="R5" r:id="rId15"/>
    <hyperlink ref="S5" r:id="rId16"/>
    <hyperlink ref="O6" r:id="rId17"/>
    <hyperlink ref="P6" r:id="rId18"/>
    <hyperlink ref="Q6" r:id="rId19"/>
    <hyperlink ref="R6" r:id="rId20"/>
    <hyperlink ref="S6" r:id="rId21"/>
    <hyperlink ref="O7" r:id="rId22"/>
    <hyperlink ref="P7" r:id="rId23"/>
    <hyperlink ref="Q7" r:id="rId24"/>
    <hyperlink ref="R7" r:id="rId25"/>
    <hyperlink ref="S7" r:id="rId26"/>
    <hyperlink ref="O8" r:id="rId27"/>
    <hyperlink ref="P8" r:id="rId28"/>
    <hyperlink ref="Q8" r:id="rId29"/>
    <hyperlink ref="R8" r:id="rId30"/>
    <hyperlink ref="S8" r:id="rId31"/>
    <hyperlink ref="O9" r:id="rId32"/>
    <hyperlink ref="P9" r:id="rId33"/>
    <hyperlink ref="Q9" r:id="rId34"/>
    <hyperlink ref="R9" r:id="rId35"/>
    <hyperlink ref="S9" r:id="rId36"/>
    <hyperlink ref="O10" r:id="rId37"/>
    <hyperlink ref="P10" r:id="rId38"/>
    <hyperlink ref="Q10" r:id="rId39"/>
    <hyperlink ref="R10" r:id="rId40"/>
    <hyperlink ref="S10" r:id="rId41"/>
    <hyperlink ref="O11" r:id="rId42"/>
    <hyperlink ref="P11" r:id="rId43"/>
    <hyperlink ref="Q11" r:id="rId44"/>
    <hyperlink ref="O12" r:id="rId45"/>
    <hyperlink ref="P12" r:id="rId46"/>
    <hyperlink ref="Q12" r:id="rId47"/>
    <hyperlink ref="R12" r:id="rId48"/>
    <hyperlink ref="O13" r:id="rId49"/>
    <hyperlink ref="P13" r:id="rId50"/>
    <hyperlink ref="Q13" r:id="rId51"/>
    <hyperlink ref="R13" r:id="rId52"/>
    <hyperlink ref="S13" r:id="rId53"/>
    <hyperlink ref="O14" r:id="rId54"/>
    <hyperlink ref="P14" r:id="rId55"/>
    <hyperlink ref="Q14" r:id="rId56"/>
    <hyperlink ref="R14" r:id="rId57"/>
    <hyperlink ref="S14" r:id="rId58"/>
    <hyperlink ref="O15" r:id="rId59"/>
    <hyperlink ref="P15" r:id="rId60"/>
    <hyperlink ref="Q15" r:id="rId61"/>
    <hyperlink ref="O16" r:id="rId62"/>
    <hyperlink ref="P16" r:id="rId63"/>
    <hyperlink ref="Q16" r:id="rId64"/>
    <hyperlink ref="R16" r:id="rId65"/>
    <hyperlink ref="S16" r:id="rId66"/>
    <hyperlink ref="O17" r:id="rId67"/>
    <hyperlink ref="P17" r:id="rId68"/>
    <hyperlink ref="Q17" r:id="rId69"/>
    <hyperlink ref="R17" r:id="rId70"/>
    <hyperlink ref="O18" r:id="rId71"/>
    <hyperlink ref="P18" r:id="rId72"/>
    <hyperlink ref="Q18" r:id="rId73"/>
    <hyperlink ref="O19" r:id="rId74"/>
    <hyperlink ref="P19" r:id="rId75"/>
    <hyperlink ref="Q19" r:id="rId76"/>
    <hyperlink ref="O20" r:id="rId77"/>
    <hyperlink ref="P20" r:id="rId78"/>
    <hyperlink ref="O21" r:id="rId79"/>
    <hyperlink ref="P21" r:id="rId80"/>
    <hyperlink ref="Q21" r:id="rId81"/>
    <hyperlink ref="R21" r:id="rId82"/>
    <hyperlink ref="S21" r:id="rId83"/>
    <hyperlink ref="O22" r:id="rId84"/>
    <hyperlink ref="P22" r:id="rId85"/>
    <hyperlink ref="Q22" r:id="rId86"/>
    <hyperlink ref="R22" r:id="rId87"/>
    <hyperlink ref="S22" r:id="rId88"/>
    <hyperlink ref="O23" r:id="rId89"/>
    <hyperlink ref="P23" r:id="rId90"/>
    <hyperlink ref="Q23" r:id="rId91"/>
    <hyperlink ref="R23" r:id="rId92"/>
    <hyperlink ref="S23" r:id="rId93"/>
    <hyperlink ref="O24" r:id="rId94"/>
    <hyperlink ref="P24" r:id="rId95"/>
    <hyperlink ref="Q24" r:id="rId96"/>
    <hyperlink ref="R24" r:id="rId97"/>
    <hyperlink ref="S24" r:id="rId98"/>
    <hyperlink ref="O25" r:id="rId99"/>
    <hyperlink ref="P25" r:id="rId100"/>
    <hyperlink ref="Q25" r:id="rId101"/>
    <hyperlink ref="R25" r:id="rId102"/>
    <hyperlink ref="S25" r:id="rId103"/>
    <hyperlink ref="O26" r:id="rId104"/>
    <hyperlink ref="P26" r:id="rId105"/>
    <hyperlink ref="Q26" r:id="rId106"/>
    <hyperlink ref="R26" r:id="rId107"/>
    <hyperlink ref="S26" r:id="rId108"/>
    <hyperlink ref="O27" r:id="rId109"/>
    <hyperlink ref="P27" r:id="rId110"/>
    <hyperlink ref="Q27" r:id="rId111"/>
    <hyperlink ref="O28" r:id="rId112"/>
    <hyperlink ref="P28" r:id="rId113"/>
    <hyperlink ref="Q28" r:id="rId114"/>
    <hyperlink ref="R28" r:id="rId115"/>
    <hyperlink ref="O29" r:id="rId116"/>
    <hyperlink ref="P29" r:id="rId117"/>
    <hyperlink ref="Q29" r:id="rId118"/>
    <hyperlink ref="R29" r:id="rId119"/>
    <hyperlink ref="S29" r:id="rId120"/>
    <hyperlink ref="O30" r:id="rId121"/>
    <hyperlink ref="P30" r:id="rId122"/>
    <hyperlink ref="Q30" r:id="rId123"/>
    <hyperlink ref="R30" r:id="rId124"/>
    <hyperlink ref="S30" r:id="rId125"/>
    <hyperlink ref="O31" r:id="rId126"/>
    <hyperlink ref="P31" r:id="rId127"/>
    <hyperlink ref="Q31" r:id="rId128"/>
    <hyperlink ref="R31" r:id="rId129"/>
    <hyperlink ref="S31" r:id="rId130"/>
  </hyperlinks>
  <pageMargins left="0.7" right="0.7" top="0.75" bottom="0.75" header="0.3" footer="0.3"/>
  <pageSetup orientation="portrait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2022-04-06T18:52:32Z</dcterms:created>
  <dcterms:modified xsi:type="dcterms:W3CDTF">2022-04-25T04:20:31Z</dcterms:modified>
</cp:coreProperties>
</file>