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rojects\KMS\GardenPRJ\branches\WebSites\GardenLover\Documents\Requirement\"/>
    </mc:Choice>
  </mc:AlternateContent>
  <bookViews>
    <workbookView xWindow="-110" yWindow="490" windowWidth="19420" windowHeight="10420" tabRatio="727" firstSheet="1" activeTab="12"/>
  </bookViews>
  <sheets>
    <sheet name="Phân bổ tỷ lệ" sheetId="2" state="hidden" r:id="rId1"/>
    <sheet name="UPF- YEAR" sheetId="14" r:id="rId2"/>
    <sheet name="UPF-MONTHLY" sheetId="16" r:id="rId3"/>
    <sheet name="UPF- Sep.18" sheetId="15" state="hidden" r:id="rId4"/>
    <sheet name="UPF- Aug.18" sheetId="6" state="hidden" r:id="rId5"/>
    <sheet name="UPF-July.18" sheetId="13" state="hidden" r:id="rId6"/>
    <sheet name="UPF-June.18" sheetId="12" state="hidden" r:id="rId7"/>
    <sheet name="UPF- May.18" sheetId="11" state="hidden" r:id="rId8"/>
    <sheet name="UPF- April.18" sheetId="10" state="hidden" r:id="rId9"/>
    <sheet name="UPF- Mar.18" sheetId="9" state="hidden" r:id="rId10"/>
    <sheet name="UPF- Feb. 18" sheetId="8" state="hidden" r:id="rId11"/>
    <sheet name="UPF- Jan. 18" sheetId="1" state="hidden" r:id="rId12"/>
    <sheet name="UPF Cross " sheetId="18" r:id="rId13"/>
  </sheets>
  <definedNames>
    <definedName name="_xlnm._FilterDatabase" localSheetId="8" hidden="1">'UPF- April.18'!$A$3:$X$62</definedName>
    <definedName name="_xlnm._FilterDatabase" localSheetId="12" hidden="1">'UPF Cross '!$A$4:$Q$214</definedName>
    <definedName name="_xlnm._FilterDatabase" localSheetId="10" hidden="1">'UPF- Feb. 18'!$A$3:$X$62</definedName>
    <definedName name="_xlnm._FilterDatabase" localSheetId="11" hidden="1">'UPF- Jan. 18'!$A$3:$X$62</definedName>
    <definedName name="_xlnm._FilterDatabase" localSheetId="9" hidden="1">'UPF- Mar.18'!$A$3:$X$62</definedName>
    <definedName name="_xlnm._FilterDatabase" localSheetId="7" hidden="1">'UPF- May.18'!$A$3:$X$62</definedName>
    <definedName name="_xlnm._FilterDatabase" localSheetId="5" hidden="1">'UPF-July.18'!$A$3:$X$62</definedName>
    <definedName name="_xlnm._FilterDatabase" localSheetId="6" hidden="1">'UPF-June.18'!$A$3:$X$62</definedName>
    <definedName name="HRMth" localSheetId="0">#REF!</definedName>
    <definedName name="HRMth" localSheetId="8">#REF!</definedName>
    <definedName name="HRMth" localSheetId="12">#REF!</definedName>
    <definedName name="HRMth" localSheetId="10">#REF!</definedName>
    <definedName name="HRMth" localSheetId="11">#REF!</definedName>
    <definedName name="HRMth" localSheetId="9">#REF!</definedName>
    <definedName name="HRMth" localSheetId="7">#REF!</definedName>
    <definedName name="HRMth" localSheetId="3">#REF!</definedName>
    <definedName name="HRMth" localSheetId="1">#REF!</definedName>
    <definedName name="HRMth" localSheetId="5">#REF!</definedName>
    <definedName name="HRMth" localSheetId="6">#REF!</definedName>
    <definedName name="HRMth" localSheetId="2">#REF!</definedName>
    <definedName name="HRMth">#REF!</definedName>
    <definedName name="Inter" localSheetId="0">#REF!</definedName>
    <definedName name="Inter" localSheetId="8">#REF!</definedName>
    <definedName name="Inter" localSheetId="12">#REF!</definedName>
    <definedName name="Inter" localSheetId="10">#REF!</definedName>
    <definedName name="Inter" localSheetId="11">#REF!</definedName>
    <definedName name="Inter" localSheetId="9">#REF!</definedName>
    <definedName name="Inter" localSheetId="7">#REF!</definedName>
    <definedName name="Inter" localSheetId="3">#REF!</definedName>
    <definedName name="Inter" localSheetId="1">#REF!</definedName>
    <definedName name="Inter" localSheetId="5">#REF!</definedName>
    <definedName name="Inter" localSheetId="6">#REF!</definedName>
    <definedName name="Inter" localSheetId="2">#REF!</definedName>
    <definedName name="Inter">#REF!</definedName>
    <definedName name="_xlnm.Print_Area" localSheetId="8">'UPF- April.18'!$A$1:$W$84</definedName>
    <definedName name="_xlnm.Print_Area" localSheetId="10">'UPF- Feb. 18'!$A$1:$W$84</definedName>
    <definedName name="_xlnm.Print_Area" localSheetId="11">'UPF- Jan. 18'!$A$1:$W$84</definedName>
    <definedName name="_xlnm.Print_Area" localSheetId="9">'UPF- Mar.18'!$A$1:$W$84</definedName>
    <definedName name="_xlnm.Print_Area" localSheetId="7">'UPF- May.18'!$A$1:$W$84</definedName>
    <definedName name="_xlnm.Print_Area" localSheetId="5">'UPF-July.18'!$A$1:$W$84</definedName>
    <definedName name="_xlnm.Print_Area" localSheetId="6">'UPF-June.18'!$A$1:$W$84</definedName>
    <definedName name="Turnover" localSheetId="0">#REF!</definedName>
    <definedName name="Turnover" localSheetId="8">#REF!</definedName>
    <definedName name="Turnover" localSheetId="12">#REF!</definedName>
    <definedName name="Turnover" localSheetId="10">#REF!</definedName>
    <definedName name="Turnover" localSheetId="11">#REF!</definedName>
    <definedName name="Turnover" localSheetId="9">#REF!</definedName>
    <definedName name="Turnover" localSheetId="7">#REF!</definedName>
    <definedName name="Turnover" localSheetId="3">#REF!</definedName>
    <definedName name="Turnover" localSheetId="1">#REF!</definedName>
    <definedName name="Turnover" localSheetId="5">#REF!</definedName>
    <definedName name="Turnover" localSheetId="6">#REF!</definedName>
    <definedName name="Turnover" localSheetId="2">#REF!</definedName>
    <definedName name="Turnove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00" i="18" l="1"/>
  <c r="H200" i="18"/>
  <c r="R186" i="18"/>
  <c r="H186" i="18"/>
  <c r="R172" i="18"/>
  <c r="H172" i="18"/>
  <c r="R158" i="18"/>
  <c r="H158" i="18"/>
  <c r="R144" i="18"/>
  <c r="H144" i="18"/>
  <c r="R130" i="18"/>
  <c r="H130" i="18"/>
  <c r="R116" i="18"/>
  <c r="R102" i="18"/>
  <c r="H102" i="18"/>
  <c r="R89" i="18"/>
  <c r="H89" i="18"/>
  <c r="R76" i="18"/>
  <c r="H76" i="18"/>
  <c r="R62" i="18"/>
  <c r="H62" i="18"/>
  <c r="R48" i="18"/>
  <c r="H48" i="18"/>
  <c r="R34" i="18"/>
  <c r="H34" i="18"/>
  <c r="R20" i="18"/>
  <c r="H20" i="18"/>
  <c r="R6" i="18"/>
  <c r="H6" i="18"/>
  <c r="D49" i="1" l="1"/>
  <c r="AB49" i="14"/>
  <c r="AC49" i="14" s="1"/>
  <c r="AB9" i="14"/>
  <c r="AB13" i="14"/>
  <c r="AC13" i="14" s="1"/>
  <c r="AB17" i="14"/>
  <c r="AC17" i="14" s="1"/>
  <c r="AB21" i="14"/>
  <c r="AC21" i="14" s="1"/>
  <c r="AB25" i="14"/>
  <c r="AB29" i="14"/>
  <c r="AC29" i="14" s="1"/>
  <c r="AB33" i="14"/>
  <c r="AC33" i="14" s="1"/>
  <c r="AB37" i="14"/>
  <c r="AC37" i="14" s="1"/>
  <c r="AB41" i="14"/>
  <c r="AB45" i="14"/>
  <c r="AB53" i="14"/>
  <c r="AC53" i="14" s="1"/>
  <c r="AB57" i="14"/>
  <c r="AC57" i="14" s="1"/>
  <c r="AB5" i="14"/>
  <c r="AC5" i="14" s="1"/>
  <c r="AE5" i="14" s="1"/>
  <c r="AC60" i="14"/>
  <c r="AC59" i="14"/>
  <c r="AC58" i="14"/>
  <c r="AC56" i="14"/>
  <c r="AC55" i="14"/>
  <c r="AC54" i="14"/>
  <c r="AC52" i="14"/>
  <c r="AC51" i="14"/>
  <c r="AC50" i="14"/>
  <c r="AC48" i="14"/>
  <c r="AC47" i="14"/>
  <c r="AC46" i="14"/>
  <c r="AC45" i="14"/>
  <c r="AC44" i="14"/>
  <c r="AC43" i="14"/>
  <c r="AC42" i="14"/>
  <c r="AC41" i="14"/>
  <c r="AC40" i="14"/>
  <c r="AC39" i="14"/>
  <c r="AC38" i="14"/>
  <c r="AC36" i="14"/>
  <c r="AC35" i="14"/>
  <c r="AC34" i="14"/>
  <c r="AC32" i="14"/>
  <c r="AC31" i="14"/>
  <c r="AC30" i="14"/>
  <c r="AC28" i="14"/>
  <c r="AC27" i="14"/>
  <c r="AC26" i="14"/>
  <c r="AC25" i="14"/>
  <c r="AC24" i="14"/>
  <c r="AC23" i="14"/>
  <c r="AC22" i="14"/>
  <c r="AC20" i="14"/>
  <c r="AC19" i="14"/>
  <c r="AC18" i="14"/>
  <c r="AC16" i="14"/>
  <c r="AC15" i="14"/>
  <c r="AC14" i="14"/>
  <c r="AC12" i="14"/>
  <c r="AC11" i="14"/>
  <c r="AC10" i="14"/>
  <c r="AC9" i="14"/>
  <c r="AC8" i="14"/>
  <c r="AC7" i="14"/>
  <c r="AC6" i="14"/>
  <c r="F59" i="16" l="1"/>
  <c r="F58" i="16"/>
  <c r="F57" i="16"/>
  <c r="D57" i="16"/>
  <c r="D56" i="16"/>
  <c r="D58" i="16" s="1"/>
  <c r="F55" i="16"/>
  <c r="F54" i="16"/>
  <c r="F53" i="16"/>
  <c r="D53" i="16"/>
  <c r="D52" i="16"/>
  <c r="D54" i="16" s="1"/>
  <c r="F51" i="16"/>
  <c r="F50" i="16"/>
  <c r="F49" i="16"/>
  <c r="D49" i="16"/>
  <c r="D48" i="16"/>
  <c r="D50" i="16" s="1"/>
  <c r="F47" i="16"/>
  <c r="F46" i="16"/>
  <c r="F45" i="16"/>
  <c r="D45" i="16"/>
  <c r="D44" i="16"/>
  <c r="D46" i="16" s="1"/>
  <c r="F43" i="16"/>
  <c r="F42" i="16"/>
  <c r="F41" i="16"/>
  <c r="D41" i="16"/>
  <c r="D40" i="16"/>
  <c r="D42" i="16" s="1"/>
  <c r="F39" i="16"/>
  <c r="F38" i="16"/>
  <c r="F37" i="16"/>
  <c r="D37" i="16"/>
  <c r="D36" i="16"/>
  <c r="D38" i="16" s="1"/>
  <c r="F35" i="16"/>
  <c r="F34" i="16"/>
  <c r="F33" i="16"/>
  <c r="D33" i="16"/>
  <c r="D32" i="16"/>
  <c r="D34" i="16" s="1"/>
  <c r="F31" i="16"/>
  <c r="F30" i="16"/>
  <c r="F29" i="16"/>
  <c r="D29" i="16"/>
  <c r="D28" i="16"/>
  <c r="D30" i="16" s="1"/>
  <c r="F27" i="16"/>
  <c r="F26" i="16"/>
  <c r="F25" i="16"/>
  <c r="D25" i="16"/>
  <c r="D24" i="16"/>
  <c r="D26" i="16" s="1"/>
  <c r="F23" i="16"/>
  <c r="F22" i="16"/>
  <c r="F21" i="16"/>
  <c r="D21" i="16"/>
  <c r="D20" i="16"/>
  <c r="D22" i="16" s="1"/>
  <c r="F19" i="16"/>
  <c r="F18" i="16"/>
  <c r="F17" i="16"/>
  <c r="D17" i="16"/>
  <c r="D16" i="16"/>
  <c r="D18" i="16" s="1"/>
  <c r="F15" i="16"/>
  <c r="F14" i="16"/>
  <c r="F13" i="16"/>
  <c r="D13" i="16"/>
  <c r="D12" i="16"/>
  <c r="D14" i="16" s="1"/>
  <c r="F11" i="16"/>
  <c r="F10" i="16"/>
  <c r="F9" i="16"/>
  <c r="D9" i="16"/>
  <c r="D8" i="16"/>
  <c r="F7" i="16"/>
  <c r="F6" i="16"/>
  <c r="F5" i="16"/>
  <c r="D5" i="16"/>
  <c r="D4" i="16"/>
  <c r="F59" i="15"/>
  <c r="F58" i="15"/>
  <c r="F57" i="15"/>
  <c r="D57" i="15"/>
  <c r="D56" i="15"/>
  <c r="D58" i="15" s="1"/>
  <c r="F55" i="15"/>
  <c r="F54" i="15"/>
  <c r="F53" i="15"/>
  <c r="D53" i="15"/>
  <c r="D52" i="15"/>
  <c r="F51" i="15"/>
  <c r="F50" i="15"/>
  <c r="F49" i="15"/>
  <c r="D49" i="15"/>
  <c r="D48" i="15"/>
  <c r="F47" i="15"/>
  <c r="F46" i="15"/>
  <c r="F45" i="15"/>
  <c r="D45" i="15"/>
  <c r="D44" i="15"/>
  <c r="F43" i="15"/>
  <c r="F42" i="15"/>
  <c r="F41" i="15"/>
  <c r="D41" i="15"/>
  <c r="D40" i="15"/>
  <c r="D42" i="15" s="1"/>
  <c r="F39" i="15"/>
  <c r="F38" i="15"/>
  <c r="F37" i="15"/>
  <c r="D37" i="15"/>
  <c r="D36" i="15"/>
  <c r="F35" i="15"/>
  <c r="F34" i="15"/>
  <c r="F33" i="15"/>
  <c r="D33" i="15"/>
  <c r="D32" i="15"/>
  <c r="F31" i="15"/>
  <c r="F30" i="15"/>
  <c r="F29" i="15"/>
  <c r="D29" i="15"/>
  <c r="D28" i="15"/>
  <c r="F27" i="15"/>
  <c r="F26" i="15"/>
  <c r="F25" i="15"/>
  <c r="D25" i="15"/>
  <c r="D24" i="15"/>
  <c r="D26" i="15" s="1"/>
  <c r="F23" i="15"/>
  <c r="F22" i="15"/>
  <c r="F21" i="15"/>
  <c r="D21" i="15"/>
  <c r="D20" i="15"/>
  <c r="F19" i="15"/>
  <c r="F18" i="15"/>
  <c r="F17" i="15"/>
  <c r="D17" i="15"/>
  <c r="D16" i="15"/>
  <c r="F15" i="15"/>
  <c r="F14" i="15"/>
  <c r="F13" i="15"/>
  <c r="D13" i="15"/>
  <c r="D12" i="15"/>
  <c r="F11" i="15"/>
  <c r="F10" i="15"/>
  <c r="F9" i="15"/>
  <c r="D9" i="15"/>
  <c r="D8" i="15"/>
  <c r="D10" i="15" s="1"/>
  <c r="F7" i="15"/>
  <c r="F6" i="15"/>
  <c r="F5" i="15"/>
  <c r="D5" i="15"/>
  <c r="D4" i="15"/>
  <c r="E56" i="15" l="1"/>
  <c r="F56" i="15" s="1"/>
  <c r="E40" i="15"/>
  <c r="F40" i="15" s="1"/>
  <c r="E8" i="15"/>
  <c r="F8" i="15" s="1"/>
  <c r="E24" i="15"/>
  <c r="F24" i="15" s="1"/>
  <c r="D6" i="15"/>
  <c r="E4" i="15" s="1"/>
  <c r="F4" i="15" s="1"/>
  <c r="D22" i="15"/>
  <c r="E20" i="15" s="1"/>
  <c r="F20" i="15" s="1"/>
  <c r="D38" i="15"/>
  <c r="E36" i="15" s="1"/>
  <c r="F36" i="15" s="1"/>
  <c r="D54" i="15"/>
  <c r="E52" i="15" s="1"/>
  <c r="F52" i="15" s="1"/>
  <c r="D18" i="15"/>
  <c r="E16" i="15" s="1"/>
  <c r="F16" i="15" s="1"/>
  <c r="D34" i="15"/>
  <c r="E32" i="15" s="1"/>
  <c r="F32" i="15" s="1"/>
  <c r="D50" i="15"/>
  <c r="E48" i="15" s="1"/>
  <c r="F48" i="15" s="1"/>
  <c r="D14" i="15"/>
  <c r="E12" i="15" s="1"/>
  <c r="F12" i="15" s="1"/>
  <c r="D30" i="15"/>
  <c r="E28" i="15" s="1"/>
  <c r="F28" i="15" s="1"/>
  <c r="D46" i="15"/>
  <c r="E44" i="15" s="1"/>
  <c r="F44" i="15" s="1"/>
  <c r="D6" i="16"/>
  <c r="E4" i="16" s="1"/>
  <c r="F4" i="16" s="1"/>
  <c r="D10" i="16"/>
  <c r="E8" i="16" s="1"/>
  <c r="F8" i="16" s="1"/>
  <c r="E12" i="16"/>
  <c r="F12" i="16" s="1"/>
  <c r="E16" i="16"/>
  <c r="F16" i="16" s="1"/>
  <c r="E20" i="16"/>
  <c r="F20" i="16" s="1"/>
  <c r="E24" i="16"/>
  <c r="F24" i="16" s="1"/>
  <c r="E28" i="16"/>
  <c r="F28" i="16" s="1"/>
  <c r="E32" i="16"/>
  <c r="F32" i="16" s="1"/>
  <c r="E36" i="16"/>
  <c r="F36" i="16" s="1"/>
  <c r="E40" i="16"/>
  <c r="F40" i="16" s="1"/>
  <c r="E44" i="16"/>
  <c r="F44" i="16" s="1"/>
  <c r="E48" i="16"/>
  <c r="F48" i="16" s="1"/>
  <c r="E52" i="16"/>
  <c r="F52" i="16" s="1"/>
  <c r="E56" i="16"/>
  <c r="F56" i="16" s="1"/>
  <c r="AE60" i="14"/>
  <c r="AE59" i="14"/>
  <c r="AE58" i="14"/>
  <c r="AE56" i="14"/>
  <c r="AE55" i="14"/>
  <c r="AE54" i="14"/>
  <c r="AE52" i="14"/>
  <c r="AE51" i="14"/>
  <c r="AE50" i="14"/>
  <c r="AE48" i="14"/>
  <c r="AE47" i="14"/>
  <c r="AE46" i="14"/>
  <c r="AE44" i="14"/>
  <c r="AE43" i="14"/>
  <c r="AE42" i="14"/>
  <c r="AE40" i="14"/>
  <c r="AE39" i="14"/>
  <c r="AE38" i="14"/>
  <c r="AE36" i="14"/>
  <c r="AE35" i="14"/>
  <c r="AE34" i="14"/>
  <c r="AE32" i="14"/>
  <c r="AE31" i="14"/>
  <c r="AE30" i="14"/>
  <c r="AE28" i="14"/>
  <c r="AE27" i="14"/>
  <c r="AE26" i="14"/>
  <c r="AE24" i="14"/>
  <c r="AE23" i="14"/>
  <c r="AE22" i="14"/>
  <c r="AE20" i="14"/>
  <c r="AE19" i="14"/>
  <c r="AE18" i="14"/>
  <c r="AE16" i="14"/>
  <c r="AE15" i="14"/>
  <c r="AE14" i="14"/>
  <c r="AE12" i="14"/>
  <c r="AE11" i="14"/>
  <c r="AE10" i="14"/>
  <c r="AE8" i="14"/>
  <c r="AE7" i="14"/>
  <c r="AE6" i="14"/>
  <c r="F59" i="13" l="1"/>
  <c r="F58" i="13"/>
  <c r="F57" i="13"/>
  <c r="D57" i="13"/>
  <c r="D56" i="13"/>
  <c r="F55" i="13"/>
  <c r="F54" i="13"/>
  <c r="F53" i="13"/>
  <c r="D53" i="13"/>
  <c r="D52" i="13"/>
  <c r="F51" i="13"/>
  <c r="F50" i="13"/>
  <c r="F49" i="13"/>
  <c r="D49" i="13"/>
  <c r="D48" i="13"/>
  <c r="F47" i="13"/>
  <c r="F46" i="13"/>
  <c r="F45" i="13"/>
  <c r="D45" i="13"/>
  <c r="D44" i="13"/>
  <c r="F43" i="13"/>
  <c r="F42" i="13"/>
  <c r="F41" i="13"/>
  <c r="D41" i="13"/>
  <c r="D40" i="13"/>
  <c r="D42" i="13" s="1"/>
  <c r="E40" i="13" s="1"/>
  <c r="F40" i="13" s="1"/>
  <c r="F39" i="13"/>
  <c r="F38" i="13"/>
  <c r="F37" i="13"/>
  <c r="D37" i="13"/>
  <c r="D36" i="13"/>
  <c r="F35" i="13"/>
  <c r="F34" i="13"/>
  <c r="F33" i="13"/>
  <c r="D33" i="13"/>
  <c r="D32" i="13"/>
  <c r="F31" i="13"/>
  <c r="F30" i="13"/>
  <c r="F29" i="13"/>
  <c r="D29" i="13"/>
  <c r="D28" i="13"/>
  <c r="D30" i="13" s="1"/>
  <c r="F27" i="13"/>
  <c r="F26" i="13"/>
  <c r="F25" i="13"/>
  <c r="D25" i="13"/>
  <c r="D24" i="13"/>
  <c r="D26" i="13" s="1"/>
  <c r="E24" i="13" s="1"/>
  <c r="F24" i="13" s="1"/>
  <c r="F23" i="13"/>
  <c r="F22" i="13"/>
  <c r="F21" i="13"/>
  <c r="D21" i="13"/>
  <c r="D20" i="13"/>
  <c r="F19" i="13"/>
  <c r="F18" i="13"/>
  <c r="D18" i="13"/>
  <c r="E16" i="13" s="1"/>
  <c r="F16" i="13" s="1"/>
  <c r="F17" i="13"/>
  <c r="D17" i="13"/>
  <c r="D16" i="13"/>
  <c r="F15" i="13"/>
  <c r="F14" i="13"/>
  <c r="F13" i="13"/>
  <c r="D13" i="13"/>
  <c r="D12" i="13"/>
  <c r="D14" i="13" s="1"/>
  <c r="E12" i="13" s="1"/>
  <c r="F12" i="13" s="1"/>
  <c r="F11" i="13"/>
  <c r="F10" i="13"/>
  <c r="F9" i="13"/>
  <c r="D9" i="13"/>
  <c r="D8" i="13"/>
  <c r="F7" i="13"/>
  <c r="F6" i="13"/>
  <c r="D6" i="13"/>
  <c r="E4" i="13" s="1"/>
  <c r="F4" i="13" s="1"/>
  <c r="F5" i="13"/>
  <c r="D5" i="13"/>
  <c r="D4" i="13"/>
  <c r="F59" i="12"/>
  <c r="F58" i="12"/>
  <c r="F57" i="12"/>
  <c r="D57" i="12"/>
  <c r="D56" i="12"/>
  <c r="D58" i="12" s="1"/>
  <c r="F55" i="12"/>
  <c r="F54" i="12"/>
  <c r="F53" i="12"/>
  <c r="D53" i="12"/>
  <c r="D52" i="12"/>
  <c r="D54" i="12" s="1"/>
  <c r="F51" i="12"/>
  <c r="F50" i="12"/>
  <c r="F49" i="12"/>
  <c r="D49" i="12"/>
  <c r="D48" i="12"/>
  <c r="D50" i="12" s="1"/>
  <c r="F47" i="12"/>
  <c r="F46" i="12"/>
  <c r="F45" i="12"/>
  <c r="D45" i="12"/>
  <c r="D44" i="12"/>
  <c r="D46" i="12" s="1"/>
  <c r="F43" i="12"/>
  <c r="F42" i="12"/>
  <c r="F41" i="12"/>
  <c r="D41" i="12"/>
  <c r="D40" i="12"/>
  <c r="D42" i="12" s="1"/>
  <c r="F39" i="12"/>
  <c r="F38" i="12"/>
  <c r="F37" i="12"/>
  <c r="D37" i="12"/>
  <c r="D36" i="12"/>
  <c r="D38" i="12" s="1"/>
  <c r="F35" i="12"/>
  <c r="F34" i="12"/>
  <c r="F33" i="12"/>
  <c r="D33" i="12"/>
  <c r="D32" i="12"/>
  <c r="D34" i="12" s="1"/>
  <c r="F31" i="12"/>
  <c r="F30" i="12"/>
  <c r="F29" i="12"/>
  <c r="D29" i="12"/>
  <c r="D28" i="12"/>
  <c r="D30" i="12" s="1"/>
  <c r="F27" i="12"/>
  <c r="F26" i="12"/>
  <c r="F25" i="12"/>
  <c r="D25" i="12"/>
  <c r="D24" i="12"/>
  <c r="D26" i="12" s="1"/>
  <c r="F23" i="12"/>
  <c r="F22" i="12"/>
  <c r="F21" i="12"/>
  <c r="D21" i="12"/>
  <c r="D20" i="12"/>
  <c r="D22" i="12" s="1"/>
  <c r="F19" i="12"/>
  <c r="F18" i="12"/>
  <c r="F17" i="12"/>
  <c r="D17" i="12"/>
  <c r="D16" i="12"/>
  <c r="D18" i="12" s="1"/>
  <c r="F15" i="12"/>
  <c r="F14" i="12"/>
  <c r="F13" i="12"/>
  <c r="D13" i="12"/>
  <c r="D12" i="12"/>
  <c r="D14" i="12" s="1"/>
  <c r="F11" i="12"/>
  <c r="F10" i="12"/>
  <c r="F9" i="12"/>
  <c r="D9" i="12"/>
  <c r="D8" i="12"/>
  <c r="D10" i="12" s="1"/>
  <c r="F7" i="12"/>
  <c r="F6" i="12"/>
  <c r="F5" i="12"/>
  <c r="D5" i="12"/>
  <c r="D4" i="12"/>
  <c r="D6" i="12" s="1"/>
  <c r="F59" i="11"/>
  <c r="F58" i="11"/>
  <c r="F57" i="11"/>
  <c r="D57" i="11"/>
  <c r="D56" i="11"/>
  <c r="D58" i="11" s="1"/>
  <c r="F55" i="11"/>
  <c r="F54" i="11"/>
  <c r="F53" i="11"/>
  <c r="D53" i="11"/>
  <c r="D52" i="11"/>
  <c r="D54" i="11" s="1"/>
  <c r="F51" i="11"/>
  <c r="F50" i="11"/>
  <c r="F49" i="11"/>
  <c r="D49" i="11"/>
  <c r="D48" i="11"/>
  <c r="D50" i="11" s="1"/>
  <c r="F47" i="11"/>
  <c r="F46" i="11"/>
  <c r="F45" i="11"/>
  <c r="D45" i="11"/>
  <c r="D44" i="11"/>
  <c r="D46" i="11" s="1"/>
  <c r="F43" i="11"/>
  <c r="F42" i="11"/>
  <c r="F41" i="11"/>
  <c r="D41" i="11"/>
  <c r="D40" i="11"/>
  <c r="D42" i="11" s="1"/>
  <c r="F39" i="11"/>
  <c r="F38" i="11"/>
  <c r="F37" i="11"/>
  <c r="D37" i="11"/>
  <c r="D36" i="11"/>
  <c r="D38" i="11" s="1"/>
  <c r="F35" i="11"/>
  <c r="F34" i="11"/>
  <c r="F33" i="11"/>
  <c r="D33" i="11"/>
  <c r="D32" i="11"/>
  <c r="D34" i="11" s="1"/>
  <c r="F31" i="11"/>
  <c r="F30" i="11"/>
  <c r="F29" i="11"/>
  <c r="D29" i="11"/>
  <c r="D28" i="11"/>
  <c r="D30" i="11" s="1"/>
  <c r="F27" i="11"/>
  <c r="F26" i="11"/>
  <c r="F25" i="11"/>
  <c r="D25" i="11"/>
  <c r="D24" i="11"/>
  <c r="D26" i="11" s="1"/>
  <c r="F23" i="11"/>
  <c r="F22" i="11"/>
  <c r="F21" i="11"/>
  <c r="D21" i="11"/>
  <c r="D20" i="11"/>
  <c r="D22" i="11" s="1"/>
  <c r="F19" i="11"/>
  <c r="F18" i="11"/>
  <c r="F17" i="11"/>
  <c r="D17" i="11"/>
  <c r="D16" i="11"/>
  <c r="D18" i="11" s="1"/>
  <c r="F15" i="11"/>
  <c r="F14" i="11"/>
  <c r="F13" i="11"/>
  <c r="D13" i="11"/>
  <c r="D12" i="11"/>
  <c r="F11" i="11"/>
  <c r="F10" i="11"/>
  <c r="F9" i="11"/>
  <c r="D9" i="11"/>
  <c r="D8" i="11"/>
  <c r="F7" i="11"/>
  <c r="F6" i="11"/>
  <c r="F5" i="11"/>
  <c r="D5" i="11"/>
  <c r="D4" i="11"/>
  <c r="D6" i="11" s="1"/>
  <c r="F59" i="10"/>
  <c r="F58" i="10"/>
  <c r="F57" i="10"/>
  <c r="D57" i="10"/>
  <c r="D56" i="10"/>
  <c r="F55" i="10"/>
  <c r="F54" i="10"/>
  <c r="F53" i="10"/>
  <c r="D53" i="10"/>
  <c r="D52" i="10"/>
  <c r="F51" i="10"/>
  <c r="F50" i="10"/>
  <c r="F49" i="10"/>
  <c r="D49" i="10"/>
  <c r="D48" i="10"/>
  <c r="F47" i="10"/>
  <c r="F46" i="10"/>
  <c r="F45" i="10"/>
  <c r="D45" i="10"/>
  <c r="D44" i="10"/>
  <c r="F43" i="10"/>
  <c r="F42" i="10"/>
  <c r="F41" i="10"/>
  <c r="D41" i="10"/>
  <c r="D40" i="10"/>
  <c r="F39" i="10"/>
  <c r="F38" i="10"/>
  <c r="F37" i="10"/>
  <c r="D37" i="10"/>
  <c r="D36" i="10"/>
  <c r="F35" i="10"/>
  <c r="F34" i="10"/>
  <c r="F33" i="10"/>
  <c r="D33" i="10"/>
  <c r="D32" i="10"/>
  <c r="D34" i="10" s="1"/>
  <c r="F31" i="10"/>
  <c r="F30" i="10"/>
  <c r="F29" i="10"/>
  <c r="D29" i="10"/>
  <c r="D28" i="10"/>
  <c r="D30" i="10" s="1"/>
  <c r="F27" i="10"/>
  <c r="F26" i="10"/>
  <c r="F25" i="10"/>
  <c r="D25" i="10"/>
  <c r="D24" i="10"/>
  <c r="D26" i="10" s="1"/>
  <c r="F23" i="10"/>
  <c r="F22" i="10"/>
  <c r="F21" i="10"/>
  <c r="D21" i="10"/>
  <c r="D20" i="10"/>
  <c r="D22" i="10" s="1"/>
  <c r="F19" i="10"/>
  <c r="F18" i="10"/>
  <c r="F17" i="10"/>
  <c r="D17" i="10"/>
  <c r="D16" i="10"/>
  <c r="D18" i="10" s="1"/>
  <c r="F15" i="10"/>
  <c r="F14" i="10"/>
  <c r="F13" i="10"/>
  <c r="D13" i="10"/>
  <c r="D12" i="10"/>
  <c r="D14" i="10" s="1"/>
  <c r="F11" i="10"/>
  <c r="F10" i="10"/>
  <c r="F9" i="10"/>
  <c r="D9" i="10"/>
  <c r="D8" i="10"/>
  <c r="D10" i="10" s="1"/>
  <c r="F7" i="10"/>
  <c r="F6" i="10"/>
  <c r="F5" i="10"/>
  <c r="D5" i="10"/>
  <c r="D4" i="10"/>
  <c r="D6" i="10" s="1"/>
  <c r="F59" i="9"/>
  <c r="F58" i="9"/>
  <c r="F57" i="9"/>
  <c r="D57" i="9"/>
  <c r="D56" i="9"/>
  <c r="D58" i="9" s="1"/>
  <c r="F55" i="9"/>
  <c r="F54" i="9"/>
  <c r="F53" i="9"/>
  <c r="D53" i="9"/>
  <c r="D52" i="9"/>
  <c r="D54" i="9" s="1"/>
  <c r="F51" i="9"/>
  <c r="F50" i="9"/>
  <c r="F49" i="9"/>
  <c r="D49" i="9"/>
  <c r="D48" i="9"/>
  <c r="D50" i="9" s="1"/>
  <c r="F47" i="9"/>
  <c r="F46" i="9"/>
  <c r="F45" i="9"/>
  <c r="D45" i="9"/>
  <c r="D44" i="9"/>
  <c r="D46" i="9" s="1"/>
  <c r="F43" i="9"/>
  <c r="F42" i="9"/>
  <c r="F41" i="9"/>
  <c r="D41" i="9"/>
  <c r="D40" i="9"/>
  <c r="D42" i="9" s="1"/>
  <c r="F39" i="9"/>
  <c r="F38" i="9"/>
  <c r="F37" i="9"/>
  <c r="D37" i="9"/>
  <c r="D36" i="9"/>
  <c r="D38" i="9" s="1"/>
  <c r="F35" i="9"/>
  <c r="F34" i="9"/>
  <c r="F33" i="9"/>
  <c r="D33" i="9"/>
  <c r="D32" i="9"/>
  <c r="D34" i="9" s="1"/>
  <c r="F31" i="9"/>
  <c r="F30" i="9"/>
  <c r="F29" i="9"/>
  <c r="D29" i="9"/>
  <c r="D28" i="9"/>
  <c r="D30" i="9" s="1"/>
  <c r="F27" i="9"/>
  <c r="F26" i="9"/>
  <c r="F25" i="9"/>
  <c r="D25" i="9"/>
  <c r="D24" i="9"/>
  <c r="D26" i="9" s="1"/>
  <c r="F23" i="9"/>
  <c r="F22" i="9"/>
  <c r="F21" i="9"/>
  <c r="D21" i="9"/>
  <c r="D20" i="9"/>
  <c r="D22" i="9" s="1"/>
  <c r="F19" i="9"/>
  <c r="F18" i="9"/>
  <c r="F17" i="9"/>
  <c r="D17" i="9"/>
  <c r="D16" i="9"/>
  <c r="F15" i="9"/>
  <c r="F14" i="9"/>
  <c r="F13" i="9"/>
  <c r="D13" i="9"/>
  <c r="D12" i="9"/>
  <c r="F11" i="9"/>
  <c r="F10" i="9"/>
  <c r="F9" i="9"/>
  <c r="D9" i="9"/>
  <c r="D8" i="9"/>
  <c r="F7" i="9"/>
  <c r="F6" i="9"/>
  <c r="F5" i="9"/>
  <c r="D5" i="9"/>
  <c r="D4" i="9"/>
  <c r="F59" i="8"/>
  <c r="F58" i="8"/>
  <c r="F57" i="8"/>
  <c r="D57" i="8"/>
  <c r="D56" i="8"/>
  <c r="D58" i="8" s="1"/>
  <c r="F55" i="8"/>
  <c r="F54" i="8"/>
  <c r="F53" i="8"/>
  <c r="D53" i="8"/>
  <c r="D52" i="8"/>
  <c r="D54" i="8" s="1"/>
  <c r="F51" i="8"/>
  <c r="F50" i="8"/>
  <c r="F49" i="8"/>
  <c r="D49" i="8"/>
  <c r="D48" i="8"/>
  <c r="D50" i="8" s="1"/>
  <c r="F47" i="8"/>
  <c r="F46" i="8"/>
  <c r="F45" i="8"/>
  <c r="D45" i="8"/>
  <c r="D44" i="8"/>
  <c r="D46" i="8" s="1"/>
  <c r="F43" i="8"/>
  <c r="F42" i="8"/>
  <c r="F41" i="8"/>
  <c r="D41" i="8"/>
  <c r="D40" i="8"/>
  <c r="D42" i="8" s="1"/>
  <c r="F39" i="8"/>
  <c r="F38" i="8"/>
  <c r="F37" i="8"/>
  <c r="D37" i="8"/>
  <c r="D36" i="8"/>
  <c r="D38" i="8" s="1"/>
  <c r="F35" i="8"/>
  <c r="F34" i="8"/>
  <c r="F33" i="8"/>
  <c r="D33" i="8"/>
  <c r="D32" i="8"/>
  <c r="D34" i="8" s="1"/>
  <c r="F31" i="8"/>
  <c r="F30" i="8"/>
  <c r="F29" i="8"/>
  <c r="D29" i="8"/>
  <c r="D28" i="8"/>
  <c r="D30" i="8" s="1"/>
  <c r="F27" i="8"/>
  <c r="F26" i="8"/>
  <c r="F25" i="8"/>
  <c r="D25" i="8"/>
  <c r="D24" i="8"/>
  <c r="D26" i="8" s="1"/>
  <c r="F23" i="8"/>
  <c r="F22" i="8"/>
  <c r="F21" i="8"/>
  <c r="D21" i="8"/>
  <c r="D20" i="8"/>
  <c r="D22" i="8" s="1"/>
  <c r="F19" i="8"/>
  <c r="F18" i="8"/>
  <c r="F17" i="8"/>
  <c r="D17" i="8"/>
  <c r="D16" i="8"/>
  <c r="D18" i="8" s="1"/>
  <c r="F15" i="8"/>
  <c r="F14" i="8"/>
  <c r="F13" i="8"/>
  <c r="D13" i="8"/>
  <c r="D12" i="8"/>
  <c r="D14" i="8" s="1"/>
  <c r="F11" i="8"/>
  <c r="F10" i="8"/>
  <c r="F9" i="8"/>
  <c r="D9" i="8"/>
  <c r="D8" i="8"/>
  <c r="D10" i="8" s="1"/>
  <c r="F7" i="8"/>
  <c r="F6" i="8"/>
  <c r="F5" i="8"/>
  <c r="D5" i="8"/>
  <c r="D4" i="8"/>
  <c r="D6" i="8" s="1"/>
  <c r="E28" i="13" l="1"/>
  <c r="F28" i="13" s="1"/>
  <c r="E32" i="13"/>
  <c r="F32" i="13" s="1"/>
  <c r="E52" i="13"/>
  <c r="F52" i="13" s="1"/>
  <c r="D10" i="13"/>
  <c r="E8" i="13" s="1"/>
  <c r="F8" i="13" s="1"/>
  <c r="D38" i="13"/>
  <c r="E36" i="13" s="1"/>
  <c r="F36" i="13" s="1"/>
  <c r="D50" i="13"/>
  <c r="E48" i="13" s="1"/>
  <c r="F48" i="13" s="1"/>
  <c r="D34" i="13"/>
  <c r="D46" i="13"/>
  <c r="E44" i="13" s="1"/>
  <c r="F44" i="13" s="1"/>
  <c r="D58" i="13"/>
  <c r="E56" i="13" s="1"/>
  <c r="F56" i="13" s="1"/>
  <c r="D22" i="13"/>
  <c r="E20" i="13" s="1"/>
  <c r="F20" i="13" s="1"/>
  <c r="D54" i="13"/>
  <c r="AE45" i="14"/>
  <c r="AE29" i="14"/>
  <c r="AE13" i="14"/>
  <c r="AE57" i="14"/>
  <c r="AE49" i="14"/>
  <c r="AE33" i="14"/>
  <c r="AE17" i="14"/>
  <c r="AE41" i="14"/>
  <c r="AE25" i="14"/>
  <c r="AE9" i="14"/>
  <c r="AE53" i="14"/>
  <c r="AE37" i="14"/>
  <c r="AE21" i="14"/>
  <c r="E4" i="12"/>
  <c r="F4" i="12" s="1"/>
  <c r="E8" i="12"/>
  <c r="F8" i="12" s="1"/>
  <c r="E12" i="12"/>
  <c r="F12" i="12" s="1"/>
  <c r="E16" i="12"/>
  <c r="F16" i="12" s="1"/>
  <c r="E20" i="12"/>
  <c r="F20" i="12" s="1"/>
  <c r="E24" i="12"/>
  <c r="F24" i="12" s="1"/>
  <c r="E28" i="12"/>
  <c r="F28" i="12" s="1"/>
  <c r="E32" i="12"/>
  <c r="F32" i="12" s="1"/>
  <c r="E36" i="12"/>
  <c r="F36" i="12" s="1"/>
  <c r="E40" i="12"/>
  <c r="F40" i="12" s="1"/>
  <c r="E44" i="12"/>
  <c r="F44" i="12" s="1"/>
  <c r="E48" i="12"/>
  <c r="F48" i="12" s="1"/>
  <c r="E52" i="12"/>
  <c r="F52" i="12" s="1"/>
  <c r="E56" i="12"/>
  <c r="F56" i="12" s="1"/>
  <c r="E4" i="11"/>
  <c r="F4" i="11" s="1"/>
  <c r="D10" i="11"/>
  <c r="E8" i="11" s="1"/>
  <c r="F8" i="11" s="1"/>
  <c r="D14" i="11"/>
  <c r="E12" i="11" s="1"/>
  <c r="F12" i="11" s="1"/>
  <c r="E16" i="11"/>
  <c r="F16" i="11" s="1"/>
  <c r="E20" i="11"/>
  <c r="F20" i="11" s="1"/>
  <c r="E24" i="11"/>
  <c r="F24" i="11" s="1"/>
  <c r="E28" i="11"/>
  <c r="F28" i="11" s="1"/>
  <c r="E32" i="11"/>
  <c r="F32" i="11" s="1"/>
  <c r="E36" i="11"/>
  <c r="F36" i="11" s="1"/>
  <c r="E40" i="11"/>
  <c r="F40" i="11" s="1"/>
  <c r="E44" i="11"/>
  <c r="F44" i="11" s="1"/>
  <c r="E48" i="11"/>
  <c r="F48" i="11" s="1"/>
  <c r="E52" i="11"/>
  <c r="F52" i="11" s="1"/>
  <c r="E56" i="11"/>
  <c r="F56" i="11" s="1"/>
  <c r="E4" i="10"/>
  <c r="F4" i="10" s="1"/>
  <c r="E8" i="10"/>
  <c r="F8" i="10" s="1"/>
  <c r="E12" i="10"/>
  <c r="F12" i="10" s="1"/>
  <c r="E16" i="10"/>
  <c r="F16" i="10" s="1"/>
  <c r="E20" i="10"/>
  <c r="F20" i="10" s="1"/>
  <c r="E24" i="10"/>
  <c r="F24" i="10" s="1"/>
  <c r="E28" i="10"/>
  <c r="F28" i="10" s="1"/>
  <c r="E32" i="10"/>
  <c r="F32" i="10" s="1"/>
  <c r="D38" i="10"/>
  <c r="E36" i="10" s="1"/>
  <c r="F36" i="10" s="1"/>
  <c r="D42" i="10"/>
  <c r="E40" i="10" s="1"/>
  <c r="F40" i="10" s="1"/>
  <c r="D46" i="10"/>
  <c r="E44" i="10" s="1"/>
  <c r="F44" i="10" s="1"/>
  <c r="D50" i="10"/>
  <c r="E48" i="10" s="1"/>
  <c r="F48" i="10" s="1"/>
  <c r="D54" i="10"/>
  <c r="E52" i="10" s="1"/>
  <c r="F52" i="10" s="1"/>
  <c r="D58" i="10"/>
  <c r="E56" i="10" s="1"/>
  <c r="F56" i="10" s="1"/>
  <c r="D6" i="9"/>
  <c r="E4" i="9" s="1"/>
  <c r="F4" i="9" s="1"/>
  <c r="D10" i="9"/>
  <c r="E8" i="9" s="1"/>
  <c r="F8" i="9" s="1"/>
  <c r="D14" i="9"/>
  <c r="E12" i="9" s="1"/>
  <c r="F12" i="9" s="1"/>
  <c r="D18" i="9"/>
  <c r="E16" i="9" s="1"/>
  <c r="F16" i="9" s="1"/>
  <c r="E20" i="9"/>
  <c r="F20" i="9" s="1"/>
  <c r="E24" i="9"/>
  <c r="F24" i="9" s="1"/>
  <c r="E28" i="9"/>
  <c r="F28" i="9" s="1"/>
  <c r="E32" i="9"/>
  <c r="F32" i="9" s="1"/>
  <c r="E36" i="9"/>
  <c r="F36" i="9" s="1"/>
  <c r="E40" i="9"/>
  <c r="F40" i="9" s="1"/>
  <c r="E44" i="9"/>
  <c r="F44" i="9" s="1"/>
  <c r="E48" i="9"/>
  <c r="F48" i="9" s="1"/>
  <c r="E52" i="9"/>
  <c r="F52" i="9" s="1"/>
  <c r="E56" i="9"/>
  <c r="F56" i="9" s="1"/>
  <c r="E4" i="8"/>
  <c r="F4" i="8" s="1"/>
  <c r="E8" i="8"/>
  <c r="F8" i="8" s="1"/>
  <c r="E12" i="8"/>
  <c r="F12" i="8" s="1"/>
  <c r="E16" i="8"/>
  <c r="F16" i="8" s="1"/>
  <c r="E20" i="8"/>
  <c r="F20" i="8" s="1"/>
  <c r="E24" i="8"/>
  <c r="F24" i="8" s="1"/>
  <c r="E28" i="8"/>
  <c r="F28" i="8" s="1"/>
  <c r="E32" i="8"/>
  <c r="F32" i="8" s="1"/>
  <c r="E36" i="8"/>
  <c r="F36" i="8" s="1"/>
  <c r="E40" i="8"/>
  <c r="F40" i="8" s="1"/>
  <c r="E44" i="8"/>
  <c r="F44" i="8" s="1"/>
  <c r="E48" i="8"/>
  <c r="F48" i="8" s="1"/>
  <c r="E52" i="8"/>
  <c r="F52" i="8" s="1"/>
  <c r="E56" i="8"/>
  <c r="F56" i="8" s="1"/>
  <c r="F59" i="6" l="1"/>
  <c r="F58" i="6"/>
  <c r="F57" i="6"/>
  <c r="D57" i="6"/>
  <c r="D56" i="6"/>
  <c r="D58" i="6" s="1"/>
  <c r="F55" i="6"/>
  <c r="F54" i="6"/>
  <c r="F53" i="6"/>
  <c r="D53" i="6"/>
  <c r="D52" i="6"/>
  <c r="D54" i="6" s="1"/>
  <c r="F51" i="6"/>
  <c r="F50" i="6"/>
  <c r="F49" i="6"/>
  <c r="D49" i="6"/>
  <c r="D48" i="6"/>
  <c r="D50" i="6" s="1"/>
  <c r="F47" i="6"/>
  <c r="F46" i="6"/>
  <c r="F45" i="6"/>
  <c r="D45" i="6"/>
  <c r="D44" i="6"/>
  <c r="D46" i="6" s="1"/>
  <c r="F43" i="6"/>
  <c r="F42" i="6"/>
  <c r="F41" i="6"/>
  <c r="D41" i="6"/>
  <c r="D40" i="6"/>
  <c r="D42" i="6" s="1"/>
  <c r="F39" i="6"/>
  <c r="F38" i="6"/>
  <c r="F37" i="6"/>
  <c r="D37" i="6"/>
  <c r="D36" i="6"/>
  <c r="D38" i="6" s="1"/>
  <c r="F35" i="6"/>
  <c r="F34" i="6"/>
  <c r="F33" i="6"/>
  <c r="D33" i="6"/>
  <c r="D32" i="6"/>
  <c r="D34" i="6" s="1"/>
  <c r="F31" i="6"/>
  <c r="F30" i="6"/>
  <c r="F29" i="6"/>
  <c r="D29" i="6"/>
  <c r="D28" i="6"/>
  <c r="D30" i="6" s="1"/>
  <c r="F27" i="6"/>
  <c r="F26" i="6"/>
  <c r="F25" i="6"/>
  <c r="D25" i="6"/>
  <c r="D24" i="6"/>
  <c r="D26" i="6" s="1"/>
  <c r="F23" i="6"/>
  <c r="F22" i="6"/>
  <c r="F21" i="6"/>
  <c r="D21" i="6"/>
  <c r="D20" i="6"/>
  <c r="D22" i="6" s="1"/>
  <c r="F19" i="6"/>
  <c r="F18" i="6"/>
  <c r="F17" i="6"/>
  <c r="D17" i="6"/>
  <c r="D16" i="6"/>
  <c r="F15" i="6"/>
  <c r="F14" i="6"/>
  <c r="F13" i="6"/>
  <c r="D13" i="6"/>
  <c r="D12" i="6"/>
  <c r="D14" i="6" s="1"/>
  <c r="F11" i="6"/>
  <c r="F10" i="6"/>
  <c r="F9" i="6"/>
  <c r="D9" i="6"/>
  <c r="D8" i="6"/>
  <c r="F7" i="6"/>
  <c r="F6" i="6"/>
  <c r="F5" i="6"/>
  <c r="D5" i="6"/>
  <c r="D4" i="6"/>
  <c r="F9" i="1"/>
  <c r="F10" i="1"/>
  <c r="F11" i="1"/>
  <c r="F13" i="1"/>
  <c r="F14" i="1"/>
  <c r="F15" i="1"/>
  <c r="F17" i="1"/>
  <c r="F18" i="1"/>
  <c r="F19" i="1"/>
  <c r="F21" i="1"/>
  <c r="F22" i="1"/>
  <c r="F23" i="1"/>
  <c r="F25" i="1"/>
  <c r="F26" i="1"/>
  <c r="F27" i="1"/>
  <c r="F29" i="1"/>
  <c r="F30" i="1"/>
  <c r="F31" i="1"/>
  <c r="F33" i="1"/>
  <c r="F34" i="1"/>
  <c r="F35" i="1"/>
  <c r="F37" i="1"/>
  <c r="F38" i="1"/>
  <c r="F39" i="1"/>
  <c r="F41" i="1"/>
  <c r="F42" i="1"/>
  <c r="F43" i="1"/>
  <c r="F45" i="1"/>
  <c r="F46" i="1"/>
  <c r="F47" i="1"/>
  <c r="F49" i="1"/>
  <c r="F50" i="1"/>
  <c r="F51" i="1"/>
  <c r="F53" i="1"/>
  <c r="F54" i="1"/>
  <c r="F55" i="1"/>
  <c r="F57" i="1"/>
  <c r="F58" i="1"/>
  <c r="F59" i="1"/>
  <c r="D6" i="6" l="1"/>
  <c r="E4" i="6" s="1"/>
  <c r="F4" i="6" s="1"/>
  <c r="D10" i="6"/>
  <c r="E8" i="6" s="1"/>
  <c r="F8" i="6" s="1"/>
  <c r="E12" i="6"/>
  <c r="F12" i="6" s="1"/>
  <c r="D18" i="6"/>
  <c r="E16" i="6" s="1"/>
  <c r="F16" i="6" s="1"/>
  <c r="E20" i="6"/>
  <c r="F20" i="6" s="1"/>
  <c r="E24" i="6"/>
  <c r="F24" i="6" s="1"/>
  <c r="E28" i="6"/>
  <c r="F28" i="6" s="1"/>
  <c r="E32" i="6"/>
  <c r="F32" i="6" s="1"/>
  <c r="E36" i="6"/>
  <c r="F36" i="6" s="1"/>
  <c r="E40" i="6"/>
  <c r="F40" i="6" s="1"/>
  <c r="E44" i="6"/>
  <c r="F44" i="6" s="1"/>
  <c r="E48" i="6"/>
  <c r="F48" i="6" s="1"/>
  <c r="E52" i="6"/>
  <c r="F52" i="6" s="1"/>
  <c r="E56" i="6"/>
  <c r="F56" i="6" s="1"/>
  <c r="D57" i="1"/>
  <c r="D56" i="1"/>
  <c r="D58" i="1" s="1"/>
  <c r="D54" i="1"/>
  <c r="D53" i="1"/>
  <c r="D52" i="1"/>
  <c r="D48" i="1"/>
  <c r="D50" i="1" s="1"/>
  <c r="D45" i="1"/>
  <c r="D44" i="1"/>
  <c r="D46" i="1" s="1"/>
  <c r="D41" i="1"/>
  <c r="D40" i="1"/>
  <c r="D42" i="1" s="1"/>
  <c r="D37" i="1"/>
  <c r="D36" i="1"/>
  <c r="D38" i="1" s="1"/>
  <c r="D33" i="1"/>
  <c r="D32" i="1"/>
  <c r="D34" i="1" s="1"/>
  <c r="D29" i="1"/>
  <c r="D28" i="1"/>
  <c r="D30" i="1" s="1"/>
  <c r="D25" i="1"/>
  <c r="D24" i="1"/>
  <c r="D26" i="1" s="1"/>
  <c r="D22" i="1"/>
  <c r="D21" i="1"/>
  <c r="D20" i="1"/>
  <c r="D17" i="1"/>
  <c r="D16" i="1"/>
  <c r="D18" i="1" s="1"/>
  <c r="D13" i="1"/>
  <c r="D12" i="1"/>
  <c r="D14" i="1" s="1"/>
  <c r="D9" i="1"/>
  <c r="D8" i="1"/>
  <c r="D10" i="1" s="1"/>
  <c r="D5" i="1"/>
  <c r="H23" i="2"/>
  <c r="F23" i="2"/>
  <c r="D23" i="2"/>
  <c r="I22" i="2"/>
  <c r="G22" i="2"/>
  <c r="E22" i="2"/>
  <c r="I21" i="2"/>
  <c r="G21" i="2"/>
  <c r="E21" i="2"/>
  <c r="I20" i="2"/>
  <c r="G20" i="2"/>
  <c r="E20" i="2"/>
  <c r="I19" i="2"/>
  <c r="G19" i="2"/>
  <c r="E19" i="2"/>
  <c r="I18" i="2"/>
  <c r="G18" i="2"/>
  <c r="E18" i="2"/>
  <c r="H14" i="2"/>
  <c r="F14" i="2"/>
  <c r="D14" i="2"/>
  <c r="I13" i="2"/>
  <c r="G13" i="2"/>
  <c r="E13" i="2"/>
  <c r="I12" i="2"/>
  <c r="G12" i="2"/>
  <c r="E12" i="2"/>
  <c r="I11" i="2"/>
  <c r="G11" i="2"/>
  <c r="E11" i="2"/>
  <c r="I10" i="2"/>
  <c r="G10" i="2"/>
  <c r="E10" i="2"/>
  <c r="I9" i="2"/>
  <c r="G9" i="2"/>
  <c r="E9" i="2"/>
  <c r="F7" i="1"/>
  <c r="F6" i="1"/>
  <c r="F5" i="1"/>
  <c r="D4" i="1"/>
  <c r="D6" i="1" s="1"/>
  <c r="E14" i="2" l="1"/>
  <c r="I14" i="2"/>
  <c r="I23" i="2"/>
  <c r="G14" i="2"/>
  <c r="E23" i="2"/>
  <c r="G23" i="2"/>
  <c r="E4" i="1"/>
  <c r="F4" i="1" s="1"/>
  <c r="E8" i="1"/>
  <c r="F8" i="1" s="1"/>
  <c r="E12" i="1"/>
  <c r="F12" i="1" s="1"/>
  <c r="E16" i="1"/>
  <c r="F16" i="1" s="1"/>
  <c r="E20" i="1"/>
  <c r="F20" i="1" s="1"/>
  <c r="E24" i="1"/>
  <c r="F24" i="1" s="1"/>
  <c r="E28" i="1"/>
  <c r="F28" i="1" s="1"/>
  <c r="E32" i="1"/>
  <c r="F32" i="1" s="1"/>
  <c r="E36" i="1"/>
  <c r="F36" i="1" s="1"/>
  <c r="E40" i="1"/>
  <c r="F40" i="1" s="1"/>
  <c r="E44" i="1"/>
  <c r="F44" i="1" s="1"/>
  <c r="E48" i="1"/>
  <c r="F48" i="1" s="1"/>
  <c r="E52" i="1"/>
  <c r="F52" i="1" s="1"/>
  <c r="E56" i="1"/>
  <c r="F56" i="1" s="1"/>
</calcChain>
</file>

<file path=xl/comments1.xml><?xml version="1.0" encoding="utf-8"?>
<comments xmlns="http://schemas.openxmlformats.org/spreadsheetml/2006/main">
  <authors>
    <author>tamttt.bft</author>
  </authors>
  <commentList>
    <comment ref="O3" authorId="0" shapeId="0">
      <text>
        <r>
          <rPr>
            <b/>
            <sz val="9"/>
            <color indexed="81"/>
            <rFont val="Tahoma"/>
            <family val="2"/>
          </rPr>
          <t>tamttt.bft:</t>
        </r>
        <r>
          <rPr>
            <sz val="9"/>
            <color indexed="81"/>
            <rFont val="Tahoma"/>
            <family val="2"/>
          </rPr>
          <t xml:space="preserve">
Trường hợp kết quả thực hiện không như mong đợi</t>
        </r>
      </text>
    </comment>
    <comment ref="T19" authorId="0" shapeId="0">
      <text>
        <r>
          <rPr>
            <b/>
            <sz val="9"/>
            <color indexed="81"/>
            <rFont val="Tahoma"/>
            <family val="2"/>
          </rPr>
          <t>tamttt.bft:</t>
        </r>
        <r>
          <rPr>
            <sz val="9"/>
            <color indexed="81"/>
            <rFont val="Tahoma"/>
            <family val="2"/>
          </rPr>
          <t xml:space="preserve">
Sự hợp tác tốt; Doanh thu không bao gồm trong khi tính hợp tác</t>
        </r>
      </text>
    </comment>
    <comment ref="S122" authorId="0" shapeId="0">
      <text>
        <r>
          <rPr>
            <b/>
            <sz val="9"/>
            <color indexed="81"/>
            <rFont val="Tahoma"/>
            <family val="2"/>
          </rPr>
          <t>tamttt.bft:</t>
        </r>
        <r>
          <rPr>
            <sz val="9"/>
            <color indexed="81"/>
            <rFont val="Tahoma"/>
            <family val="2"/>
          </rPr>
          <t xml:space="preserve">
C Hương chủ động cao để hoàn thành công việc</t>
        </r>
      </text>
    </comment>
  </commentList>
</comments>
</file>

<file path=xl/sharedStrings.xml><?xml version="1.0" encoding="utf-8"?>
<sst xmlns="http://schemas.openxmlformats.org/spreadsheetml/2006/main" count="2872" uniqueCount="378">
  <si>
    <t>STT</t>
  </si>
  <si>
    <t>PHÒNG/BỘ PHẬN</t>
  </si>
  <si>
    <t>BOD</t>
  </si>
  <si>
    <r>
      <t xml:space="preserve">Điểm / </t>
    </r>
    <r>
      <rPr>
        <i/>
        <sz val="11"/>
        <color rgb="FF0000CC"/>
        <rFont val="Times New Roman"/>
        <family val="1"/>
      </rPr>
      <t>Rates</t>
    </r>
  </si>
  <si>
    <t>5&gt;Đ&gt;=4</t>
  </si>
  <si>
    <t>4&gt;Đ&gt;=3</t>
  </si>
  <si>
    <t>3&gt;Đ&gt;2</t>
  </si>
  <si>
    <t>Đ=&lt;2</t>
  </si>
  <si>
    <t>KPI</t>
  </si>
  <si>
    <t>Tỷ trọng
Điểm BQ</t>
  </si>
  <si>
    <t>Điểm BQ</t>
  </si>
  <si>
    <t>Xếp loại</t>
  </si>
  <si>
    <t>LS</t>
  </si>
  <si>
    <t>F&amp;B</t>
  </si>
  <si>
    <t>Ops</t>
  </si>
  <si>
    <t>MAR</t>
  </si>
  <si>
    <t>ACC</t>
  </si>
  <si>
    <t>CC</t>
  </si>
  <si>
    <t>ADHR</t>
  </si>
  <si>
    <t>EPL</t>
  </si>
  <si>
    <t>IT</t>
  </si>
  <si>
    <t>DESIGN</t>
  </si>
  <si>
    <t>CRM</t>
  </si>
  <si>
    <t>LEGAL</t>
  </si>
  <si>
    <t>GC</t>
  </si>
  <si>
    <t>CASHIERS</t>
  </si>
  <si>
    <t>TECH</t>
  </si>
  <si>
    <t>SF</t>
  </si>
  <si>
    <r>
      <t xml:space="preserve">Xếp loại / </t>
    </r>
    <r>
      <rPr>
        <i/>
        <sz val="11"/>
        <color rgb="FF0000CC"/>
        <rFont val="Times New Roman"/>
        <family val="1"/>
      </rPr>
      <t>Classification</t>
    </r>
  </si>
  <si>
    <t>A+</t>
  </si>
  <si>
    <t>A</t>
  </si>
  <si>
    <t>B+</t>
  </si>
  <si>
    <t>B</t>
  </si>
  <si>
    <t>C</t>
  </si>
  <si>
    <t>LEASING</t>
  </si>
  <si>
    <t>Tỷ trọng phụ thuộc</t>
  </si>
  <si>
    <t>Xuất sắc</t>
  </si>
  <si>
    <t>Tốt</t>
  </si>
  <si>
    <t>Khá</t>
  </si>
  <si>
    <t>Trung bình</t>
  </si>
  <si>
    <t>Yếu</t>
  </si>
  <si>
    <t>Tỷ trọng chuyên môn</t>
  </si>
  <si>
    <t>MARKETING
CRM</t>
  </si>
  <si>
    <t>ACCOUNTING
CASH CONTROLLER</t>
  </si>
  <si>
    <t>TECHNICAL</t>
  </si>
  <si>
    <t xml:space="preserve"> STAR FITNESS</t>
  </si>
  <si>
    <t>KẾT QUẢ KPI 2017</t>
  </si>
  <si>
    <t>Hàng ngang: Các Phòng /Bộ phận đánh giá các Phòng/Bộ phận khác</t>
  </si>
  <si>
    <t>Hàng dọc: Các Phòng /Bộ phận được các Phòng/Bộ phận khác đánh giá</t>
  </si>
  <si>
    <t>GHI NHẬN THÀNH TÍCH NỔI BẬT</t>
  </si>
  <si>
    <t>PHÒNG F&amp;B</t>
  </si>
  <si>
    <r>
      <rPr>
        <b/>
        <sz val="11"/>
        <color rgb="FFFF0000"/>
        <rFont val="Calibri"/>
        <family val="2"/>
        <scheme val="minor"/>
      </rPr>
      <t xml:space="preserve">Thành tích của Phòng: “phòng xuất xắc của năm 2017”. </t>
    </r>
    <r>
      <rPr>
        <sz val="11"/>
        <color rgb="FF1F497D"/>
        <rFont val="Calibri"/>
        <family val="2"/>
        <scheme val="minor"/>
      </rPr>
      <t xml:space="preserve">
Năm này thị trường rất khó khăn , rạp chiếu phim xuống cấp nên không hấp dẫn được khách hàng, bên cạnh đó các dự án mới xung quanh mở ra với các rạp chiếu phim và khu ẩm thực mới hơn ,hiên đại hơn, khuyến mại giá cả hợp lý hơn dẫn đến phần nào khách của khu ẩm thực Food Court cũng ảnh hưởng.Nhằm tăng soanh số cho khu ẩm thực, F&amp;B đã làm việc với các khách thuê, đặc biệt là Rạp chiếu phim đưa ra chương trình thu huts khách hấp dẫn : Phối hợp với Platinium Cineplex tổ chức chương trình khuyến mại có tên gọi AWESOME tặng vé xem phim 2D cho khách hàng có hóa đơn tại Food &amp; Joy từ 300.000 VNĐ trở lên. 1.500 vé được tặng phát hết từ ngày 04/11/2017 đến hết ngày 19/12/2017. Tổng giá trị của chương trình lên tới 112.500.000 VNĐ. Tổng giá trị này được tài trợ 100% từ phía  Platinium Cineplex</t>
    </r>
  </si>
  <si>
    <t>PHÒNG Ops</t>
  </si>
  <si>
    <r>
      <rPr>
        <b/>
        <sz val="11"/>
        <color rgb="FFFF0000"/>
        <rFont val="Times New Roman"/>
        <family val="1"/>
      </rPr>
      <t xml:space="preserve">Thành tích của Phòng: </t>
    </r>
    <r>
      <rPr>
        <sz val="11"/>
        <color theme="1"/>
        <rFont val="Times New Roman"/>
        <family val="1"/>
      </rPr>
      <t xml:space="preserve">
* Mặc dù thị trường còn nhiều khó khăn cũng như chịu sự cạnh tranh của các TTTM mới mở cuối năm 2016 và mở mới trong năm 2017 và sự mở rộng của bản thân nhãn hàng đang kinh doanh tại Garden nhưng Bộ phận Op đã có rất nhiều nỗ lực trong việc phối kết hợp chặt chẽ với gian hàng để thúc đẩy doanh số. Tính đến hết tháng 11/2017 doanh số đã vượt 3% và doanh thu đạt vượt 1% so với kế hoạch đặt ra và dự kiến cả năm sẽ không thấp hơn con số vượt tính đến tháng 11. Và so với năm 2016 doanh số tăng trưởng 4% và doanh thu tăng trưởng 6% tính đến hết tháng 11/2017.
* Ghi nhận kỷ lục về doanh số trong 1 ngày của ngày Black Friday năm 2017 khi đạt 8,1 tỷ, tăng trưởng 18,7% so với Black Friday năm 2016. Và doanh số tháng 11 cũng ghi nhận kỷ lục về tháng có doanh số cao nhất và tăng trưởng 2% so với năm 2016.
* Tiếp tục duy trì đội ngũ nhân viên ổn định và tạo dựng môi trường làm việc hòa đồng, hỗ trợ và giúp đỡ lẫn nhau trong công việc và tạo động lực để mọi người nỗ lực trong công việc.
* Mặc dù diện tích dành cho chạy Event giảm so với năm 2016 do có thêm nhiều nhãn mới cố định vào hoạt động nhưng Bộ phận Op vẫn đã nỗ lực lớn để khai thác có hiệu quả cao diện tích trống và đã đạt được sự tăng trưởng 8,5% về doanh số Event so với năm 2016 tạm tính đến hết tháng 11/2017</t>
    </r>
  </si>
  <si>
    <r>
      <rPr>
        <b/>
        <sz val="11"/>
        <color rgb="FFFF0000"/>
        <rFont val="Times New Roman"/>
        <family val="1"/>
      </rPr>
      <t>Đề xuất Vinh danh : Phạm Thị Hằng- Nhân viên Nỗ lực 2017</t>
    </r>
    <r>
      <rPr>
        <b/>
        <sz val="11"/>
        <color theme="1"/>
        <rFont val="Times New Roman"/>
        <family val="1"/>
      </rPr>
      <t xml:space="preserve">
Nhận xét của Trưởng phòng: </t>
    </r>
    <r>
      <rPr>
        <sz val="11"/>
        <color theme="1"/>
        <rFont val="Times New Roman"/>
        <family val="1"/>
      </rPr>
      <t>Đã có nhiều nỗ lực trong việc thúc đẩy doanh số khu vực phụ trách trong 11 tháng khi vượt 1% kế hoạch và tăng trưởng 5% so với cùng kỳ năm 2016, đóng góp nhiều cho sự tăng trưởng của TT.
* Làm việc chặt chẽ với các nhãn lớn cũng như định hướng cho nhân viên để thúc đẩy doanh số, đặc biệt là các nhãn hàng của Mai Son khi trong năm 2017 đã có sự thay đổi gần như toàn bộ NVBH cũ bằng NVBH mới và yêu cầu gian hàng cử nhân viên tốt đến làm việc tại Garden.
* Đã tích cực tìm kiếm khách hàng bên ngoài và thuyết phục gian hàng đang kinh doanh để chạy Event tại khu vực Atrium như: CRC, Oversea Fashion, Nine West. Và duy trì tốt mối quan hệ với khách hàng mới này</t>
    </r>
  </si>
  <si>
    <r>
      <rPr>
        <b/>
        <sz val="11"/>
        <color rgb="FFFF0000"/>
        <rFont val="Times New Roman"/>
        <family val="1"/>
      </rPr>
      <t>Đề xuất Vinh Danh: Trần Trung Sơn-Nhân viên Nỗ lực 2017</t>
    </r>
    <r>
      <rPr>
        <sz val="11"/>
        <color theme="1"/>
        <rFont val="Times New Roman"/>
        <family val="1"/>
      </rPr>
      <t xml:space="preserve">
</t>
    </r>
    <r>
      <rPr>
        <b/>
        <sz val="11"/>
        <color theme="1"/>
        <rFont val="Times New Roman"/>
        <family val="1"/>
      </rPr>
      <t xml:space="preserve">Nhận xét của Trưởng phòng: </t>
    </r>
    <r>
      <rPr>
        <sz val="11"/>
        <color theme="1"/>
        <rFont val="Times New Roman"/>
        <family val="1"/>
      </rPr>
      <t>Đã có nhiều nỗ lực trong việc thúc đẩy doanh số khu vực phụ trách trong 11 tháng khi đạt được sự tăng trưởng 8% so với cùng kỳ năm 2016 mặc dù chỉ đạt 99% kế hoạch 11 tháng. Tuy nhiên việc không đạt kế hoạch 11 tháng cũng do nguyên nhân khách quan khi gian hàng Ivy đóng góp tỷ trọng lớn vào doanh thu đã mở thêm gian hàng tại Vincom Bắc Từ Liêm và đường Hoàng Quốc Việt đã ảnh hưởng đến Ivy tại Garden.
Có nhiều nỗ lực trong việc hoàn thiện bản thân tốt hơn để hoàn thành công việc</t>
    </r>
  </si>
  <si>
    <t>PHÒNG TC-KT</t>
  </si>
  <si>
    <r>
      <rPr>
        <b/>
        <sz val="11"/>
        <color rgb="FFFF0000"/>
        <rFont val="Times New Roman"/>
        <family val="1"/>
      </rPr>
      <t>Đề xuất Vinh danh : Nguyễn Thị Sâm - Nhân viên Nỗ lực 2017</t>
    </r>
    <r>
      <rPr>
        <sz val="11"/>
        <color theme="1"/>
        <rFont val="Times New Roman"/>
        <family val="1"/>
      </rPr>
      <t xml:space="preserve">
</t>
    </r>
    <r>
      <rPr>
        <b/>
        <sz val="11"/>
        <color theme="1"/>
        <rFont val="Times New Roman"/>
        <family val="1"/>
      </rPr>
      <t xml:space="preserve">Nhận xét của Trưởng phòng: </t>
    </r>
    <r>
      <rPr>
        <sz val="11"/>
        <color theme="1"/>
        <rFont val="Times New Roman"/>
        <family val="1"/>
      </rPr>
      <t>Luôn hoàn thành tốt nhất công việc của bản thân, cẩn thận, nhanh nhẹn, nhiệt tình, ham học hỏi. Luôn sẵn sàng và hoàn thành tốt công việc khác khi Trưởng bộ phận yêu cầu. Sẵn sàng hỗ trợ các nhân viên khác trong phòng, các bộ phận khác liên quan. Luôn ý thức và đề cao tinh thần trách nhiệm.
Là nhân viên có điểm số cao nhất trong toàn bộ nhân viên trong phòng năm 2017</t>
    </r>
  </si>
  <si>
    <t>BỘ PHẬN 
THU NGÂN</t>
  </si>
  <si>
    <r>
      <rPr>
        <b/>
        <sz val="11"/>
        <color rgb="FFFF0000"/>
        <rFont val="Times New Roman"/>
        <family val="1"/>
      </rPr>
      <t>Thành tích nổi bật: Tự xếp loại A</t>
    </r>
    <r>
      <rPr>
        <sz val="11"/>
        <color theme="1"/>
        <rFont val="Times New Roman"/>
        <family val="1"/>
      </rPr>
      <t xml:space="preserve">
* 50% nhân viên thu ngân mới nhưng vẫn đảm bảo hoàn thành tốt trong các chương trình lớn của TTTM : Thu đúng, đủ, xác nhận doanh thu các gian hàng nhanh chóng chính xác.
* Kiểm soát tốt thanh toán : chặt chẽ nguồn tiền dư và thẻ FC để nộp về Cty và hoàn trả khách hàng. Tổng 6 tháng / 18.101.000 vnd
* Kiểm soát tốt doanh thu :  Lập 21 biên bản trốn doanh thu, 7 biên bản vi phạm Chương trình KM của khách hàng.</t>
    </r>
  </si>
  <si>
    <t>STAR FITNESS</t>
  </si>
  <si>
    <r>
      <t xml:space="preserve">1. Trương Thị Thúy Hằng -Nhân viên xuất sắc:
</t>
    </r>
    <r>
      <rPr>
        <sz val="11"/>
        <rFont val="Times New Roman"/>
        <family val="1"/>
      </rPr>
      <t xml:space="preserve">Gần 8 năm qua Ms . Hằng luôn hoàn thành tốt nhiệm vụ được giao, luôn đứng đầu team trong việc đạt doanh thu cao cũng như chăm sóc khách hàng chu đáo.Đặc biệt năm 2017, trong 1 thời gian ngắn có 4/5 nhân viên lễ tân cùng đưa đơn xin nghỉ việc- có thể nói đây là thời điểm khó khăn nếu như ai đó không cố gắng và tận tâm với công việc nhưng với Ms. Hằng - không điều gì có thể làm khó cô bởi ở Ms. Hằng luôn có trái tim làm việc nhiệt huyết, tinh thần vui vẻ, chăm chỉ và tận tâm. Do vậy, Ms. Hằng đã hoàn thành tốt sứ mệnh công việc của bản thân cũng như đào tạo đội nhân viên lễ tân mới rất tốt trong năm 2017".     
     </t>
    </r>
  </si>
  <si>
    <r>
      <rPr>
        <b/>
        <sz val="11"/>
        <color rgb="FFFF0000"/>
        <rFont val="Times New Roman"/>
        <family val="1"/>
      </rPr>
      <t>2. Nguyễn Thị Thu Hà ( đề xuất từ HR SF):Nhân viên Nỗ lực</t>
    </r>
    <r>
      <rPr>
        <sz val="11"/>
        <color theme="1"/>
        <rFont val="Times New Roman"/>
        <family val="1"/>
      </rPr>
      <t xml:space="preserve">
Trong lĩnh vực hoạt động tập thể: Ms. Hà luôn là team leader nhiều nhiệt huyết để truyền cảm hứng cho các nhân viên khác, xứng đáng là nhân viên nòng cốt của Công ty.
 Trong lĩnh vực chuyên môn công việc: Ms. Hà luôn cố gắng để cải thiện, duy trì đảm bảo dịch vụ tốt, song song với việc tiết kiệm chi phí tối đa cho Công ty.</t>
    </r>
  </si>
  <si>
    <r>
      <rPr>
        <b/>
        <sz val="11"/>
        <color rgb="FFFF0000"/>
        <rFont val="Times New Roman"/>
        <family val="1"/>
      </rPr>
      <t xml:space="preserve">3. Trương Ngọc Tuấn-Nhân viên xuất sắc: </t>
    </r>
    <r>
      <rPr>
        <sz val="11"/>
        <color theme="1"/>
        <rFont val="Times New Roman"/>
        <family val="1"/>
      </rPr>
      <t xml:space="preserve">
Chúng tôi xin đề xuất dành phần thưởng Nhân viên nỗ lực cho HLV Tuấn bởi tinh thần làm việc nhiệt tình, cố gắng, chăm chỉ, chịu khó tìm hiểu các thông tin liên quan đến lĩnh vực làm việc để học hỏi nâng cao kiến thức  chuyên môn và được rất nhiều hội viên và nhân viên yêu quý.
 Chính vì các yếu tố này + chuyên môn tốt mà Tuấn đã có rất nhiều khách hàng đã lựa chọn các gói HLV cá nhân của Mr. Tuấn lên hàng đầu. Do vậy, Mr. Tuấn đã luôn đạt doanh thu bán PT cao hoặc over budget trong nhiều năm qua cũng như năm 2017.</t>
    </r>
  </si>
  <si>
    <t>PHÒNG IT</t>
  </si>
  <si>
    <r>
      <rPr>
        <b/>
        <sz val="11"/>
        <color rgb="FFFF0000"/>
        <rFont val="Times New Roman"/>
        <family val="1"/>
      </rPr>
      <t xml:space="preserve">Đề xuất vinh danh: Nguyễn Đại Hảo Nhân viên xuất sắc: </t>
    </r>
    <r>
      <rPr>
        <sz val="11"/>
        <color theme="1"/>
        <rFont val="Times New Roman"/>
        <family val="1"/>
      </rPr>
      <t xml:space="preserve">
đã hoàn thành rất tốt các roles/configure hệ thống firewall-cisco. 
Đây là hệ thống tường lửa được nâng cấp và chuyển đổi công nghệ từ fortinet sang cisco-bắt kịp với su hướng công nghệ.
Hơn thế nữa, Nguyễn Đại Hảo đã đề xuất và xây dựng một đường mạng leadline FPT mới thay thế cho đường HNTelecom-phụ thuộc trước đây.</t>
    </r>
  </si>
  <si>
    <t xml:space="preserve">Người Tổng hợp </t>
  </si>
  <si>
    <t>Đinh Thị Đào</t>
  </si>
  <si>
    <t>Điểm tự đánh giá</t>
  </si>
  <si>
    <t>Điểm được đánh giá</t>
  </si>
  <si>
    <t>BOD đánh giá</t>
  </si>
  <si>
    <t>XẾP LOẠI PHÒNG</t>
  </si>
  <si>
    <t>Tổng số phòng/ công ty</t>
  </si>
  <si>
    <t>Xếp loại đơn vị</t>
  </si>
  <si>
    <t>Phân bổ tỷ lệ phòng</t>
  </si>
  <si>
    <t>Tổng cộng</t>
  </si>
  <si>
    <t>XẾP LOẠI NHÂN VIÊN</t>
  </si>
  <si>
    <t>Tổng số nhân viên</t>
  </si>
  <si>
    <t>Phân bổ xếp loại nhân viên</t>
  </si>
  <si>
    <t>3..5</t>
  </si>
  <si>
    <r>
      <t xml:space="preserve">BẢNG TỔNG HỢP ĐÁNH GIÁ KPI  NĂM 2018 CỦA CÁC PHÒNG
</t>
    </r>
    <r>
      <rPr>
        <i/>
        <sz val="12"/>
        <color theme="1"/>
        <rFont val="Times New Roman"/>
        <family val="1"/>
      </rPr>
      <t>TABLE OF REVIEW DEPARTMENTS KPI OF 2018 YEAR</t>
    </r>
  </si>
  <si>
    <t>OPS</t>
  </si>
  <si>
    <t>UPF- Jan. 18'!A1</t>
  </si>
  <si>
    <t>UPF- Feb. 18'!A1</t>
  </si>
  <si>
    <t>UPF- Mar.18'!A1</t>
  </si>
  <si>
    <t>UPF- April.18'!A1</t>
  </si>
  <si>
    <t>UPF- May.18'!A1</t>
  </si>
  <si>
    <t>UPF-June.18'!A1</t>
  </si>
  <si>
    <t>UPF-July.18'!A1</t>
  </si>
  <si>
    <t>UPF- Aug.18'!A1</t>
  </si>
  <si>
    <t xml:space="preserve"> </t>
  </si>
  <si>
    <t>M</t>
  </si>
  <si>
    <t>TỔNG 2018</t>
  </si>
  <si>
    <t xml:space="preserve">Điểm </t>
  </si>
  <si>
    <t>UPF- 2018'!A1</t>
  </si>
  <si>
    <r>
      <t>ASSESMENT CROSS  DEPARTMENTS</t>
    </r>
    <r>
      <rPr>
        <b/>
        <i/>
        <sz val="11"/>
        <rFont val="Times New Roman"/>
        <family val="1"/>
      </rPr>
      <t xml:space="preserve">
ĐÁNH GIÁ CHÉO GIỮA CÁC PHÒNG BAN</t>
    </r>
  </si>
  <si>
    <t>No.
(1)</t>
  </si>
  <si>
    <t>KPI/Objective
KPI/Mục tiêu
(2)</t>
  </si>
  <si>
    <t>Requested by Department
Phòng đưa yêu cầu liên quan đến công việc mục tiêu</t>
  </si>
  <si>
    <t>Phòng thực hiện / Department in charge</t>
  </si>
  <si>
    <t>Assessment</t>
  </si>
  <si>
    <t>Requested by Dept.
Phòng yêu cầu
(3)</t>
  </si>
  <si>
    <t>Contents requested / 
Nội dung yêu cầu</t>
  </si>
  <si>
    <t>Estimated Time of completion / 
Thời hạn cần hoàn thành</t>
  </si>
  <si>
    <t xml:space="preserve">Expected benefits/result
Kết quả/Lợi ích mong đợi / </t>
  </si>
  <si>
    <t>Weight / 
Tỷ trọng</t>
  </si>
  <si>
    <t xml:space="preserve">Department in charge
Phòng/bộ phận thực hiện
</t>
  </si>
  <si>
    <t xml:space="preserve">Time of completion
Thời gian hoàn thành
</t>
  </si>
  <si>
    <t xml:space="preserve">Results /Ghi nhận kết quả thực hiện </t>
  </si>
  <si>
    <t xml:space="preserve">Điểm đánh giá /Assessment mark 
</t>
  </si>
  <si>
    <t>Kế hoạch thực hiện yêu cầu / Plan to do the requests</t>
  </si>
  <si>
    <t>Phân tích/ giải trình cho kết quả thực hiện
Analysis / Explaination for results</t>
  </si>
  <si>
    <t>Giải pháp / Solutions</t>
  </si>
  <si>
    <t>Thời hạn / Timeline</t>
  </si>
  <si>
    <t>Weight / Tỷ trọng</t>
  </si>
  <si>
    <t xml:space="preserve">Tự đánh giá /Self-assessment mark </t>
  </si>
  <si>
    <t>Assessment mark by the council</t>
  </si>
  <si>
    <t xml:space="preserve">Total mark
</t>
  </si>
  <si>
    <t>(1)</t>
  </si>
  <si>
    <t>(2)</t>
  </si>
  <si>
    <t>(3)</t>
  </si>
  <si>
    <t>(4)</t>
  </si>
  <si>
    <t>(5)</t>
  </si>
  <si>
    <t>(6)</t>
  </si>
  <si>
    <t>(7)</t>
  </si>
  <si>
    <t>(8)</t>
  </si>
  <si>
    <t>(9)</t>
  </si>
  <si>
    <t>(10)</t>
  </si>
  <si>
    <t>(11)</t>
  </si>
  <si>
    <t>(12)</t>
  </si>
  <si>
    <t>(13)</t>
  </si>
  <si>
    <t>(14)</t>
  </si>
  <si>
    <t>(15)</t>
  </si>
  <si>
    <t>(16)</t>
  </si>
  <si>
    <t>(17)</t>
  </si>
  <si>
    <t>(18)</t>
  </si>
  <si>
    <t>(19)</t>
  </si>
  <si>
    <t>Routine works / Công việc thường xuyên</t>
  </si>
  <si>
    <t>Hợp đồng thuê</t>
  </si>
  <si>
    <t>OPERATIONS</t>
  </si>
  <si>
    <t>Hợp đồng thuê được gia hạn trước khi hết hạn
Thông tin về khách thuê mới sau khi HĐ được ký</t>
  </si>
  <si>
    <t>Trước ngày hết hạn
Sau khi ký HĐ</t>
  </si>
  <si>
    <t>Không bị gián đoạn Barcode
Chủ động trong việc làm việc với khách thuê mới</t>
  </si>
  <si>
    <t>Hướng dẫn thiết kế và duyệt thiết kế</t>
  </si>
  <si>
    <t>Đưa ra hướng dẫn thiết kế chi tiết và rõ ràng ngay từ đầu</t>
  </si>
  <si>
    <t>Khi có gian hàng mới hay nâng cấp</t>
  </si>
  <si>
    <t>Thời gian phê duyệt nhanh nhất để khách thuê có thể thi công theo kế hoạch để đưa gian hàng vào hoạt động</t>
  </si>
  <si>
    <t>Thông tin chương trình KM và SMS</t>
  </si>
  <si>
    <t>Cập nhật thông tin khuyến mãi của gian hàng khi AOM gửi
Gửi SMS cho khách hàng
Website cần thu hút sự quan tâm của khách hàng</t>
  </si>
  <si>
    <t>theo thời gian yêu cầu của gian hàng</t>
  </si>
  <si>
    <t>Thông tin khuyến mãi được cập nhật theo yêu cầu của AOM hoặc của gian hàng trên các phương tiện truyền thông của TT nhằm lôi kéo khách hàng tới TT để mua sắm</t>
  </si>
  <si>
    <t>Số liệu báo cáo</t>
  </si>
  <si>
    <t>Gửi thông tin số liệu báo cáo, số liệu gian hàng</t>
  </si>
  <si>
    <t>Thứ 5 hàng tuần
2-4 hàng tháng
Khi có yêu cầu</t>
  </si>
  <si>
    <t>Nhận đúng hạn và số liệu chính xác</t>
  </si>
  <si>
    <t>Hệ thống thiết bị kỹ thuật</t>
  </si>
  <si>
    <t>Hệ thống kỹ thuật hoạt động tốt và xử lý ngay khi có sự cố</t>
  </si>
  <si>
    <t>Ngày
Khi có sự cố</t>
  </si>
  <si>
    <t>Đảm bảo hệ thống kỹ thuật hoạt động tốt và các sự cố được xử lý ngay nhằm tạo không gian và môi trường tốt cho khách thuê, khách hàng</t>
  </si>
  <si>
    <t>Tuyển dụng, thông tin phúc lợi, văn phòng phẩm, phòng họp</t>
  </si>
  <si>
    <t>Tuyển dụng nhân sự mới, nhân sự thay thế và làm các thủ tục để trả lương thưởng đúng hạn
Đặt phòng khi có yêu cầu</t>
  </si>
  <si>
    <t>Hàng tháng/khi có nhu cầu nhân sự
Khi có yêu cầu đặt phòng</t>
  </si>
  <si>
    <t>Nhận lương thưởng đúng hạn. Có đầy đủ nhân sự nhằm đảm bảo công việc
Phòng họp được đặt theo yêu cầu và các trang thiết bị phục vụ họp hoạt động tốt
Thông tin về chế độ phúc lợi cho người lao động</t>
  </si>
  <si>
    <t>Phối kết hợp hàng ngày</t>
  </si>
  <si>
    <t>Phối kết hợp trong việc Vận hành TT hàng ngày</t>
  </si>
  <si>
    <t>Hàng ngày</t>
  </si>
  <si>
    <t>Có sự phối kết hợp tốt với nhau hàng ngày nhằm hỗ trợ nhau để đảm bảo TT hoạt động tốt</t>
  </si>
  <si>
    <t>Chủ động giám sát và phối hợp quản lý giám sát công tác vận hành của trung tâm</t>
  </si>
  <si>
    <t>Tìm kiếm nhà thầu, lựa chon nhà thầu và ký kết Hợp đồng</t>
  </si>
  <si>
    <t xml:space="preserve">Tìm kiếm, đàm phán và ký kết Hợp đồng mua sắm thiết bị, thi công sửa chữa nâng cấp </t>
  </si>
  <si>
    <t>Khi có yêu cầu từ các bộ phận liên quan</t>
  </si>
  <si>
    <t>Đảm bảo luôn có đầy đủ các thiết bị để thay thế
Ký kết Hợp đồng với nhà thầu chuyên nghiệp để đảm bảo tiến độ và chất lượng của công việc</t>
  </si>
  <si>
    <t>Hệ thống thông tin của Công ty</t>
  </si>
  <si>
    <t>Đảm bảo Hệ thông thông tin của Công ty hoạt động thông suốt, sự cố được xử lý ngay và luôn có nhân viên trực.
Phòng máy cần gọn gàng</t>
  </si>
  <si>
    <t>Thông tin được cập nhật nhanh nhất, dữ liệu không bị mất  và có người xử lý công việc</t>
  </si>
  <si>
    <t>Tư vấn pháp lý, soạn thảo Hợp đồng</t>
  </si>
  <si>
    <t>Tư vấn đầy đủ và rõ ràng về pháp lý
Soạn thảo HĐ kịp thời và thông tin trong HĐ không có sai sót</t>
  </si>
  <si>
    <t>Khi có yêu cầu</t>
  </si>
  <si>
    <t>Có cơ sở làm việc với khách thuê
Không mất thêm thời gian chỉnh sửa và trì hoãn việc ký kết HĐ</t>
  </si>
  <si>
    <t>Kiểm soát tài sản, hàng hóa</t>
  </si>
  <si>
    <t>Đảm bảo các tài sản công ty không bị mất mát và được cất chữ đảm bảo về chất lượng
Công tác xuất nhập hàng được đảm bảo và in đầy đủ tem giá</t>
  </si>
  <si>
    <t>Tài sản được đảm bảo về chất lượng và không thất thoát
Gian hàng có hàng kịp thời để bán khi được nhập hàng nhanh và được dán tem giá đầy đủ</t>
  </si>
  <si>
    <t>Bố trí nhân sự, đào tạo nhân viên</t>
  </si>
  <si>
    <t>Đảm bảo các nhân viên được xếp ca hợp lý và có đủ nhân viên tại các vị trí để đảm bảo việc thanh toán của khách hàng.
Sắp xếp và điều động nhân viên khi gian hàng chạy Event lớn và có yêu cầu từ AOM
Nhân viên có thái độ tốt, tư vấn và hướng dẫn khách hàng về KM của TT và các thông tin khác khi khách hàng hỏi
Giám sát, hướng dẫn và nhắc nhở NVBH tuân thủ quy định</t>
  </si>
  <si>
    <t>Việc thanh toán của khách hàng nhanh chóng
Tạo sự hài lòng của khách hàng khi mua sắm</t>
  </si>
  <si>
    <t>TECHNICAL - BMTL</t>
  </si>
  <si>
    <t>GOOD CONTROL</t>
  </si>
  <si>
    <t>Ngày 25 đến 30 hàng tháng</t>
  </si>
  <si>
    <t>Đầy đủ, chính xác, đúng thời hạn</t>
  </si>
  <si>
    <t>Hoàn thành</t>
  </si>
  <si>
    <t xml:space="preserve"> - Báo cáo vật tư tiêu hao vận hành bộ phận thu ngân sử dụng.
- Làm from thẻ thành viên garden.
- Báo cáo sử dụng các loại thẻ.</t>
  </si>
  <si>
    <t>CASHIER</t>
  </si>
  <si>
    <t>Hợp tác tốt</t>
  </si>
  <si>
    <t>MARKETING</t>
  </si>
  <si>
    <t xml:space="preserve"> - Nhập chính xác vật tư chạy các chương trình.
- Hoàn thiện chứng từ, báo cáo sử dụng vật tư hàng tháng, và sau khi kết thúc các chương trình.
- Đối chiếu số liệu làm from thẻ thu ngân làm.</t>
  </si>
  <si>
    <t xml:space="preserve"> - Sau các chương trình VM  lên danh sách vật tư ko tái sử dụng được.
 - Kết hợp với kiểm phẩm thu hồi và bảo quản các vật tư sau khi kết thúc chương trình.
 -  Hoàn thiện chứng từ cho các chương trình VM</t>
  </si>
  <si>
    <t>Ngày 25 hàng tháng.</t>
  </si>
  <si>
    <t>Cung cấp Số liệu dự kiến nhập, cung cấp chứng từ đầy đủ khi giao hàng.</t>
  </si>
  <si>
    <t>Chính xác đúng thời hạn.</t>
  </si>
  <si>
    <t xml:space="preserve"> - Kích hoạt các loại thẻ kịp thời chính xác.
 - Hoàn thiện chứng từ xuất vật tư sử dụng cho bộ phận IT.
- Kiểm tra, sữa chữa các lỗi về in tem giá.</t>
  </si>
  <si>
    <t>Trong ngày</t>
  </si>
  <si>
    <t>ACCOUNTING</t>
  </si>
  <si>
    <t xml:space="preserve"> 
- Làm đề nghị xuất vật tư chính xác đúng múc đích yêu cầu.
- Hoàn thiện chứng từ sử dụng vật tư hàng tháng.
</t>
  </si>
  <si>
    <t>- Sửa POS
- Phần mềm thanh toán, tích điểm trên POS
- Kết nối mạng Internet, Thoại ổn định</t>
  </si>
  <si>
    <t xml:space="preserve">Tốt nhất </t>
  </si>
  <si>
    <t>- Phát tiền lẻ, đổi tiền lẻ, tiền USD
- Thu tiền doanh Thu từ Thu ngân
- Lưu trữ chứng từ thanh toán.
- Báo cáo các Phát sinh bất thường từ Thu ngân để Chief Cashier xử lý kịp thời.</t>
  </si>
  <si>
    <t>Nhanh và kịp thời</t>
  </si>
  <si>
    <t>- Tuyển dụng Thu ngân
- Các chế độ liên quan</t>
  </si>
  <si>
    <t>Phát sinh công việc</t>
  </si>
  <si>
    <t>Nhanh và đủ</t>
  </si>
  <si>
    <t>- Thẻ CRM, thông tin, tích điểm cho khách hàng
- Đồ thất lạc của khách hàng</t>
  </si>
  <si>
    <t>- Cung cấp thẻ CRM, thẻ Food &amp; Joy, giấy in ...
- Hỗ trợ kiểm tra các Barcode lỗi
- Nhập xuất các trang thiết bị văn phòng nếu phát sinh</t>
  </si>
  <si>
    <t>Hàng tháng</t>
  </si>
  <si>
    <t xml:space="preserve">Đúng và đủ theo yêu cầu </t>
  </si>
  <si>
    <t>- Kết hợp kiểm soát các gian hàng thanh toán qua POS
- Kết hợp giám sát nội quy thanh toán và dịch vụ khách hàng</t>
  </si>
  <si>
    <t>- Kết hợp kiểm soát các gian hàng thanh toán qua POS bằng thẻ Food &amp; Joy. Nạp tiền tại Thu ngân.
- Kết hợp giám sát nội quy thanh toán và dịch vụ khách hàng</t>
  </si>
  <si>
    <t>1. Tạo barcode, cuộn bill, các chân standee khi khách thuê có nhu cầu
2. Kiểm kê và cất giữ toàn bộ tài sản của khách thuê khi không có khẳ năng thanh toán công nợ</t>
  </si>
  <si>
    <t>Đúng theo yêu cầu</t>
  </si>
  <si>
    <t>1. Kiểm soát được số lượng và chi tiết hàng hóa của khách thuê.
2.Khách thuê được sử dụng bộ CI theo tiêu chuẩn của The Garden
3. Số tài sản này sẽ được tái sử dụng khi cần tránh việc bị thất thoát không đáng có</t>
  </si>
  <si>
    <t>1. Đảm bảo doanh thu của các gian hàng TOS và các gian hàng đang có công nợ phải được thanh toán qua hệ thống POS The Garden. 
2. Giám sát NVBH tuân thủ đúng Nội quy/Quy định tại đây
3. Lập biên bản các trường hợp vi phạm</t>
  </si>
  <si>
    <t>Báo cáo kịp thời các trường hợp vi phạm sớm nhất có thể để Trợ lý F&amp;B giải quyết ngay tại thời điểm đó</t>
  </si>
  <si>
    <t>Hoàn thành đúng hạn theo hợp đồng</t>
  </si>
  <si>
    <t>1. Đăng tin các chương trình khuyến mại
2. Hỗ trợ gửi tin nhắn cho tenants có nhu cầu</t>
  </si>
  <si>
    <t>1. Thông tin đến khách hàng
2. Giúp tenants tiếp cận được với khách hàng từ kho dữ liệu thông tin của The Garden để gửi tin quảng bá CTKM của gian hàng</t>
  </si>
  <si>
    <t>1. Đọc các CTKM của gian hàng
2. Liên hệ với khách hàng được cấp lại thẻ Food &amp; Joy đến lấy
3. Lấy thông tin phản hồi từ khách hàng về chất lượng dịch vụ</t>
  </si>
  <si>
    <t xml:space="preserve">1. Khách tham quan có thể biết thêm những CTKM hấp dẫn của các nhà hàng
2. Liên hệ trả khách hàng bị mất thẻ Food &amp; Joy nâng cao chất lượng dịch vụ
3. Nhanh chóng phản hồi về chất lượng dịch vụ tại các gian hàng F&amp;B để được xử lý nhanh và hợp lý nhất. Làm hài lòng khách hàng </t>
  </si>
  <si>
    <t xml:space="preserve">1. Tư vấn chi tiết, phê duyệt các bản thiết kế nội thất của khách thuê sao cho nhanh và hiệu quả nhất
2. Thiết kế lắp đặt các biển ốp tường quảng cáo trước các gian hàng tầng 4 </t>
  </si>
  <si>
    <t>1. Khách thuê nhanh chóng được nhận mặt bằng, fitout, sớm bắt đầu kinh doanh
2. Chất lượng các hộp đèn led quảng cáo tại các gian hàng tầng 4 không đảm bảo chất lượng cũng như mặt thẩm mỹ. Bộ phận Thiết kế đã yêu cầu nhà cung cấp làm lại</t>
  </si>
  <si>
    <t>1. Báo giá
2. Mua các trang thiết bị cần thiết</t>
  </si>
  <si>
    <t>Đảm bảo toàn bộ các máy POS của gian hàng cũng như các quầy Thu ngân chạy thông suốt không bị lỗi hay gián đoán</t>
  </si>
  <si>
    <t>Đang trong thơi gian xử lý</t>
  </si>
  <si>
    <t>Cập nhật, thông báo tình trạng công nợ, các thủ tục pháp lý còn thiếu, thời hạn Hợp đồng của khách thuê 
Thanh toán doanh thu cho shop</t>
  </si>
  <si>
    <t>Đảm bảo nợ xấu và hồ sơ pháp lý được hoàn thiện và thu hồi sớm
Gian hàng được nhận doanh thu đúng ngày quy định trả</t>
  </si>
  <si>
    <t>Đảm bảo các phòng họp phải sạch và nước đầy đủ khi tiếp khách. Nhận công văn của khách thuê chuyển tới các Bộ phận có liên quan khi được yêu cầu.
Toàn bộ thư, công văn, hợp đồng đều được chuyển tới tay khách thuê nhanh và đúng hẹn</t>
  </si>
  <si>
    <t>Thể hiện tính chuyên nghiệp của Công ty khi khách hàng tới làm việc.
Công việc được thông suốt và Thông tin không bị thất lạc giữ các bên</t>
  </si>
  <si>
    <t>Hoàn thiện Hợp đồng, Phụ lục khi được phê duyệt từ BOD. Tư vẫn hỗ trợ trong các trường hợp xảy tranh chấp với The Garden từ khách thuê</t>
  </si>
  <si>
    <t>Đảm bảo nội dung Hợp đồng/Phụ lục đúng như tờ trình được phê duyệt. Tư vấn nhanh, đúng, kịp thời để giải quyết các xung đột từ khách thuê (nếu có)</t>
  </si>
  <si>
    <t>Không liên đới</t>
  </si>
  <si>
    <t>Sớm nhất có thể</t>
  </si>
  <si>
    <t>Execution of storewide program calendar adhering to budget.
To meet ad &amp; event revenue
budget.
To perform basic publicity for
tenants' activities</t>
  </si>
  <si>
    <t>Timely &amp; effective atrium space
allocation.
Timely sending of tenants' promo info</t>
  </si>
  <si>
    <t>On-going</t>
  </si>
  <si>
    <t>Effective flexibility where required to adhere to
clients' requets.
On time</t>
  </si>
  <si>
    <t>Not applicable</t>
  </si>
  <si>
    <t>Timely sending of tenants' promo info</t>
  </si>
  <si>
    <t>On time</t>
  </si>
  <si>
    <t>Timely development of artwork.</t>
  </si>
  <si>
    <t>On time for
program launch</t>
  </si>
  <si>
    <t>Artwork available on time for progam launch</t>
  </si>
  <si>
    <t>Obtain quotation.
Timely purchasing / procurement process.</t>
  </si>
  <si>
    <t>Obtain quotation adhering to budget
Timely purchasing / procurement process.on time
for proggram launch</t>
  </si>
  <si>
    <t>Timely &amp; effective management of
digital infrastructure &amp; hardware.</t>
  </si>
  <si>
    <t>Digital infrastructure &amp; hardware effecciently
&amp; effectively managed. Any issues to be
permanently &amp; properly solved.</t>
  </si>
  <si>
    <t>Timely documentation, payment &amp;
settlement process</t>
  </si>
  <si>
    <t>On time for program and/or clents' launch
&amp; closing</t>
  </si>
  <si>
    <t>Efficient documentation, payment &amp; settlement process on time for program and/or clients' launch &amp; 0 pending docs issue</t>
  </si>
  <si>
    <t>Timely documentation process.</t>
  </si>
  <si>
    <t>On time for program and/or clents' launch</t>
  </si>
  <si>
    <t>Efficient documentation process on time for
program and/or clients' launch</t>
  </si>
  <si>
    <r>
      <rPr>
        <u/>
        <sz val="11"/>
        <color theme="1"/>
        <rFont val="Times New Roman"/>
        <family val="1"/>
      </rPr>
      <t>The Garden Shopping Center</t>
    </r>
    <r>
      <rPr>
        <sz val="11"/>
        <color theme="1"/>
        <rFont val="Times New Roman"/>
        <family val="1"/>
      </rPr>
      <t xml:space="preserve">
- Support Marketing team for all events / promotion design &amp; set up.
- Support Leasing &amp; Operation for layouts, 3D Demo for lease area.
- 5 Seasonal &amp; 4 Special Celebration VM Decoration.
- Review tenant’s store design &amp; store inspection with team.
- Project upgrade.</t>
    </r>
  </si>
  <si>
    <t>Contact point &amp; feedback to tenant for design,  support design for design negotiation.
Arrange for handover &amp; fit out inspection. 
Design approval before fit out start.
Request &amp; send tenant's promotion, adv. &amp; window display set up for design approval.
Layout &amp; requirement briefing for layout &amp; request.</t>
  </si>
  <si>
    <t>On going</t>
  </si>
  <si>
    <t>Job completion without issues.</t>
  </si>
  <si>
    <t>Manage VM/design item in store. 
Provide monthly updated check list.
Work with design team for In/Out of item for set up. 
Ensure items is in good condition / control the store.</t>
  </si>
  <si>
    <t>Daily</t>
  </si>
  <si>
    <t>Layout &amp; requirement briefing for layout &amp; request. Contact point for tenant, support design for design negotiation.</t>
  </si>
  <si>
    <r>
      <t xml:space="preserve">Star Fitness
</t>
    </r>
    <r>
      <rPr>
        <sz val="11"/>
        <color theme="1"/>
        <rFont val="Times New Roman"/>
        <family val="1"/>
      </rPr>
      <t xml:space="preserve">- Support for design works &amp; execution.
- Supporting to events &amp; promotion.
- 2 Seasonal Decoration.
- Project upgrade.
</t>
    </r>
  </si>
  <si>
    <t>Contact point &amp; feedback to event tenant for design, support design for design negotiation. 
Design approval before event fit out start.
Event / promotion requirement &amp; briefing for design.</t>
  </si>
  <si>
    <t xml:space="preserve">Meet expectation. </t>
  </si>
  <si>
    <t>Costing &amp; quotation. Supplier &amp; contractor sourcing &amp; credential check. Feedback &amp; follow up with works &amp; contractor. Cost &amp; timeline negotiation.</t>
  </si>
  <si>
    <t>Follow up &amp; job completion without issues.</t>
  </si>
  <si>
    <r>
      <t xml:space="preserve">The Manor Office
</t>
    </r>
    <r>
      <rPr>
        <sz val="11"/>
        <color theme="1"/>
        <rFont val="Times New Roman"/>
        <family val="1"/>
      </rPr>
      <t>- 2 Seasonal Decoration
- Support office Leasing &amp; Operation for layouts for lease area
- Review tenant’s store / office design &amp; inspection with team.
- Project upgrade.</t>
    </r>
  </si>
  <si>
    <t>.Event / promotion requirement &amp; briefing for design.</t>
  </si>
  <si>
    <t>Provide M&amp;E advice &amp; M&amp;E feedback &amp; approval</t>
  </si>
  <si>
    <t>Quick response, to provide professional knowledge &amp; solution, complete the jobs.</t>
  </si>
  <si>
    <t>M&amp;E</t>
  </si>
  <si>
    <t>To provide support during VM set up, fit out inspection &amp; technical knowledge.</t>
  </si>
  <si>
    <t>Quick response &amp; manpower support. Provide solution&amp; job completion.</t>
  </si>
  <si>
    <r>
      <rPr>
        <b/>
        <sz val="11"/>
        <color theme="1"/>
        <rFont val="Times New Roman"/>
        <family val="1"/>
      </rPr>
      <t xml:space="preserve">*HR: </t>
    </r>
    <r>
      <rPr>
        <sz val="11"/>
        <color theme="1"/>
        <rFont val="Times New Roman"/>
        <family val="1"/>
      </rPr>
      <t xml:space="preserve">
Triển khai đánh giá KPI 2018
Trình chính sách thưởng Tết
Chi trả lương, thưởng theo kỳ.
Tái tục bảo hiểm sức khỏe toàn diện
Điều chỉnh BHXH 2018
Điều chỉnh lương 2018
Quyết toán thuế TNCN 2017
</t>
    </r>
    <r>
      <rPr>
        <b/>
        <sz val="11"/>
        <color theme="1"/>
        <rFont val="Times New Roman"/>
        <family val="1"/>
      </rPr>
      <t>* Admin:</t>
    </r>
    <r>
      <rPr>
        <sz val="11"/>
        <color theme="1"/>
        <rFont val="Times New Roman"/>
        <family val="1"/>
      </rPr>
      <t xml:space="preserve">
Tổ chức AGM 2017
Mua VPP, Xếp lịch họp
Thắp hương, công văn đi, đến..</t>
    </r>
  </si>
  <si>
    <t>Triển khai KPI 2018
Cập nhật thông tin nhân sự
Giải trình Pending (PD)</t>
  </si>
  <si>
    <t>30/01/2018</t>
  </si>
  <si>
    <r>
      <t xml:space="preserve">Triển khai KPI 2018 theo đúng mẫu
Cập nhật đầy đủ và kịp thời thông tin nhân sự
</t>
    </r>
    <r>
      <rPr>
        <sz val="11"/>
        <color rgb="FFFF0000"/>
        <rFont val="Times New Roman"/>
        <family val="1"/>
      </rPr>
      <t>Giải trình PD được phê duyệt trước ngày 05</t>
    </r>
  </si>
  <si>
    <t>Triển khai KPI 2018
Cập nhật thông tin nhân sự</t>
  </si>
  <si>
    <t>Triển khai KPI 2018 theo đúng mẫu
Cập nhật đầy đủ và kịp thời thông tin nhân sự</t>
  </si>
  <si>
    <r>
      <t xml:space="preserve">Triển khai KPI 2018
Cập nhật thông tin nhân sự
</t>
    </r>
    <r>
      <rPr>
        <sz val="11"/>
        <color rgb="FFFF0000"/>
        <rFont val="Times New Roman"/>
        <family val="1"/>
      </rPr>
      <t>Hỗ trợ văn nghệ trong buổi AGM</t>
    </r>
  </si>
  <si>
    <t>AGM 18/01
30/01/2018</t>
  </si>
  <si>
    <r>
      <t xml:space="preserve">Triển khai KPI 2018
Cập nhật thông tin nhân sự
Giải trình Pending (PD)
</t>
    </r>
    <r>
      <rPr>
        <sz val="11"/>
        <color rgb="FFFF0000"/>
        <rFont val="Times New Roman"/>
        <family val="1"/>
      </rPr>
      <t>Hỗ trợ đặt tiệc sau AGM</t>
    </r>
  </si>
  <si>
    <r>
      <t xml:space="preserve">Triển khai KPI 2018
Cập nhật thông tin nhân sự
</t>
    </r>
    <r>
      <rPr>
        <sz val="11"/>
        <color rgb="FFFF0000"/>
        <rFont val="Times New Roman"/>
        <family val="1"/>
      </rPr>
      <t>Đối chiếu số liệu làm quyết toán thuế tncn</t>
    </r>
  </si>
  <si>
    <t>Triển khai KPI 2018 theo đúng mẫu
Cập nhật đầy đủ và kịp thời thông tin nhân sự, Phối hợp để cùng đối chiếu số liệu.</t>
  </si>
  <si>
    <r>
      <t xml:space="preserve">Triển khai KPI 2018
Cập nhật thông tin nhân sự
</t>
    </r>
    <r>
      <rPr>
        <sz val="11"/>
        <color rgb="FFFF0000"/>
        <rFont val="Times New Roman"/>
        <family val="1"/>
      </rPr>
      <t>Hỗ trợ làm thiếp mời,Thiết kế AGM</t>
    </r>
  </si>
  <si>
    <r>
      <t xml:space="preserve">Triển khai KPI 2018 theo đúng mẫu
Cập nhật đầy đủ và kịp thời thông tin nhân sự, 
</t>
    </r>
    <r>
      <rPr>
        <sz val="11"/>
        <color rgb="FFFF0000"/>
        <rFont val="Times New Roman"/>
        <family val="1"/>
      </rPr>
      <t>Hỗ trợ làm thiệp mời xong trước 05/01/2018</t>
    </r>
  </si>
  <si>
    <t>Triển khai KPI 2018
Cập nhật thông tin nhân sự
Mua hàng.</t>
  </si>
  <si>
    <r>
      <t xml:space="preserve">Triển khai KPI 2018
Cập nhật thông tin nhân sự
</t>
    </r>
    <r>
      <rPr>
        <sz val="11"/>
        <color rgb="FFFF0000"/>
        <rFont val="Times New Roman"/>
        <family val="1"/>
      </rPr>
      <t>Hỗ trợ setup (máy chiếu, mic…) tổ chức AGM</t>
    </r>
  </si>
  <si>
    <r>
      <t xml:space="preserve">Triển khai KPI 2018
Cập nhật thông tin nhân sự
</t>
    </r>
    <r>
      <rPr>
        <sz val="11"/>
        <color rgb="FFFF0000"/>
        <rFont val="Times New Roman"/>
        <family val="1"/>
      </rPr>
      <t>Đưa ra phương án bổ sung nhân sự khi Ms Thắng Nghỉ sinh</t>
    </r>
  </si>
  <si>
    <r>
      <t xml:space="preserve">Triển khai KPI 2018 theo đúng mẫu
Cập nhật đầy đủ và kịp thời thông tin nhân sự
</t>
    </r>
    <r>
      <rPr>
        <sz val="11"/>
        <color rgb="FFFF0000"/>
        <rFont val="Times New Roman"/>
        <family val="1"/>
      </rPr>
      <t>Có phương án tối ưu khi Ms Thắng nghỉ sinh</t>
    </r>
  </si>
  <si>
    <r>
      <t xml:space="preserve">Triển khai KPI 2018 theo đúng mẫu
Cập nhật đầy đủ và kịp thời thông tin nhân sự
</t>
    </r>
    <r>
      <rPr>
        <sz val="11"/>
        <color rgb="FFFF0000"/>
        <rFont val="Times New Roman"/>
        <family val="1"/>
      </rPr>
      <t>Có nhiều tiết mục văn nghệ độc đáo</t>
    </r>
  </si>
  <si>
    <t>Total /Tổng cộng</t>
  </si>
  <si>
    <t>ASSESSMENT COUNCIL CHAIRMAN</t>
  </si>
  <si>
    <t>HEAD OF UNIT</t>
  </si>
  <si>
    <t>Chú thích ./ Notes:</t>
  </si>
  <si>
    <t>(2) KPI / Mục tiêu của phòng đưa ra yêu cầu có liên quan đến nội dụng yêu cầu</t>
  </si>
  <si>
    <t xml:space="preserve"> KPI/Objectives from requested department which relate to department KPI</t>
  </si>
  <si>
    <t>(3) Phòng đưa ra yêu cầu</t>
  </si>
  <si>
    <t>Department who give the requirements.</t>
  </si>
  <si>
    <t>(4) Công việc yêu cầu</t>
  </si>
  <si>
    <t>Works requirements</t>
  </si>
  <si>
    <t>(5) Ước tính thời gian hoàn thành</t>
  </si>
  <si>
    <t>Estimated time of completment</t>
  </si>
  <si>
    <t>(6) Kết quả / lợi ích của yêu cầu</t>
  </si>
  <si>
    <t>Expected results/benefits of requirements</t>
  </si>
  <si>
    <t>(7) Tỷ trọng của yêu cầu trong tổng thể công việc của phòng yêu cầu</t>
  </si>
  <si>
    <t>Weight of the requirements in the total works of requested department</t>
  </si>
  <si>
    <t>(8) Phòng được yêu cầu thực hiện công việc/KPI/dự án</t>
  </si>
  <si>
    <t>Department whom is requested to perform the work/KPI/Project</t>
  </si>
  <si>
    <t>(9) Thời gian hoàn thành của Phòng được yêu cầu thực hiện</t>
  </si>
  <si>
    <t>Time of completion</t>
  </si>
  <si>
    <t xml:space="preserve">(10) Phòng đưa ra yêu cầu đánh giá kết quả thực hiện yêu cầu của phòng thực hiện </t>
  </si>
  <si>
    <t>Department giving requests evaluate the resulted taken by Department requested to do</t>
  </si>
  <si>
    <t>(11) Phòng đưa ra yêu cầu cho điểm đánh giá kết quả thực hiện</t>
  </si>
  <si>
    <t>Department giving requests give rates for the results</t>
  </si>
  <si>
    <t>(12) Phòng được yêu cầu đưa ra kế hoạch/mục tiêu công việc thực hiện yêu cầu sau khi đã xem xét kết hợp với kế hoạch của phòng</t>
  </si>
  <si>
    <t>Departments who is requested to perform gives the specific plan/work that departments can perform.</t>
  </si>
  <si>
    <t xml:space="preserve">(13) Phòng được yêu cầu đưa ra giải trình cho kết quả thực hiện
</t>
  </si>
  <si>
    <t>Department who is requested to perform gives results analysis/explaination of the performance</t>
  </si>
  <si>
    <r>
      <rPr>
        <b/>
        <sz val="11"/>
        <color rgb="FFFF0000"/>
        <rFont val="Times New Roman"/>
        <family val="1"/>
      </rPr>
      <t>Lưu ý</t>
    </r>
    <r>
      <rPr>
        <sz val="11"/>
        <color theme="1"/>
        <rFont val="Times New Roman"/>
        <family val="1"/>
      </rPr>
      <t xml:space="preserve">: những trường hợp là công việc/dự án lớn cần BOD phê duyệt ngân sách/kế hoạch, phòng được yêu cầu có nhiệm vụ lên kế hoạch và làm việc với BOD để có kế hoạch cụ thể </t>
    </r>
  </si>
  <si>
    <t>và feedback lại cho phòng gửi yêu cầu về việc có thể đáp ứng yêu cầu hay cần thời gian hoàn thành hay không thể thực hiện và cùng lý do.</t>
  </si>
  <si>
    <t>Notes: for works/projects that need BOD to approve budget/plan, department in charge needs to have plan and work with BOD to finalize the specific plan</t>
  </si>
  <si>
    <t xml:space="preserve"> and give feedback to requested department about the completing the requirements or need more time to complete or reasons for not able to perform.</t>
  </si>
  <si>
    <t>(14) Phòng được yêu cầu đưa tỷ trọng công việc được yêu cầu trong tổng thể công việc của phòng.</t>
  </si>
  <si>
    <t>Department whom is requested gives the weight of requested work as considered in the whole department works.</t>
  </si>
  <si>
    <t>(15) Phòng được yêu cầu đưa ra giải pháp cho công việc được yêu cầu.</t>
  </si>
  <si>
    <t>Department whom is requested gives solutions for the works required.</t>
  </si>
  <si>
    <t>(16) Phòng được yêu cầu đưa ra thời hạn thực hiện yêu cầu sau khi đã xem xét kế hoạch của phòng mình</t>
  </si>
  <si>
    <t>Department whom is requested give the solutions to do/solve requested  requirements.</t>
  </si>
  <si>
    <t>(17) Phòng được yêu cầu tự đánh giá kết quả của công việc yêu cầu so với kết quả của phòng đã đưa ra và đã phản hồi lại cho Phòng yêu cầu và/hoặc đã được BOD phê duyệt.</t>
  </si>
  <si>
    <t>Department whom is requested rate the results of work that been done as compared with the target results set by Deparment.</t>
  </si>
  <si>
    <t>(18) Đánh giá cuối cùng của hội đồng đánh giá</t>
  </si>
  <si>
    <t>Rate from the Council</t>
  </si>
  <si>
    <t>(19) Điểm đánh giá = điểm đánh giá của Hội đồng đánh giá nhân với tỷ trọng đã được thống nhất của phòng được yêu cầu.</t>
  </si>
  <si>
    <t>Rate = Council rate * weight given by requested deparment(12)</t>
  </si>
  <si>
    <t>PHÒNG/BỘ PHẬN ĐƯỢC ĐÁNH GIÁ</t>
  </si>
  <si>
    <t>San Kelloff đã hết hạn HĐ nhưng chưa được gia hạn. Leasing  đã xin PD nhưng bị reject nên đang trình lại</t>
  </si>
  <si>
    <t>Tích cực trong việc trang trí hình ảnh đẹp cho trung tâm để thu hút khách hàng. Hỗ trợ xét duyệt thiết kế và các công việc liên quan khác như in POP CTKM, kiểm tra standee, poster…tương đối kịp thời</t>
  </si>
  <si>
    <t>Hỗ trợ truyền thông kịp thời sau khi nhận được thông tin và khá chủ động tìm hiểu thêm thông tin CTKM của gian hàng</t>
  </si>
  <si>
    <t>Đã cung cấp thông tin kịp thời khi có yêu cầu.
Đôi khi chậm gửi số liệu báo cáo tuần</t>
  </si>
  <si>
    <t>Xử lý sự cố hơi chậm khi có thông báo, đôi khi chưa chủ động kiểm tra định kỳ để hạn chế sự cố có thể xảy ra</t>
  </si>
  <si>
    <t>Quan tâm đến quyền lợi và chế độ cho người lao động</t>
  </si>
  <si>
    <t>Tích cực trong việc tìm hiểu lựa chọn đối tác để mua sắm các trang thiết bị cần thiết nhưng đôi khi hơi bị trậm chễ trong việc lựa chọn nhà thầu cũng như đẩy nhanh tiến độ mua hàng</t>
  </si>
  <si>
    <t>Xử lý sự cố xảy ra ngay lập tức nhưng đôi khi hơi bị chậm trễ</t>
  </si>
  <si>
    <t>Hỗ trợ tư vấn thông tin và soạn hợp đồng khi có phê duyệt. Tuy nhiên đôi lúc hơi bị chậm trễ và thông tin trên hợp đồng có sự nhầm lẫn</t>
  </si>
  <si>
    <t>Thỉnh thoảng có một số trường hợp chưa thật sự sát sao trong việc quản lý xuất - nhập của gian hàng</t>
  </si>
  <si>
    <t xml:space="preserve">Hỗ trợ giám sát tốt việc tuân thủ quy trình thanh toán của gian hàng. Hỗ trợ phát hiện một số trường hợp có biểu hiện vi phạm hoặc vi phạm quy trình thanh toán, xuất - nhập hàng hóa </t>
  </si>
  <si>
    <t>Kiểm soát nhập xuất hàng, thuê mượn quầy kệ, công cụ của gian hàng theo đúng giấy tờ phê duyệt.</t>
  </si>
  <si>
    <t xml:space="preserve">  - Hợp tác tốt trong vấn đề xuất vật tư, tuy nhiên phần hoàn thiện chứng từ còn chậm</t>
  </si>
  <si>
    <t xml:space="preserve">  - Kiểm soát và cung cấp số liệu chính xác
  - Tham gia Kiểm kê vật tư sau khi chốt số liệu.
  - Kiểm soát xuất hàng các shop.
  - Lập các chứng từ khi có phát sinh</t>
  </si>
  <si>
    <t xml:space="preserve"> - Hoàn thiện chứng từ báo cáo xuất vật từ kỹ thuật hàng tháng.
- Cũng kiểm phẩm thu hồi bảo quản vật tư thiết kế, sau khi kết thúc chương trình.
 - Kiểm soát vật tư, cung cấp số liệu, lý do dùng vật tư, hoàn thiện chứng từ kịp thời
</t>
  </si>
  <si>
    <r>
      <rPr>
        <b/>
        <sz val="11"/>
        <color theme="1"/>
        <rFont val="Calibri"/>
        <family val="2"/>
        <scheme val="minor"/>
      </rPr>
      <t xml:space="preserve">Kết quả : </t>
    </r>
    <r>
      <rPr>
        <sz val="11"/>
        <color theme="1"/>
        <rFont val="Calibri"/>
        <family val="2"/>
        <scheme val="minor"/>
      </rPr>
      <t xml:space="preserve">
- Lịch trực cuối tuần vẫn chưa cải thiện nhiều. 
- Kế hoạch hỗ trợ các ngày lễ và chương trình lớn chưa chuẩn bị tốt.
- Lich vệ sinh máy POS chưa có</t>
    </r>
  </si>
  <si>
    <t>- Cung cấp chi tiết các thông tin khi có phát sinh cần kiểm tra từ phía giám sát doanh thu kịp thời.
- Báo cáo các nghi vấn sai phạm của NVBH kịp thời.
- Phối kết hợp tốt trong việc bàn giao đồ thất lạc của Khách hàng
'- Cung cấp và gửi báo cáo thẻ CRM đầy đủ, đúng hạn</t>
  </si>
  <si>
    <t>Kết hợp quản lý vận hành hàng ngày : Vệ sinh,bảo vệ,Kỹ thuật,nhân viên bán hàng đảm bảo khách hàng mua sắm và sử dụng dịch vụ hài long, Trung tâm vận hành tốt nhất</t>
  </si>
  <si>
    <t>Khách hàng mua sắm hài lòng. Trung Tâm vận hành tốt</t>
  </si>
  <si>
    <t xml:space="preserve">1. Một số các gian hàng  đang có công nợ vẫn chưa được giám sát triệt để để thu hồi 100% doanh thu về 
2. Giám sát tốt NVBH tuân thủ Nội quy/Quy định
3. Lập biên bản xử NV/GH kịp thời để Trợ lý FB giải quyết và xử lý kịp thời </t>
  </si>
  <si>
    <t>Khách thuê mới thi công shop Thai Tom Yum tầng 4, khách thuê cũ Lẩu thái thanh lý Hợp đồng</t>
  </si>
  <si>
    <t>khai trương trong tháng 1 2018</t>
  </si>
  <si>
    <t xml:space="preserve">Gửi báo giá kịp thời đối với các thiệt bị được cung cấp từ BQL bị mất và hỏng trong gian hàng để tính phí thay thế mới </t>
  </si>
  <si>
    <t>Các trường hợp lỗi thẻ do lỗi hệ thông không được xử lý kịp thời dẫn đến chất lượng dịch vụ của tầng 4 bị ảnh hưởng. Khách hàng mất niềm tin khi sử dụng thẻ</t>
  </si>
  <si>
    <t xml:space="preserve">1. Đảm bảo tốt và an toàn cho việc vận hành của F&amp;B
2. Giám sát, hỗ trợ các nhà thầu của gian hàng vào fit-out mới hay cải đạo lại gian hàng liên quan đến Kỹ thuật của tòa nhà
3. Giám sát vệ sinh, con trùng sạch sẽ </t>
  </si>
  <si>
    <t>1. Một số các yêu cầu về sửa chữa và cần khắc phục gấp vẫn chưa được đáp ứng kịp thời như mong đợi
2. Giám sát, hỗ trợ các nhà thầu của gian hàng vào fit-out mới hay cải đạo lại gian hàng liên quan đến Kỹ thuật vẫn chưa được chặt chẽ nên việc nhà thầu xây dựng trên tầng 5 đã hai lần làm nước ngấm xuống một số gian hàng kinh doanh phía dưới tầng 4
3. Chất lượng vệ sinh vẫn phải thường xuyên nhắc nhở. Tình trạng côn trùng tại các gian hàng tại tầng 1 và tầng B1 chưa được xử lý hết. Gián sinh sản rất nhiều</t>
  </si>
  <si>
    <r>
      <rPr>
        <sz val="11"/>
        <color theme="1"/>
        <rFont val="Times New Roman"/>
        <family val="1"/>
      </rPr>
      <t>Liên tục</t>
    </r>
    <r>
      <rPr>
        <i/>
        <sz val="11"/>
        <color theme="1"/>
        <rFont val="Times New Roman"/>
        <family val="1"/>
      </rPr>
      <t xml:space="preserve">
On-going</t>
    </r>
  </si>
  <si>
    <r>
      <rPr>
        <sz val="11"/>
        <color theme="1"/>
        <rFont val="Times New Roman"/>
        <family val="1"/>
      </rPr>
      <t>Bố trí diện tích tại Atrium khi có yêu cầu. Nhận được các thông tin khuyến mãi từ khách hàng và các thông tin khác kịp thời.</t>
    </r>
    <r>
      <rPr>
        <i/>
        <sz val="11"/>
        <color theme="1"/>
        <rFont val="Times New Roman"/>
        <family val="1"/>
      </rPr>
      <t xml:space="preserve">
Facilitated atrium space allocation.
Receive tenants' promo &amp; other info in a timely manner</t>
    </r>
  </si>
  <si>
    <r>
      <rPr>
        <sz val="11"/>
        <color theme="1"/>
        <rFont val="Times New Roman"/>
        <family val="1"/>
      </rPr>
      <t>Kịp thời gian</t>
    </r>
    <r>
      <rPr>
        <i/>
        <sz val="11"/>
        <color theme="1"/>
        <rFont val="Times New Roman"/>
        <family val="1"/>
      </rPr>
      <t xml:space="preserve">
On time</t>
    </r>
  </si>
  <si>
    <r>
      <rPr>
        <sz val="11"/>
        <color theme="1"/>
        <rFont val="Times New Roman"/>
        <family val="1"/>
      </rPr>
      <t>Kịp thời gian để chạy chương trình</t>
    </r>
    <r>
      <rPr>
        <i/>
        <sz val="11"/>
        <color theme="1"/>
        <rFont val="Times New Roman"/>
        <family val="1"/>
      </rPr>
      <t xml:space="preserve">
On time for
program launch</t>
    </r>
  </si>
  <si>
    <r>
      <rPr>
        <sz val="11"/>
        <color theme="1"/>
        <rFont val="Times New Roman"/>
        <family val="1"/>
      </rPr>
      <t>Kịp thời &amp; chính xác</t>
    </r>
    <r>
      <rPr>
        <i/>
        <sz val="11"/>
        <color theme="1"/>
        <rFont val="Times New Roman"/>
        <family val="1"/>
      </rPr>
      <t xml:space="preserve">
On time &amp; correct</t>
    </r>
  </si>
  <si>
    <r>
      <rPr>
        <sz val="11"/>
        <color theme="1"/>
        <rFont val="Times New Roman"/>
        <family val="1"/>
      </rPr>
      <t>Kịp thời &amp; chính xác. Chủ động đề đạt các phương án thay thế</t>
    </r>
    <r>
      <rPr>
        <i/>
        <sz val="11"/>
        <color theme="1"/>
        <rFont val="Times New Roman"/>
        <family val="1"/>
      </rPr>
      <t xml:space="preserve">
On time &amp; correct;
pro-active proposal
for replacement options</t>
    </r>
  </si>
  <si>
    <r>
      <rPr>
        <sz val="11"/>
        <color theme="1"/>
        <rFont val="Times New Roman"/>
        <family val="1"/>
      </rPr>
      <t xml:space="preserve">Không phản hồi tình trạng server eDM bị hỏng bao giờ sẽ sửa được (server bị hỏng suốt từ 30/11) bất chấp việc chúng tôi suốt ngày giục giã, nhắc nhở, gửi mail.
Giao diện website không tương thích với màn hình điện thoại, không ổn định; cũng không buồn phản hồi lại khi chúng tôi thông báo vấn đề này.
Rất kém trong việc tổ chức cuộc họp với đối tác cung cấp phần mềm.
</t>
    </r>
    <r>
      <rPr>
        <i/>
        <sz val="11"/>
        <color theme="1"/>
        <rFont val="Times New Roman"/>
        <family val="1"/>
      </rPr>
      <t xml:space="preserve">
No revert on status of eDM server (down since 30 Nov) despite countless notification &amp; reminder emails.
Website mobile unstable; no revert to notification email.
Badly management &amp; organizationof  meeting with software supplier.</t>
    </r>
  </si>
  <si>
    <r>
      <rPr>
        <sz val="11"/>
        <color theme="1"/>
        <rFont val="Times New Roman"/>
        <family val="1"/>
      </rPr>
      <t xml:space="preserve">Kịp thời gian để chạy chương trình và/hoặc theo thời gian khách hàng bắt đầu hay kết thúc chương trình
</t>
    </r>
    <r>
      <rPr>
        <i/>
        <sz val="11"/>
        <color theme="1"/>
        <rFont val="Times New Roman"/>
        <family val="1"/>
      </rPr>
      <t>On time for program and/or clients' launch
&amp; closing</t>
    </r>
  </si>
  <si>
    <r>
      <rPr>
        <sz val="11"/>
        <color theme="1"/>
        <rFont val="Times New Roman"/>
        <family val="1"/>
      </rPr>
      <t xml:space="preserve">Kịp thời &amp; chính xác. Thanh toán đúng hạn và đúng quy trình
</t>
    </r>
    <r>
      <rPr>
        <i/>
        <sz val="11"/>
        <color theme="1"/>
        <rFont val="Times New Roman"/>
        <family val="1"/>
      </rPr>
      <t>On time &amp; correct;
very efficient in payment &amp; documentation processes</t>
    </r>
  </si>
  <si>
    <r>
      <rPr>
        <sz val="11"/>
        <color theme="1"/>
        <rFont val="Times New Roman"/>
        <family val="1"/>
      </rPr>
      <t>Kịp thời gian để chạy chương trình và/hoặc theo thời gian khách hàng bắt đầu hay kết thúc chương trình</t>
    </r>
    <r>
      <rPr>
        <i/>
        <sz val="11"/>
        <color theme="1"/>
        <rFont val="Times New Roman"/>
        <family val="1"/>
      </rPr>
      <t xml:space="preserve">
On time for program and/or clents' launch</t>
    </r>
  </si>
  <si>
    <r>
      <rPr>
        <sz val="11"/>
        <color theme="1"/>
        <rFont val="Times New Roman"/>
        <family val="1"/>
      </rPr>
      <t>Kịp thời &amp; chính xác.</t>
    </r>
    <r>
      <rPr>
        <i/>
        <sz val="11"/>
        <color theme="1"/>
        <rFont val="Times New Roman"/>
        <family val="1"/>
      </rPr>
      <t xml:space="preserve"> 
On time &amp; correct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</si>
</sst>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66" formatCode="0.0%"/>
    <numFmt numFmtId="167" formatCode="#,##0.0"/>
  </numFmts>
  <fonts count="36" x14ac:knownFonts="1">
    <font>
      <sz val="11"/>
      <color theme="1"/>
      <name val="Calibri"/>
      <family val="2"/>
      <scheme val="minor"/>
    </font>
    <font>
      <sz val="11"/>
      <color theme="1"/>
      <name val="Calibri"/>
      <family val="2"/>
      <scheme val="minor"/>
    </font>
    <font>
      <sz val="14"/>
      <color theme="1"/>
      <name val="Times New Roman"/>
      <family val="1"/>
    </font>
    <font>
      <i/>
      <sz val="12"/>
      <color theme="1"/>
      <name val="Times New Roman"/>
      <family val="1"/>
    </font>
    <font>
      <sz val="10"/>
      <color theme="1"/>
      <name val="Times New Roman"/>
      <family val="1"/>
    </font>
    <font>
      <sz val="11"/>
      <color theme="1"/>
      <name val="Times New Roman"/>
      <family val="1"/>
    </font>
    <font>
      <i/>
      <sz val="11"/>
      <color rgb="FF0000CC"/>
      <name val="Times New Roman"/>
      <family val="1"/>
    </font>
    <font>
      <sz val="9"/>
      <color theme="1"/>
      <name val="Times New Roman"/>
      <family val="1"/>
    </font>
    <font>
      <sz val="9"/>
      <color rgb="FFFF0000"/>
      <name val="Times New Roman"/>
      <family val="1"/>
    </font>
    <font>
      <b/>
      <sz val="9"/>
      <color rgb="FFFF0000"/>
      <name val="Times New Roman"/>
      <family val="1"/>
    </font>
    <font>
      <i/>
      <sz val="9"/>
      <color theme="1"/>
      <name val="Times New Roman"/>
      <family val="1"/>
    </font>
    <font>
      <b/>
      <sz val="9"/>
      <color theme="1"/>
      <name val="Times New Roman"/>
      <family val="1"/>
    </font>
    <font>
      <b/>
      <sz val="11"/>
      <color rgb="FFFF0000"/>
      <name val="Times New Roman"/>
      <family val="1"/>
    </font>
    <font>
      <i/>
      <sz val="11"/>
      <color rgb="FFFF0000"/>
      <name val="Times New Roman"/>
      <family val="1"/>
    </font>
    <font>
      <b/>
      <sz val="14"/>
      <color theme="1"/>
      <name val="Times New Roman"/>
      <family val="1"/>
    </font>
    <font>
      <sz val="11"/>
      <color rgb="FF1F497D"/>
      <name val="Calibri"/>
      <family val="2"/>
      <scheme val="minor"/>
    </font>
    <font>
      <b/>
      <sz val="11"/>
      <color rgb="FFFF0000"/>
      <name val="Calibri"/>
      <family val="2"/>
      <scheme val="minor"/>
    </font>
    <font>
      <b/>
      <sz val="11"/>
      <color theme="1"/>
      <name val="Times New Roman"/>
      <family val="1"/>
    </font>
    <font>
      <sz val="11"/>
      <name val="Times New Roman"/>
      <family val="1"/>
    </font>
    <font>
      <sz val="10"/>
      <name val="Arial"/>
      <family val="2"/>
    </font>
    <font>
      <sz val="10"/>
      <name val="Times New Roman"/>
      <family val="1"/>
    </font>
    <font>
      <b/>
      <sz val="10"/>
      <color theme="1"/>
      <name val="Times New Roman"/>
      <family val="1"/>
    </font>
    <font>
      <b/>
      <sz val="10"/>
      <color rgb="FFFF0000"/>
      <name val="Times New Roman"/>
      <family val="1"/>
    </font>
    <font>
      <sz val="10"/>
      <color rgb="FFFF0000"/>
      <name val="Times New Roman"/>
      <family val="1"/>
    </font>
    <font>
      <u/>
      <sz val="11"/>
      <color theme="10"/>
      <name val="Calibri"/>
      <family val="2"/>
      <scheme val="minor"/>
    </font>
    <font>
      <sz val="9"/>
      <name val="Times New Roman"/>
      <family val="1"/>
    </font>
    <font>
      <b/>
      <sz val="11"/>
      <name val="Times New Roman"/>
      <family val="1"/>
    </font>
    <font>
      <b/>
      <i/>
      <sz val="11"/>
      <name val="Times New Roman"/>
      <family val="1"/>
    </font>
    <font>
      <sz val="11"/>
      <color indexed="8"/>
      <name val="Times New Roman"/>
      <family val="1"/>
    </font>
    <font>
      <u/>
      <sz val="11"/>
      <color theme="1"/>
      <name val="Times New Roman"/>
      <family val="1"/>
    </font>
    <font>
      <b/>
      <sz val="11"/>
      <color theme="1"/>
      <name val="Calibri"/>
      <family val="2"/>
      <scheme val="minor"/>
    </font>
    <font>
      <sz val="11"/>
      <color rgb="FFFF0000"/>
      <name val="Times New Roman"/>
      <family val="1"/>
    </font>
    <font>
      <b/>
      <sz val="11"/>
      <color indexed="8"/>
      <name val="Times New Roman"/>
      <family val="1"/>
    </font>
    <font>
      <b/>
      <sz val="9"/>
      <color indexed="81"/>
      <name val="Tahoma"/>
      <family val="2"/>
    </font>
    <font>
      <sz val="9"/>
      <color indexed="81"/>
      <name val="Tahoma"/>
      <family val="2"/>
    </font>
    <font>
      <i/>
      <sz val="11"/>
      <color theme="1"/>
      <name val="Times New Roman"/>
      <family val="1"/>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66CCFF"/>
        <bgColor indexed="64"/>
      </patternFill>
    </fill>
    <fill>
      <patternFill patternType="solid">
        <fgColor theme="4" tint="0.79998168889431442"/>
        <bgColor indexed="64"/>
      </patternFill>
    </fill>
    <fill>
      <patternFill patternType="solid">
        <fgColor indexed="22"/>
        <bgColor indexed="31"/>
      </patternFill>
    </fill>
    <fill>
      <patternFill patternType="solid">
        <fgColor rgb="FFFFFF00"/>
        <bgColor indexed="31"/>
      </patternFill>
    </fill>
    <fill>
      <patternFill patternType="solid">
        <fgColor rgb="FFFFCCFF"/>
        <bgColor indexed="64"/>
      </patternFill>
    </fill>
    <fill>
      <patternFill patternType="solid">
        <fgColor rgb="FF92D050"/>
        <bgColor indexed="31"/>
      </patternFill>
    </fill>
    <fill>
      <patternFill patternType="solid">
        <fgColor theme="5" tint="0.59999389629810485"/>
        <bgColor indexed="31"/>
      </patternFill>
    </fill>
    <fill>
      <patternFill patternType="solid">
        <fgColor theme="5" tint="0.79998168889431442"/>
        <bgColor indexed="31"/>
      </patternFill>
    </fill>
    <fill>
      <patternFill patternType="solid">
        <fgColor theme="0" tint="-0.249977111117893"/>
        <bgColor indexed="31"/>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indexed="31"/>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style="thin">
        <color indexed="64"/>
      </bottom>
      <diagonal/>
    </border>
    <border>
      <left style="thin">
        <color indexed="8"/>
      </left>
      <right/>
      <top/>
      <bottom style="thin">
        <color indexed="64"/>
      </bottom>
      <diagonal/>
    </border>
    <border>
      <left style="thin">
        <color indexed="8"/>
      </left>
      <right style="thin">
        <color indexed="8"/>
      </right>
      <top/>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bottom/>
      <diagonal/>
    </border>
    <border>
      <left/>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19" fillId="0" borderId="0" applyFont="0" applyFill="0" applyBorder="0" applyAlignment="0" applyProtection="0"/>
    <xf numFmtId="0" fontId="24" fillId="0" borderId="0" applyNumberFormat="0" applyFill="0" applyBorder="0" applyAlignment="0" applyProtection="0"/>
    <xf numFmtId="0" fontId="19" fillId="0" borderId="0"/>
    <xf numFmtId="43" fontId="1" fillId="0" borderId="0" applyFont="0" applyFill="0" applyBorder="0" applyAlignment="0" applyProtection="0"/>
  </cellStyleXfs>
  <cellXfs count="586">
    <xf numFmtId="0" fontId="0" fillId="0" borderId="0" xfId="0"/>
    <xf numFmtId="0" fontId="2" fillId="0" borderId="0" xfId="0" applyFont="1" applyAlignment="1">
      <alignment vertical="center"/>
    </xf>
    <xf numFmtId="0" fontId="4" fillId="3" borderId="1" xfId="0" applyFont="1" applyFill="1" applyBorder="1" applyAlignment="1">
      <alignment horizontal="center" vertical="center"/>
    </xf>
    <xf numFmtId="0" fontId="4" fillId="4" borderId="5" xfId="0" applyFont="1" applyFill="1" applyBorder="1" applyAlignment="1">
      <alignment vertical="center"/>
    </xf>
    <xf numFmtId="0" fontId="4" fillId="0" borderId="0" xfId="0" applyFont="1" applyAlignment="1">
      <alignment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9" xfId="0" applyFont="1" applyFill="1" applyBorder="1" applyAlignment="1">
      <alignment vertical="center"/>
    </xf>
    <xf numFmtId="0" fontId="4" fillId="4" borderId="9" xfId="0" applyFont="1" applyFill="1" applyBorder="1" applyAlignment="1">
      <alignment horizontal="center" vertical="center"/>
    </xf>
    <xf numFmtId="0" fontId="4" fillId="0" borderId="0" xfId="0" applyFont="1" applyAlignment="1">
      <alignment horizontal="center" vertical="center"/>
    </xf>
    <xf numFmtId="0" fontId="5" fillId="0" borderId="11" xfId="0" applyFont="1" applyBorder="1" applyAlignment="1">
      <alignment horizontal="center" vertical="center" wrapText="1"/>
    </xf>
    <xf numFmtId="0" fontId="7" fillId="6" borderId="13" xfId="0" applyFont="1" applyFill="1" applyBorder="1" applyAlignment="1">
      <alignment horizontal="center" vertical="center"/>
    </xf>
    <xf numFmtId="9" fontId="7" fillId="6" borderId="13" xfId="2" applyFont="1" applyFill="1" applyBorder="1" applyAlignment="1">
      <alignment horizontal="center" vertical="center" wrapText="1"/>
    </xf>
    <xf numFmtId="9" fontId="7" fillId="7" borderId="13" xfId="2" applyFont="1" applyFill="1" applyBorder="1" applyAlignment="1">
      <alignment horizontal="center" vertical="center" wrapText="1"/>
    </xf>
    <xf numFmtId="9" fontId="8" fillId="6" borderId="13" xfId="2" applyFont="1" applyFill="1" applyBorder="1" applyAlignment="1">
      <alignment horizontal="center" vertical="center" wrapText="1"/>
    </xf>
    <xf numFmtId="9" fontId="8" fillId="6" borderId="15" xfId="2" applyFont="1" applyFill="1" applyBorder="1" applyAlignment="1">
      <alignment horizontal="center" vertical="center" wrapText="1"/>
    </xf>
    <xf numFmtId="0" fontId="7" fillId="0" borderId="0" xfId="0" applyFont="1" applyAlignment="1">
      <alignment vertical="center"/>
    </xf>
    <xf numFmtId="164" fontId="7" fillId="0" borderId="1" xfId="1" applyNumberFormat="1" applyFont="1" applyBorder="1" applyAlignment="1">
      <alignment horizontal="center" vertical="center"/>
    </xf>
    <xf numFmtId="164" fontId="7" fillId="8" borderId="9" xfId="1" applyNumberFormat="1" applyFont="1" applyFill="1" applyBorder="1" applyAlignment="1">
      <alignment horizontal="center" vertical="center" wrapText="1"/>
    </xf>
    <xf numFmtId="164" fontId="7" fillId="7" borderId="1" xfId="1" applyNumberFormat="1" applyFont="1" applyFill="1" applyBorder="1" applyAlignment="1">
      <alignment horizontal="center" vertical="center" wrapText="1"/>
    </xf>
    <xf numFmtId="164" fontId="7" fillId="9" borderId="1" xfId="1" applyNumberFormat="1" applyFont="1" applyFill="1" applyBorder="1" applyAlignment="1">
      <alignment horizontal="center" vertical="center" wrapText="1"/>
    </xf>
    <xf numFmtId="164" fontId="8" fillId="0" borderId="1" xfId="1" applyNumberFormat="1" applyFont="1" applyBorder="1" applyAlignment="1">
      <alignment horizontal="center" vertical="center" wrapText="1"/>
    </xf>
    <xf numFmtId="164" fontId="8" fillId="0" borderId="18" xfId="1" applyNumberFormat="1" applyFont="1" applyBorder="1" applyAlignment="1">
      <alignment horizontal="center" vertical="center" wrapText="1"/>
    </xf>
    <xf numFmtId="164" fontId="7" fillId="0" borderId="0" xfId="1" applyNumberFormat="1" applyFont="1" applyAlignment="1">
      <alignment vertical="center"/>
    </xf>
    <xf numFmtId="0" fontId="7" fillId="6" borderId="1" xfId="0" applyFont="1" applyFill="1" applyBorder="1" applyAlignment="1">
      <alignment horizontal="center" vertical="center"/>
    </xf>
    <xf numFmtId="9" fontId="7" fillId="6" borderId="1" xfId="2" applyFont="1" applyFill="1" applyBorder="1" applyAlignment="1">
      <alignment horizontal="center" vertical="center" wrapText="1"/>
    </xf>
    <xf numFmtId="9" fontId="7" fillId="7" borderId="1" xfId="2" applyFont="1" applyFill="1" applyBorder="1" applyAlignment="1">
      <alignment horizontal="center" vertical="center" wrapText="1"/>
    </xf>
    <xf numFmtId="0" fontId="7" fillId="6" borderId="1" xfId="0" applyFont="1" applyFill="1" applyBorder="1" applyAlignment="1">
      <alignment horizontal="center" vertical="center" wrapText="1"/>
    </xf>
    <xf numFmtId="9" fontId="8" fillId="6" borderId="1" xfId="2" applyFont="1" applyFill="1" applyBorder="1" applyAlignment="1">
      <alignment horizontal="center" vertical="center" wrapText="1"/>
    </xf>
    <xf numFmtId="9" fontId="8" fillId="6" borderId="18" xfId="2" applyFont="1" applyFill="1" applyBorder="1" applyAlignment="1">
      <alignment horizontal="center" vertical="center" wrapText="1"/>
    </xf>
    <xf numFmtId="164" fontId="7" fillId="0" borderId="20" xfId="1" applyNumberFormat="1" applyFont="1" applyBorder="1" applyAlignment="1">
      <alignment horizontal="center" vertical="center"/>
    </xf>
    <xf numFmtId="164" fontId="7" fillId="8" borderId="20" xfId="1" applyNumberFormat="1" applyFont="1" applyFill="1" applyBorder="1" applyAlignment="1">
      <alignment horizontal="center" vertical="center" wrapText="1"/>
    </xf>
    <xf numFmtId="164" fontId="7" fillId="7" borderId="20" xfId="1" applyNumberFormat="1" applyFont="1" applyFill="1" applyBorder="1" applyAlignment="1">
      <alignment horizontal="center" vertical="center" wrapText="1"/>
    </xf>
    <xf numFmtId="164" fontId="7" fillId="9" borderId="20" xfId="1" applyNumberFormat="1" applyFont="1" applyFill="1" applyBorder="1" applyAlignment="1">
      <alignment horizontal="center" vertical="center" wrapText="1"/>
    </xf>
    <xf numFmtId="164" fontId="8" fillId="0" borderId="20" xfId="1" applyNumberFormat="1" applyFont="1" applyBorder="1" applyAlignment="1">
      <alignment horizontal="center" vertical="center" wrapText="1"/>
    </xf>
    <xf numFmtId="164" fontId="8" fillId="0" borderId="22" xfId="1" applyNumberFormat="1" applyFont="1" applyBorder="1" applyAlignment="1">
      <alignment horizontal="center" vertical="center" wrapText="1"/>
    </xf>
    <xf numFmtId="9" fontId="7" fillId="6" borderId="15" xfId="2" applyFont="1" applyFill="1" applyBorder="1" applyAlignment="1">
      <alignment horizontal="center" vertical="center"/>
    </xf>
    <xf numFmtId="9" fontId="7" fillId="8" borderId="0" xfId="0" applyNumberFormat="1" applyFont="1" applyFill="1" applyAlignment="1">
      <alignment vertical="center"/>
    </xf>
    <xf numFmtId="0" fontId="7" fillId="8" borderId="0" xfId="0" applyFont="1" applyFill="1" applyAlignment="1">
      <alignment vertical="center"/>
    </xf>
    <xf numFmtId="164" fontId="7" fillId="8" borderId="1" xfId="1" applyNumberFormat="1" applyFont="1" applyFill="1" applyBorder="1" applyAlignment="1">
      <alignment horizontal="center" vertical="center" wrapText="1"/>
    </xf>
    <xf numFmtId="164" fontId="7" fillId="8" borderId="18" xfId="1" applyNumberFormat="1" applyFont="1" applyFill="1" applyBorder="1" applyAlignment="1">
      <alignment horizontal="center" vertical="center"/>
    </xf>
    <xf numFmtId="9" fontId="7" fillId="6" borderId="18" xfId="2" applyFont="1" applyFill="1" applyBorder="1" applyAlignment="1">
      <alignment horizontal="center" vertical="center"/>
    </xf>
    <xf numFmtId="0" fontId="7" fillId="0" borderId="20" xfId="0" applyFont="1" applyBorder="1" applyAlignment="1">
      <alignment horizontal="center" vertical="center"/>
    </xf>
    <xf numFmtId="9" fontId="7" fillId="8" borderId="20" xfId="2" applyFont="1" applyFill="1" applyBorder="1" applyAlignment="1">
      <alignment horizontal="center" vertical="center" wrapText="1"/>
    </xf>
    <xf numFmtId="9" fontId="7" fillId="7" borderId="20" xfId="2" applyFont="1" applyFill="1" applyBorder="1" applyAlignment="1">
      <alignment horizontal="center" vertical="center" wrapText="1"/>
    </xf>
    <xf numFmtId="9" fontId="7" fillId="8" borderId="22" xfId="2" applyFont="1" applyFill="1" applyBorder="1" applyAlignment="1">
      <alignment horizontal="center" vertical="center"/>
    </xf>
    <xf numFmtId="9" fontId="7" fillId="6" borderId="13" xfId="0" applyNumberFormat="1" applyFont="1" applyFill="1" applyBorder="1" applyAlignment="1">
      <alignment horizontal="center" vertical="center"/>
    </xf>
    <xf numFmtId="9" fontId="7" fillId="6" borderId="13" xfId="2" applyFont="1" applyFill="1" applyBorder="1" applyAlignment="1">
      <alignment horizontal="center" vertical="center"/>
    </xf>
    <xf numFmtId="164" fontId="7" fillId="0" borderId="18" xfId="1" applyNumberFormat="1" applyFont="1" applyBorder="1" applyAlignment="1">
      <alignment horizontal="center" vertical="center"/>
    </xf>
    <xf numFmtId="164" fontId="7" fillId="8" borderId="0" xfId="1" applyNumberFormat="1" applyFont="1" applyFill="1" applyAlignment="1">
      <alignment vertical="center"/>
    </xf>
    <xf numFmtId="9" fontId="7" fillId="6" borderId="1" xfId="2" applyFont="1" applyFill="1" applyBorder="1" applyAlignment="1">
      <alignment horizontal="center" vertical="center"/>
    </xf>
    <xf numFmtId="9" fontId="7" fillId="0" borderId="20" xfId="0" applyNumberFormat="1" applyFont="1" applyBorder="1" applyAlignment="1">
      <alignment horizontal="center" vertical="center"/>
    </xf>
    <xf numFmtId="9" fontId="9" fillId="7" borderId="20" xfId="2" applyFont="1" applyFill="1" applyBorder="1" applyAlignment="1">
      <alignment horizontal="center" vertical="center" wrapText="1"/>
    </xf>
    <xf numFmtId="9" fontId="7" fillId="0" borderId="20" xfId="2" applyFont="1" applyBorder="1" applyAlignment="1">
      <alignment horizontal="center" vertical="center"/>
    </xf>
    <xf numFmtId="9" fontId="7" fillId="0" borderId="22" xfId="2" applyFont="1" applyBorder="1" applyAlignment="1">
      <alignment horizontal="center" vertical="center"/>
    </xf>
    <xf numFmtId="164" fontId="7" fillId="8" borderId="1" xfId="1"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9" fontId="7" fillId="8" borderId="20" xfId="2" applyFont="1" applyFill="1" applyBorder="1" applyAlignment="1">
      <alignment horizontal="center" vertical="center"/>
    </xf>
    <xf numFmtId="9" fontId="8" fillId="8" borderId="20" xfId="2" applyFont="1" applyFill="1" applyBorder="1" applyAlignment="1">
      <alignment horizontal="center" vertical="center" wrapText="1"/>
    </xf>
    <xf numFmtId="164" fontId="7" fillId="0" borderId="1" xfId="1" applyNumberFormat="1" applyFont="1" applyBorder="1" applyAlignment="1">
      <alignment horizontal="center" vertical="center" wrapText="1"/>
    </xf>
    <xf numFmtId="9" fontId="7" fillId="0" borderId="20" xfId="2" applyFont="1" applyBorder="1" applyAlignment="1">
      <alignment horizontal="center" vertical="center" wrapText="1"/>
    </xf>
    <xf numFmtId="9" fontId="7" fillId="0" borderId="1" xfId="2" applyFont="1" applyBorder="1" applyAlignment="1">
      <alignment horizontal="center" vertical="center"/>
    </xf>
    <xf numFmtId="9" fontId="7" fillId="0" borderId="18" xfId="2" applyFont="1" applyBorder="1" applyAlignment="1">
      <alignment horizontal="center" vertical="center"/>
    </xf>
    <xf numFmtId="0" fontId="5" fillId="6" borderId="23" xfId="0" applyFont="1" applyFill="1" applyBorder="1" applyAlignment="1">
      <alignment horizontal="center" vertical="center"/>
    </xf>
    <xf numFmtId="9" fontId="7" fillId="0" borderId="1" xfId="2" applyFont="1" applyBorder="1" applyAlignment="1">
      <alignment horizontal="center" vertical="center" wrapText="1"/>
    </xf>
    <xf numFmtId="164" fontId="11" fillId="9" borderId="1" xfId="1" applyNumberFormat="1" applyFont="1" applyFill="1" applyBorder="1" applyAlignment="1">
      <alignment horizontal="center" vertical="center"/>
    </xf>
    <xf numFmtId="164" fontId="7" fillId="9" borderId="1" xfId="1" applyNumberFormat="1" applyFont="1" applyFill="1" applyBorder="1" applyAlignment="1">
      <alignment horizontal="center" vertical="center"/>
    </xf>
    <xf numFmtId="164" fontId="11" fillId="9" borderId="18" xfId="1" applyNumberFormat="1" applyFont="1" applyFill="1" applyBorder="1" applyAlignment="1">
      <alignment horizontal="center" vertical="center"/>
    </xf>
    <xf numFmtId="0" fontId="11" fillId="6" borderId="13" xfId="0" applyFont="1" applyFill="1" applyBorder="1" applyAlignment="1">
      <alignment horizontal="center" vertical="center"/>
    </xf>
    <xf numFmtId="0" fontId="11" fillId="6" borderId="15" xfId="0" applyFont="1" applyFill="1" applyBorder="1" applyAlignment="1">
      <alignment horizontal="center" vertical="center"/>
    </xf>
    <xf numFmtId="0" fontId="11" fillId="0" borderId="0" xfId="0" applyFont="1" applyAlignment="1">
      <alignment vertical="center"/>
    </xf>
    <xf numFmtId="0" fontId="11" fillId="6" borderId="1" xfId="0" applyFont="1" applyFill="1" applyBorder="1" applyAlignment="1">
      <alignment horizontal="center" vertical="center"/>
    </xf>
    <xf numFmtId="0" fontId="11" fillId="6" borderId="18" xfId="0" applyFont="1" applyFill="1" applyBorder="1" applyAlignment="1">
      <alignment horizontal="center" vertical="center"/>
    </xf>
    <xf numFmtId="9" fontId="7" fillId="0" borderId="9" xfId="2" applyFont="1" applyBorder="1" applyAlignment="1">
      <alignment horizontal="center" vertical="center"/>
    </xf>
    <xf numFmtId="9" fontId="7" fillId="9" borderId="9" xfId="2" applyFont="1" applyFill="1" applyBorder="1" applyAlignment="1">
      <alignment horizontal="center" vertical="center"/>
    </xf>
    <xf numFmtId="9" fontId="9" fillId="7" borderId="9" xfId="2" applyFont="1" applyFill="1" applyBorder="1" applyAlignment="1">
      <alignment horizontal="center" vertical="center" wrapText="1"/>
    </xf>
    <xf numFmtId="9" fontId="7" fillId="0" borderId="25" xfId="2" applyFont="1" applyBorder="1" applyAlignment="1">
      <alignment horizontal="center" vertical="center"/>
    </xf>
    <xf numFmtId="0" fontId="12" fillId="0" borderId="26"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vertical="center"/>
    </xf>
    <xf numFmtId="0" fontId="12" fillId="0" borderId="30" xfId="0" applyFont="1" applyBorder="1" applyAlignment="1">
      <alignment vertical="center"/>
    </xf>
    <xf numFmtId="0" fontId="12" fillId="0" borderId="0" xfId="0" applyFont="1" applyAlignment="1">
      <alignment vertical="center"/>
    </xf>
    <xf numFmtId="0" fontId="5" fillId="0" borderId="0" xfId="0" applyFont="1" applyAlignment="1">
      <alignment horizontal="center" vertical="center"/>
    </xf>
    <xf numFmtId="0" fontId="13" fillId="0" borderId="0" xfId="0" applyFont="1" applyAlignment="1">
      <alignment vertical="center"/>
    </xf>
    <xf numFmtId="0" fontId="5"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0" fillId="0" borderId="0" xfId="3" applyFont="1"/>
    <xf numFmtId="0" fontId="21" fillId="9" borderId="0" xfId="3" applyNumberFormat="1" applyFont="1" applyFill="1" applyBorder="1" applyAlignment="1">
      <alignment horizontal="center" vertical="center" wrapText="1"/>
    </xf>
    <xf numFmtId="0" fontId="21" fillId="12"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4" fillId="0" borderId="0" xfId="0" applyFont="1" applyAlignment="1">
      <alignment horizontal="center"/>
    </xf>
    <xf numFmtId="0" fontId="22" fillId="12"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11" borderId="1" xfId="0" applyFont="1" applyFill="1" applyBorder="1" applyAlignment="1">
      <alignment horizontal="center" vertical="center"/>
    </xf>
    <xf numFmtId="0" fontId="21" fillId="11" borderId="1" xfId="0" applyFont="1" applyFill="1" applyBorder="1" applyAlignment="1">
      <alignment horizontal="center" vertical="center"/>
    </xf>
    <xf numFmtId="0" fontId="4" fillId="0" borderId="1" xfId="0" applyFont="1" applyBorder="1" applyAlignment="1">
      <alignment horizontal="center"/>
    </xf>
    <xf numFmtId="9" fontId="4" fillId="12" borderId="1" xfId="2" applyFont="1" applyFill="1" applyBorder="1" applyAlignment="1">
      <alignment horizontal="center" vertical="center"/>
    </xf>
    <xf numFmtId="1" fontId="23" fillId="12" borderId="1" xfId="0" applyNumberFormat="1" applyFont="1" applyFill="1" applyBorder="1" applyAlignment="1">
      <alignment horizontal="center" vertical="center"/>
    </xf>
    <xf numFmtId="9" fontId="4" fillId="0" borderId="1" xfId="2" applyFont="1" applyBorder="1" applyAlignment="1">
      <alignment horizontal="center" vertical="center"/>
    </xf>
    <xf numFmtId="1" fontId="23" fillId="0" borderId="1" xfId="0" applyNumberFormat="1" applyFont="1" applyBorder="1" applyAlignment="1">
      <alignment horizontal="center" vertical="center"/>
    </xf>
    <xf numFmtId="9" fontId="4" fillId="9" borderId="1" xfId="2" applyFont="1" applyFill="1" applyBorder="1" applyAlignment="1">
      <alignment horizontal="center" vertical="center"/>
    </xf>
    <xf numFmtId="1" fontId="23" fillId="9" borderId="1" xfId="0" applyNumberFormat="1" applyFont="1" applyFill="1" applyBorder="1" applyAlignment="1">
      <alignment horizontal="center" vertical="center"/>
    </xf>
    <xf numFmtId="9" fontId="21" fillId="12" borderId="1" xfId="0" applyNumberFormat="1" applyFont="1" applyFill="1" applyBorder="1" applyAlignment="1">
      <alignment horizontal="center"/>
    </xf>
    <xf numFmtId="1" fontId="22" fillId="12" borderId="1" xfId="0" applyNumberFormat="1" applyFont="1" applyFill="1" applyBorder="1" applyAlignment="1">
      <alignment horizontal="center"/>
    </xf>
    <xf numFmtId="9" fontId="21" fillId="0" borderId="1" xfId="0" applyNumberFormat="1" applyFont="1" applyBorder="1" applyAlignment="1">
      <alignment horizontal="center"/>
    </xf>
    <xf numFmtId="1" fontId="22" fillId="0" borderId="1" xfId="0" applyNumberFormat="1" applyFont="1" applyBorder="1" applyAlignment="1">
      <alignment horizontal="center"/>
    </xf>
    <xf numFmtId="0" fontId="21" fillId="11" borderId="1" xfId="0" applyFont="1" applyFill="1" applyBorder="1" applyAlignment="1">
      <alignment horizontal="center"/>
    </xf>
    <xf numFmtId="0" fontId="4" fillId="0" borderId="0" xfId="0" applyFont="1"/>
    <xf numFmtId="1" fontId="23" fillId="12" borderId="1" xfId="0" applyNumberFormat="1" applyFont="1" applyFill="1" applyBorder="1" applyAlignment="1">
      <alignment horizontal="center"/>
    </xf>
    <xf numFmtId="1" fontId="23" fillId="9" borderId="1" xfId="0" applyNumberFormat="1" applyFont="1" applyFill="1" applyBorder="1" applyAlignment="1">
      <alignment horizontal="center"/>
    </xf>
    <xf numFmtId="1" fontId="23" fillId="0" borderId="1" xfId="0" applyNumberFormat="1" applyFont="1" applyBorder="1" applyAlignment="1">
      <alignment horizontal="center"/>
    </xf>
    <xf numFmtId="0" fontId="4" fillId="9" borderId="0" xfId="0" applyFont="1" applyFill="1"/>
    <xf numFmtId="9" fontId="21" fillId="12" borderId="1" xfId="2" applyFont="1" applyFill="1" applyBorder="1" applyAlignment="1">
      <alignment horizontal="center" vertical="center"/>
    </xf>
    <xf numFmtId="9" fontId="21" fillId="0" borderId="1" xfId="2" applyFont="1" applyBorder="1" applyAlignment="1">
      <alignment horizontal="center" vertical="center"/>
    </xf>
    <xf numFmtId="0" fontId="4" fillId="3" borderId="9" xfId="0" applyFont="1" applyFill="1" applyBorder="1" applyAlignment="1">
      <alignment horizontal="left" vertical="center"/>
    </xf>
    <xf numFmtId="0" fontId="7" fillId="6" borderId="13" xfId="0" applyFont="1" applyFill="1" applyBorder="1" applyAlignment="1">
      <alignment horizontal="left" vertical="center"/>
    </xf>
    <xf numFmtId="164" fontId="7" fillId="0" borderId="1" xfId="1" applyNumberFormat="1" applyFont="1" applyBorder="1" applyAlignment="1">
      <alignment horizontal="left" vertical="center"/>
    </xf>
    <xf numFmtId="0" fontId="7" fillId="6" borderId="1" xfId="0" applyFont="1" applyFill="1" applyBorder="1" applyAlignment="1">
      <alignment horizontal="left" vertical="center"/>
    </xf>
    <xf numFmtId="164" fontId="7" fillId="0" borderId="20" xfId="1" applyNumberFormat="1" applyFont="1" applyBorder="1" applyAlignment="1">
      <alignment horizontal="left" vertical="center"/>
    </xf>
    <xf numFmtId="0" fontId="2" fillId="0" borderId="0" xfId="0" applyFont="1" applyAlignment="1">
      <alignment horizontal="left" vertical="center"/>
    </xf>
    <xf numFmtId="0" fontId="21" fillId="11" borderId="1" xfId="0" applyFont="1" applyFill="1" applyBorder="1" applyAlignment="1">
      <alignment horizontal="center" vertical="center" wrapText="1"/>
    </xf>
    <xf numFmtId="0" fontId="21" fillId="12" borderId="1" xfId="0" applyFont="1" applyFill="1" applyBorder="1" applyAlignment="1">
      <alignment horizontal="center" vertical="center" wrapText="1"/>
    </xf>
    <xf numFmtId="0" fontId="2" fillId="0" borderId="0" xfId="0" applyFont="1" applyAlignment="1">
      <alignment horizontal="center" vertical="center"/>
    </xf>
    <xf numFmtId="164" fontId="7" fillId="0" borderId="9" xfId="1" applyNumberFormat="1" applyFont="1" applyBorder="1" applyAlignment="1">
      <alignment horizontal="left" vertical="center"/>
    </xf>
    <xf numFmtId="164" fontId="11" fillId="9" borderId="9" xfId="1" applyNumberFormat="1" applyFont="1" applyFill="1" applyBorder="1" applyAlignment="1">
      <alignment horizontal="center" vertical="center"/>
    </xf>
    <xf numFmtId="164" fontId="7" fillId="9" borderId="9" xfId="1" applyNumberFormat="1" applyFont="1" applyFill="1" applyBorder="1" applyAlignment="1">
      <alignment horizontal="center" vertical="center"/>
    </xf>
    <xf numFmtId="0" fontId="24" fillId="0" borderId="0" xfId="5" quotePrefix="1" applyAlignment="1">
      <alignment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9" xfId="0" applyFont="1" applyFill="1" applyBorder="1" applyAlignment="1">
      <alignment horizontal="left" vertical="center"/>
    </xf>
    <xf numFmtId="0" fontId="2" fillId="0" borderId="0" xfId="0" applyFont="1" applyAlignment="1">
      <alignment horizontal="center" vertical="center"/>
    </xf>
    <xf numFmtId="0" fontId="7" fillId="0" borderId="20" xfId="0" applyFont="1" applyBorder="1" applyAlignment="1">
      <alignment horizontal="center" vertical="center"/>
    </xf>
    <xf numFmtId="0" fontId="5" fillId="0" borderId="1" xfId="0" applyFont="1" applyBorder="1" applyAlignment="1">
      <alignment horizontal="left" vertical="center" wrapText="1"/>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165" fontId="7" fillId="0" borderId="1" xfId="1" applyNumberFormat="1" applyFont="1" applyBorder="1" applyAlignment="1">
      <alignment horizontal="left" vertical="center"/>
    </xf>
    <xf numFmtId="165" fontId="7" fillId="8" borderId="9" xfId="1" applyNumberFormat="1" applyFont="1" applyFill="1" applyBorder="1" applyAlignment="1">
      <alignment horizontal="center" vertical="center" wrapText="1"/>
    </xf>
    <xf numFmtId="165" fontId="7" fillId="0" borderId="1" xfId="1" applyNumberFormat="1" applyFont="1" applyBorder="1" applyAlignment="1">
      <alignment horizontal="center" vertical="center"/>
    </xf>
    <xf numFmtId="165" fontId="7" fillId="0" borderId="1" xfId="1" applyNumberFormat="1" applyFont="1" applyBorder="1" applyAlignment="1">
      <alignment horizontal="center" vertical="center" wrapText="1"/>
    </xf>
    <xf numFmtId="165" fontId="7" fillId="7" borderId="1" xfId="1" applyNumberFormat="1" applyFont="1" applyFill="1" applyBorder="1" applyAlignment="1">
      <alignment horizontal="center" vertical="center" wrapText="1"/>
    </xf>
    <xf numFmtId="165" fontId="7" fillId="0" borderId="18" xfId="1" applyNumberFormat="1" applyFont="1" applyBorder="1" applyAlignment="1">
      <alignment horizontal="center" vertical="center"/>
    </xf>
    <xf numFmtId="165" fontId="7" fillId="8" borderId="0" xfId="1" applyNumberFormat="1" applyFont="1" applyFill="1" applyAlignment="1">
      <alignment vertical="center"/>
    </xf>
    <xf numFmtId="165" fontId="7" fillId="0" borderId="0" xfId="1" applyNumberFormat="1" applyFont="1" applyAlignment="1">
      <alignment vertical="center"/>
    </xf>
    <xf numFmtId="164" fontId="7" fillId="0" borderId="1" xfId="2" applyNumberFormat="1" applyFont="1" applyBorder="1" applyAlignment="1">
      <alignment horizontal="center" vertical="center"/>
    </xf>
    <xf numFmtId="164" fontId="7" fillId="0" borderId="1" xfId="2" applyNumberFormat="1" applyFont="1" applyBorder="1" applyAlignment="1">
      <alignment horizontal="center" vertical="center" wrapText="1"/>
    </xf>
    <xf numFmtId="164" fontId="7" fillId="7" borderId="1" xfId="2" applyNumberFormat="1" applyFont="1" applyFill="1" applyBorder="1" applyAlignment="1">
      <alignment horizontal="center" vertical="center" wrapText="1"/>
    </xf>
    <xf numFmtId="164" fontId="7" fillId="0" borderId="18" xfId="2" applyNumberFormat="1" applyFont="1" applyBorder="1" applyAlignment="1">
      <alignment horizontal="center" vertical="center"/>
    </xf>
    <xf numFmtId="164" fontId="7" fillId="8" borderId="0" xfId="0" applyNumberFormat="1" applyFont="1" applyFill="1" applyAlignment="1">
      <alignment vertical="center"/>
    </xf>
    <xf numFmtId="164" fontId="7" fillId="0" borderId="0" xfId="0" applyNumberFormat="1" applyFont="1" applyAlignment="1">
      <alignment vertical="center"/>
    </xf>
    <xf numFmtId="9" fontId="7" fillId="7" borderId="14" xfId="2" applyFont="1" applyFill="1" applyBorder="1" applyAlignment="1">
      <alignment horizontal="center" vertical="center" wrapText="1"/>
    </xf>
    <xf numFmtId="9" fontId="7" fillId="7" borderId="31" xfId="2" applyFont="1" applyFill="1" applyBorder="1" applyAlignment="1">
      <alignment horizontal="center"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4" fillId="8" borderId="36" xfId="0" applyFont="1" applyFill="1" applyBorder="1" applyAlignment="1">
      <alignment horizontal="center" vertical="center"/>
    </xf>
    <xf numFmtId="0" fontId="4" fillId="8" borderId="37" xfId="0" applyFont="1" applyFill="1" applyBorder="1" applyAlignment="1">
      <alignment horizontal="center" vertical="center"/>
    </xf>
    <xf numFmtId="0" fontId="28" fillId="0" borderId="0" xfId="3" applyFont="1" applyAlignment="1">
      <alignment horizontal="left" vertical="center" wrapText="1"/>
    </xf>
    <xf numFmtId="0" fontId="26" fillId="15" borderId="44" xfId="3" applyFont="1" applyFill="1" applyBorder="1" applyAlignment="1">
      <alignment horizontal="center" vertical="center" wrapText="1"/>
    </xf>
    <xf numFmtId="0" fontId="26" fillId="18" borderId="44" xfId="3" applyFont="1" applyFill="1" applyBorder="1" applyAlignment="1">
      <alignment horizontal="center" vertical="center" wrapText="1"/>
    </xf>
    <xf numFmtId="166" fontId="26" fillId="15" borderId="44" xfId="3" applyNumberFormat="1" applyFont="1" applyFill="1" applyBorder="1" applyAlignment="1">
      <alignment horizontal="center" vertical="center" wrapText="1"/>
    </xf>
    <xf numFmtId="0" fontId="26" fillId="15" borderId="47" xfId="3" applyFont="1" applyFill="1" applyBorder="1" applyAlignment="1">
      <alignment horizontal="center" vertical="center" wrapText="1"/>
    </xf>
    <xf numFmtId="0" fontId="26" fillId="19" borderId="47" xfId="3" applyFont="1" applyFill="1" applyBorder="1" applyAlignment="1">
      <alignment horizontal="center" vertical="center" wrapText="1"/>
    </xf>
    <xf numFmtId="0" fontId="26" fillId="19" borderId="44" xfId="3" applyFont="1" applyFill="1" applyBorder="1" applyAlignment="1">
      <alignment horizontal="center" vertical="center" wrapText="1"/>
    </xf>
    <xf numFmtId="0" fontId="26" fillId="14" borderId="47" xfId="3" applyFont="1" applyFill="1" applyBorder="1" applyAlignment="1">
      <alignment horizontal="center" vertical="center" wrapText="1"/>
    </xf>
    <xf numFmtId="0" fontId="26" fillId="14" borderId="44" xfId="3" applyFont="1" applyFill="1" applyBorder="1" applyAlignment="1">
      <alignment horizontal="center" vertical="center" wrapText="1"/>
    </xf>
    <xf numFmtId="49" fontId="26" fillId="14" borderId="1" xfId="3" quotePrefix="1" applyNumberFormat="1" applyFont="1" applyFill="1" applyBorder="1" applyAlignment="1">
      <alignment horizontal="center" vertical="center" wrapText="1"/>
    </xf>
    <xf numFmtId="49" fontId="26" fillId="14" borderId="1" xfId="3" applyNumberFormat="1" applyFont="1" applyFill="1" applyBorder="1" applyAlignment="1">
      <alignment horizontal="center" vertical="center" wrapText="1"/>
    </xf>
    <xf numFmtId="49" fontId="26" fillId="15" borderId="1" xfId="3" applyNumberFormat="1" applyFont="1" applyFill="1" applyBorder="1" applyAlignment="1">
      <alignment horizontal="center" vertical="center" wrapText="1"/>
    </xf>
    <xf numFmtId="49" fontId="26" fillId="18" borderId="1" xfId="3" applyNumberFormat="1" applyFont="1" applyFill="1" applyBorder="1" applyAlignment="1">
      <alignment horizontal="center" vertical="center" wrapText="1"/>
    </xf>
    <xf numFmtId="49" fontId="26" fillId="19" borderId="1" xfId="3" applyNumberFormat="1" applyFont="1" applyFill="1" applyBorder="1" applyAlignment="1">
      <alignment horizontal="center" vertical="center" wrapText="1"/>
    </xf>
    <xf numFmtId="0" fontId="26" fillId="14" borderId="9" xfId="3" applyFont="1" applyFill="1" applyBorder="1" applyAlignment="1">
      <alignment horizontal="center" vertical="center" wrapText="1"/>
    </xf>
    <xf numFmtId="0" fontId="26" fillId="20" borderId="33" xfId="3" applyFont="1" applyFill="1" applyBorder="1" applyAlignment="1">
      <alignment vertical="center"/>
    </xf>
    <xf numFmtId="0" fontId="26" fillId="15" borderId="48" xfId="3" applyFont="1" applyFill="1" applyBorder="1" applyAlignment="1">
      <alignment horizontal="center" vertical="center"/>
    </xf>
    <xf numFmtId="0" fontId="26" fillId="15" borderId="48" xfId="3" applyFont="1" applyFill="1" applyBorder="1" applyAlignment="1">
      <alignment vertical="center"/>
    </xf>
    <xf numFmtId="0" fontId="26" fillId="18" borderId="48" xfId="3" applyFont="1" applyFill="1" applyBorder="1" applyAlignment="1">
      <alignment horizontal="center" vertical="center"/>
    </xf>
    <xf numFmtId="0" fontId="26" fillId="20" borderId="48" xfId="3" applyFont="1" applyFill="1" applyBorder="1" applyAlignment="1">
      <alignment vertical="center"/>
    </xf>
    <xf numFmtId="0" fontId="26" fillId="20" borderId="32" xfId="3" applyFont="1" applyFill="1" applyBorder="1" applyAlignment="1">
      <alignment vertical="center"/>
    </xf>
    <xf numFmtId="0" fontId="5" fillId="2" borderId="9" xfId="0" applyFont="1" applyFill="1" applyBorder="1" applyAlignment="1">
      <alignment horizontal="center"/>
    </xf>
    <xf numFmtId="0" fontId="5" fillId="21" borderId="32" xfId="0" applyFont="1" applyFill="1" applyBorder="1" applyAlignment="1">
      <alignment horizontal="center"/>
    </xf>
    <xf numFmtId="0" fontId="5" fillId="22" borderId="9" xfId="0" applyFont="1" applyFill="1" applyBorder="1"/>
    <xf numFmtId="0" fontId="5" fillId="21" borderId="9" xfId="0" applyFont="1" applyFill="1" applyBorder="1"/>
    <xf numFmtId="0" fontId="5" fillId="0" borderId="0" xfId="0" applyFont="1"/>
    <xf numFmtId="0" fontId="0" fillId="0" borderId="1" xfId="0" applyBorder="1" applyAlignment="1">
      <alignment horizontal="left" vertical="center" wrapText="1"/>
    </xf>
    <xf numFmtId="0" fontId="5" fillId="9" borderId="1" xfId="0" applyFont="1" applyFill="1" applyBorder="1" applyAlignment="1">
      <alignment vertical="center"/>
    </xf>
    <xf numFmtId="0" fontId="5" fillId="0" borderId="17" xfId="0" applyFont="1" applyBorder="1" applyAlignment="1">
      <alignment horizontal="center" vertical="center"/>
    </xf>
    <xf numFmtId="0" fontId="5" fillId="0" borderId="1" xfId="0" applyFont="1" applyBorder="1" applyAlignment="1">
      <alignment vertical="center"/>
    </xf>
    <xf numFmtId="0" fontId="5" fillId="9" borderId="1" xfId="0" applyFont="1" applyFill="1" applyBorder="1" applyAlignment="1">
      <alignment horizontal="center" vertical="center"/>
    </xf>
    <xf numFmtId="0" fontId="29" fillId="9"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9" fontId="5" fillId="9" borderId="4" xfId="2" applyFont="1" applyFill="1" applyBorder="1" applyAlignment="1">
      <alignment horizontal="left" vertical="center" wrapText="1"/>
    </xf>
    <xf numFmtId="0" fontId="5" fillId="0" borderId="1" xfId="0" applyFont="1" applyBorder="1" applyAlignment="1">
      <alignment vertical="center" wrapText="1"/>
    </xf>
    <xf numFmtId="0" fontId="5" fillId="21" borderId="1" xfId="0" applyFont="1" applyFill="1" applyBorder="1" applyAlignment="1">
      <alignment horizontal="center" vertical="center"/>
    </xf>
    <xf numFmtId="0" fontId="5" fillId="0" borderId="18" xfId="0" applyFont="1" applyBorder="1" applyAlignment="1">
      <alignment vertical="center"/>
    </xf>
    <xf numFmtId="0" fontId="5" fillId="0" borderId="19" xfId="0" applyFont="1" applyBorder="1" applyAlignment="1">
      <alignment horizontal="center" vertical="center"/>
    </xf>
    <xf numFmtId="0" fontId="5" fillId="0" borderId="20" xfId="0" applyFont="1" applyBorder="1" applyAlignment="1">
      <alignment vertical="center"/>
    </xf>
    <xf numFmtId="0" fontId="5" fillId="9" borderId="20" xfId="0" applyFont="1" applyFill="1" applyBorder="1" applyAlignment="1">
      <alignment vertical="center"/>
    </xf>
    <xf numFmtId="0" fontId="5" fillId="9" borderId="20" xfId="0" applyFont="1" applyFill="1" applyBorder="1" applyAlignment="1">
      <alignment horizontal="center" vertical="center"/>
    </xf>
    <xf numFmtId="0" fontId="5" fillId="9" borderId="20" xfId="0" applyFont="1" applyFill="1" applyBorder="1" applyAlignment="1">
      <alignment horizontal="left" vertical="center" wrapText="1"/>
    </xf>
    <xf numFmtId="9" fontId="5" fillId="9" borderId="49" xfId="2" applyFont="1" applyFill="1" applyBorder="1" applyAlignment="1">
      <alignment horizontal="left" vertical="center" wrapText="1"/>
    </xf>
    <xf numFmtId="0" fontId="5" fillId="0" borderId="20" xfId="0" applyFont="1" applyBorder="1" applyAlignment="1">
      <alignment vertical="center" wrapText="1"/>
    </xf>
    <xf numFmtId="0" fontId="5" fillId="21" borderId="20" xfId="0" applyFont="1" applyFill="1" applyBorder="1" applyAlignment="1">
      <alignment horizontal="center" vertical="center"/>
    </xf>
    <xf numFmtId="0" fontId="5" fillId="0" borderId="22" xfId="0" applyFont="1" applyBorder="1" applyAlignment="1">
      <alignment vertical="center"/>
    </xf>
    <xf numFmtId="0" fontId="5" fillId="9" borderId="31" xfId="0" applyFont="1" applyFill="1" applyBorder="1" applyAlignment="1">
      <alignment horizontal="center" vertical="center"/>
    </xf>
    <xf numFmtId="0" fontId="5" fillId="0" borderId="31" xfId="0" applyFont="1" applyBorder="1" applyAlignment="1">
      <alignment vertical="center" wrapText="1"/>
    </xf>
    <xf numFmtId="9" fontId="5" fillId="9" borderId="51" xfId="2" applyFont="1" applyFill="1" applyBorder="1" applyAlignment="1">
      <alignment horizontal="left" vertical="center" wrapText="1"/>
    </xf>
    <xf numFmtId="0" fontId="5" fillId="0" borderId="31" xfId="0" applyFont="1" applyBorder="1" applyAlignment="1">
      <alignment vertical="center"/>
    </xf>
    <xf numFmtId="0" fontId="5" fillId="21" borderId="31" xfId="0" applyFont="1" applyFill="1" applyBorder="1" applyAlignment="1">
      <alignment horizontal="center" vertical="center"/>
    </xf>
    <xf numFmtId="0" fontId="5" fillId="0" borderId="52" xfId="0" applyFont="1" applyBorder="1" applyAlignment="1">
      <alignment vertical="center"/>
    </xf>
    <xf numFmtId="0" fontId="5" fillId="9" borderId="1" xfId="0" applyFont="1" applyFill="1" applyBorder="1" applyAlignment="1">
      <alignment horizontal="left" vertical="center"/>
    </xf>
    <xf numFmtId="0" fontId="30" fillId="2" borderId="1" xfId="0" applyFont="1" applyFill="1" applyBorder="1" applyAlignment="1">
      <alignment horizontal="center" vertical="center"/>
    </xf>
    <xf numFmtId="0" fontId="5" fillId="9" borderId="20" xfId="0" applyFont="1" applyFill="1" applyBorder="1" applyAlignment="1">
      <alignment horizontal="left" vertical="center"/>
    </xf>
    <xf numFmtId="9" fontId="5" fillId="9" borderId="51" xfId="2" applyFont="1" applyFill="1" applyBorder="1" applyAlignment="1">
      <alignment vertical="center" wrapText="1"/>
    </xf>
    <xf numFmtId="9" fontId="5" fillId="9" borderId="51" xfId="2" applyFont="1" applyFill="1" applyBorder="1" applyAlignment="1">
      <alignment horizontal="center" vertical="center"/>
    </xf>
    <xf numFmtId="9" fontId="5" fillId="9" borderId="4" xfId="2" applyFont="1" applyFill="1" applyBorder="1" applyAlignment="1">
      <alignment horizontal="center" vertical="center"/>
    </xf>
    <xf numFmtId="9" fontId="5" fillId="9" borderId="4" xfId="2" applyFont="1" applyFill="1" applyBorder="1" applyAlignment="1">
      <alignment horizontal="center" vertical="center" wrapText="1"/>
    </xf>
    <xf numFmtId="0" fontId="5" fillId="0" borderId="18" xfId="0" applyFont="1" applyBorder="1" applyAlignment="1">
      <alignment vertical="center" wrapText="1"/>
    </xf>
    <xf numFmtId="0" fontId="5" fillId="0" borderId="0" xfId="0" applyFont="1" applyAlignment="1">
      <alignment vertical="center" wrapText="1"/>
    </xf>
    <xf numFmtId="0" fontId="5" fillId="0" borderId="1" xfId="0" applyFont="1" applyBorder="1"/>
    <xf numFmtId="0" fontId="5" fillId="0" borderId="18" xfId="0" applyFont="1" applyBorder="1"/>
    <xf numFmtId="0" fontId="5" fillId="0" borderId="1" xfId="0" quotePrefix="1" applyFont="1" applyBorder="1" applyAlignment="1">
      <alignment vertical="center" wrapText="1"/>
    </xf>
    <xf numFmtId="0" fontId="5" fillId="9" borderId="1" xfId="0" applyFont="1" applyFill="1" applyBorder="1" applyAlignment="1">
      <alignment horizontal="center"/>
    </xf>
    <xf numFmtId="0" fontId="5" fillId="0" borderId="1" xfId="0" quotePrefix="1" applyFont="1" applyBorder="1" applyAlignment="1">
      <alignment wrapText="1"/>
    </xf>
    <xf numFmtId="9" fontId="5" fillId="9" borderId="4" xfId="2" applyFont="1" applyFill="1" applyBorder="1" applyAlignment="1">
      <alignment horizontal="center"/>
    </xf>
    <xf numFmtId="0" fontId="5" fillId="0" borderId="1" xfId="0" applyFont="1" applyBorder="1" applyAlignment="1"/>
    <xf numFmtId="0" fontId="5" fillId="0" borderId="18" xfId="0" applyFont="1" applyBorder="1" applyAlignment="1"/>
    <xf numFmtId="0" fontId="5" fillId="0" borderId="0" xfId="0" applyFont="1" applyAlignment="1"/>
    <xf numFmtId="0" fontId="5" fillId="9" borderId="54" xfId="0" applyFont="1" applyFill="1" applyBorder="1" applyAlignment="1">
      <alignment horizontal="center" vertical="center"/>
    </xf>
    <xf numFmtId="9" fontId="5" fillId="9" borderId="49" xfId="2" applyFont="1" applyFill="1" applyBorder="1" applyAlignment="1">
      <alignment horizontal="center" vertical="center"/>
    </xf>
    <xf numFmtId="0" fontId="5" fillId="0" borderId="20" xfId="0" applyFont="1" applyBorder="1"/>
    <xf numFmtId="0" fontId="5" fillId="0" borderId="22" xfId="0" applyFont="1" applyBorder="1"/>
    <xf numFmtId="0" fontId="5" fillId="0" borderId="55" xfId="0" applyFont="1" applyBorder="1" applyAlignment="1">
      <alignment horizontal="center" vertical="center"/>
    </xf>
    <xf numFmtId="0" fontId="5" fillId="0" borderId="13" xfId="0" applyFont="1" applyBorder="1"/>
    <xf numFmtId="0" fontId="5" fillId="9" borderId="14" xfId="0" applyFont="1" applyFill="1" applyBorder="1" applyAlignment="1">
      <alignment vertical="center" wrapText="1"/>
    </xf>
    <xf numFmtId="0" fontId="5" fillId="9" borderId="13" xfId="0" applyFont="1" applyFill="1" applyBorder="1" applyAlignment="1">
      <alignment horizontal="center" vertical="center" wrapText="1"/>
    </xf>
    <xf numFmtId="0" fontId="5" fillId="9" borderId="13" xfId="0" applyFont="1" applyFill="1" applyBorder="1" applyAlignment="1">
      <alignment horizontal="center" vertical="center"/>
    </xf>
    <xf numFmtId="9" fontId="5" fillId="9" borderId="56" xfId="2" applyFont="1" applyFill="1" applyBorder="1" applyAlignment="1">
      <alignment horizontal="center" vertical="center"/>
    </xf>
    <xf numFmtId="0" fontId="5" fillId="0" borderId="13" xfId="0" applyFont="1" applyBorder="1" applyAlignment="1">
      <alignment horizontal="left" vertical="center"/>
    </xf>
    <xf numFmtId="0" fontId="5" fillId="9" borderId="13" xfId="0" applyFont="1" applyFill="1" applyBorder="1"/>
    <xf numFmtId="0" fontId="5" fillId="2" borderId="13" xfId="0" applyFont="1" applyFill="1" applyBorder="1" applyAlignment="1">
      <alignment horizontal="center" vertical="center"/>
    </xf>
    <xf numFmtId="0" fontId="5" fillId="21" borderId="13" xfId="0" applyFont="1" applyFill="1" applyBorder="1" applyAlignment="1">
      <alignment horizontal="center" vertical="center"/>
    </xf>
    <xf numFmtId="0" fontId="5" fillId="0" borderId="15" xfId="0" applyFont="1" applyBorder="1"/>
    <xf numFmtId="0" fontId="5" fillId="9" borderId="1" xfId="0" applyFont="1" applyFill="1" applyBorder="1" applyAlignment="1">
      <alignment vertical="center" wrapText="1"/>
    </xf>
    <xf numFmtId="0" fontId="5" fillId="9" borderId="1" xfId="0" applyFont="1" applyFill="1" applyBorder="1" applyAlignment="1">
      <alignment horizontal="center" vertical="center" wrapText="1"/>
    </xf>
    <xf numFmtId="0" fontId="5" fillId="0" borderId="9" xfId="0" applyFont="1" applyBorder="1" applyAlignment="1">
      <alignment vertical="center"/>
    </xf>
    <xf numFmtId="0" fontId="5" fillId="9" borderId="1" xfId="0" applyFont="1" applyFill="1" applyBorder="1"/>
    <xf numFmtId="0" fontId="5" fillId="2" borderId="1" xfId="0" applyFont="1" applyFill="1" applyBorder="1" applyAlignment="1">
      <alignment horizontal="center" vertical="center"/>
    </xf>
    <xf numFmtId="0" fontId="5" fillId="0" borderId="1" xfId="0" applyFont="1" applyBorder="1" applyAlignment="1">
      <alignment horizontal="left" vertical="center"/>
    </xf>
    <xf numFmtId="9" fontId="5" fillId="0" borderId="1" xfId="0" applyNumberFormat="1" applyFont="1" applyBorder="1" applyAlignment="1">
      <alignment horizontal="center" vertical="center" wrapText="1"/>
    </xf>
    <xf numFmtId="0" fontId="5" fillId="9" borderId="20" xfId="0" applyFont="1" applyFill="1" applyBorder="1" applyAlignment="1">
      <alignment vertical="center" wrapText="1"/>
    </xf>
    <xf numFmtId="9" fontId="5" fillId="9" borderId="49" xfId="2" applyFont="1" applyFill="1" applyBorder="1" applyAlignment="1">
      <alignment horizontal="center" vertical="center" wrapText="1"/>
    </xf>
    <xf numFmtId="0" fontId="5" fillId="2" borderId="20" xfId="0" applyFont="1" applyFill="1" applyBorder="1" applyAlignment="1">
      <alignment horizontal="center" vertical="center"/>
    </xf>
    <xf numFmtId="0" fontId="5" fillId="0" borderId="57" xfId="0" applyFont="1" applyBorder="1" applyAlignment="1">
      <alignment horizontal="center"/>
    </xf>
    <xf numFmtId="0" fontId="5" fillId="0" borderId="31" xfId="0" applyFont="1" applyBorder="1" applyAlignment="1"/>
    <xf numFmtId="0" fontId="5" fillId="9" borderId="31" xfId="0" applyFont="1" applyFill="1" applyBorder="1" applyAlignment="1">
      <alignment vertical="center" wrapText="1"/>
    </xf>
    <xf numFmtId="0" fontId="5" fillId="9" borderId="31" xfId="0" applyFont="1" applyFill="1" applyBorder="1" applyAlignment="1">
      <alignment horizontal="left" wrapText="1"/>
    </xf>
    <xf numFmtId="9" fontId="17" fillId="9" borderId="51" xfId="2" applyFont="1" applyFill="1" applyBorder="1" applyAlignment="1">
      <alignment horizontal="center"/>
    </xf>
    <xf numFmtId="0" fontId="5" fillId="0" borderId="31" xfId="0" applyFont="1" applyBorder="1" applyAlignment="1">
      <alignment horizontal="left" vertical="center"/>
    </xf>
    <xf numFmtId="0" fontId="5" fillId="0" borderId="31" xfId="0" applyFont="1" applyFill="1" applyBorder="1" applyAlignment="1">
      <alignment horizontal="left" wrapText="1"/>
    </xf>
    <xf numFmtId="0" fontId="5" fillId="2" borderId="31" xfId="0" applyFont="1" applyFill="1" applyBorder="1" applyAlignment="1">
      <alignment horizontal="center"/>
    </xf>
    <xf numFmtId="0" fontId="5" fillId="0" borderId="31" xfId="0" applyFont="1" applyFill="1" applyBorder="1" applyAlignment="1">
      <alignment horizontal="left"/>
    </xf>
    <xf numFmtId="0" fontId="5" fillId="0" borderId="52" xfId="0" applyFont="1" applyFill="1" applyBorder="1" applyAlignment="1">
      <alignment horizontal="left"/>
    </xf>
    <xf numFmtId="0" fontId="5" fillId="0" borderId="1" xfId="0" applyFont="1" applyBorder="1" applyAlignment="1">
      <alignment horizontal="center" vertical="center"/>
    </xf>
    <xf numFmtId="0" fontId="5" fillId="0" borderId="18" xfId="0" applyFont="1" applyBorder="1" applyAlignment="1">
      <alignment horizontal="center" vertical="center"/>
    </xf>
    <xf numFmtId="0" fontId="5" fillId="9" borderId="1" xfId="0" applyFont="1" applyFill="1" applyBorder="1" applyAlignment="1">
      <alignment horizontal="left" wrapText="1"/>
    </xf>
    <xf numFmtId="0" fontId="5" fillId="0" borderId="1" xfId="0" applyFont="1" applyBorder="1" applyAlignment="1">
      <alignment horizontal="left" wrapText="1"/>
    </xf>
    <xf numFmtId="0" fontId="5" fillId="2" borderId="1" xfId="0" applyFont="1" applyFill="1" applyBorder="1" applyAlignment="1">
      <alignment horizontal="center"/>
    </xf>
    <xf numFmtId="0" fontId="5" fillId="0" borderId="1" xfId="0" applyFont="1" applyBorder="1" applyAlignment="1">
      <alignment horizontal="center"/>
    </xf>
    <xf numFmtId="0" fontId="5" fillId="0" borderId="18" xfId="0" applyFont="1" applyBorder="1" applyAlignment="1">
      <alignment horizontal="center"/>
    </xf>
    <xf numFmtId="0" fontId="5" fillId="0" borderId="5" xfId="0" applyFont="1" applyBorder="1" applyAlignment="1"/>
    <xf numFmtId="0" fontId="5" fillId="9" borderId="5" xfId="0" applyFont="1" applyFill="1" applyBorder="1" applyAlignment="1">
      <alignment vertical="center" wrapText="1"/>
    </xf>
    <xf numFmtId="0" fontId="5" fillId="9" borderId="9" xfId="0" applyFont="1" applyFill="1" applyBorder="1" applyAlignment="1">
      <alignment horizontal="left" vertical="center" wrapText="1"/>
    </xf>
    <xf numFmtId="0" fontId="5" fillId="9" borderId="9" xfId="0" applyFont="1" applyFill="1" applyBorder="1" applyAlignment="1">
      <alignment horizontal="left" vertical="center"/>
    </xf>
    <xf numFmtId="9" fontId="5" fillId="9" borderId="32" xfId="2" applyFont="1" applyFill="1" applyBorder="1" applyAlignment="1">
      <alignment horizontal="center" vertical="center"/>
    </xf>
    <xf numFmtId="0" fontId="5" fillId="0" borderId="9" xfId="0" applyFont="1" applyBorder="1" applyAlignment="1">
      <alignment vertical="center" wrapText="1"/>
    </xf>
    <xf numFmtId="0" fontId="5" fillId="0" borderId="9" xfId="0" applyFont="1" applyBorder="1" applyAlignment="1">
      <alignment horizontal="left" vertical="center" wrapText="1"/>
    </xf>
    <xf numFmtId="0" fontId="5" fillId="2" borderId="9" xfId="0" applyFont="1" applyFill="1" applyBorder="1" applyAlignment="1">
      <alignment horizontal="center" vertical="center"/>
    </xf>
    <xf numFmtId="0" fontId="5" fillId="9" borderId="9" xfId="0" applyFont="1" applyFill="1" applyBorder="1" applyAlignment="1">
      <alignment horizontal="center" vertical="center"/>
    </xf>
    <xf numFmtId="0" fontId="5" fillId="21" borderId="9" xfId="0" applyFont="1" applyFill="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12" xfId="0" applyFont="1" applyBorder="1" applyAlignment="1">
      <alignment horizontal="center" vertical="center"/>
    </xf>
    <xf numFmtId="0" fontId="5" fillId="9" borderId="13" xfId="0" applyFont="1" applyFill="1" applyBorder="1" applyAlignment="1">
      <alignment vertical="center" wrapText="1"/>
    </xf>
    <xf numFmtId="0" fontId="5" fillId="9" borderId="13" xfId="0" applyFont="1" applyFill="1" applyBorder="1" applyAlignment="1">
      <alignment horizontal="left" vertical="center" wrapText="1"/>
    </xf>
    <xf numFmtId="9" fontId="5" fillId="9" borderId="13" xfId="2" applyFont="1" applyFill="1" applyBorder="1" applyAlignment="1">
      <alignment horizontal="center" vertical="center"/>
    </xf>
    <xf numFmtId="0" fontId="5" fillId="0" borderId="13" xfId="0" applyFont="1" applyBorder="1" applyAlignment="1">
      <alignment horizontal="left" vertical="center" wrapText="1"/>
    </xf>
    <xf numFmtId="9" fontId="5" fillId="9" borderId="14" xfId="2" applyFont="1" applyFill="1" applyBorder="1" applyAlignment="1">
      <alignment horizontal="center" vertical="center" wrapText="1"/>
    </xf>
    <xf numFmtId="0" fontId="5" fillId="0" borderId="13" xfId="0" applyFont="1" applyBorder="1" applyAlignment="1">
      <alignment horizontal="center" vertical="center"/>
    </xf>
    <xf numFmtId="0" fontId="5" fillId="0" borderId="15" xfId="0" applyFont="1" applyBorder="1" applyAlignment="1">
      <alignment horizontal="center" vertical="center"/>
    </xf>
    <xf numFmtId="9" fontId="5" fillId="9" borderId="1" xfId="2" applyFont="1" applyFill="1" applyBorder="1" applyAlignment="1">
      <alignment horizontal="center" vertical="center"/>
    </xf>
    <xf numFmtId="9" fontId="5" fillId="9" borderId="5" xfId="2" applyFont="1" applyFill="1" applyBorder="1" applyAlignment="1">
      <alignment horizontal="center" vertical="center" wrapText="1"/>
    </xf>
    <xf numFmtId="0" fontId="31" fillId="0" borderId="1" xfId="0" applyFont="1" applyBorder="1" applyAlignment="1">
      <alignment horizontal="left" vertical="center"/>
    </xf>
    <xf numFmtId="0" fontId="31" fillId="0" borderId="1" xfId="0" applyFont="1" applyBorder="1" applyAlignment="1">
      <alignment vertical="center" wrapText="1"/>
    </xf>
    <xf numFmtId="9" fontId="5" fillId="9" borderId="21" xfId="2" applyFont="1" applyFill="1" applyBorder="1" applyAlignment="1">
      <alignment horizontal="center" vertical="center" wrapText="1"/>
    </xf>
    <xf numFmtId="9" fontId="5" fillId="9" borderId="20" xfId="2" applyFont="1" applyFill="1" applyBorder="1" applyAlignment="1">
      <alignment horizontal="center" vertical="center"/>
    </xf>
    <xf numFmtId="0" fontId="5" fillId="0" borderId="20" xfId="0" applyFont="1" applyBorder="1" applyAlignment="1">
      <alignment horizontal="left" vertical="center" wrapText="1"/>
    </xf>
    <xf numFmtId="0" fontId="5" fillId="0" borderId="20" xfId="0" applyFont="1" applyBorder="1" applyAlignment="1">
      <alignment horizontal="center" vertical="center"/>
    </xf>
    <xf numFmtId="0" fontId="5" fillId="0" borderId="22" xfId="0" applyFont="1" applyBorder="1" applyAlignment="1">
      <alignment horizontal="center" vertical="center"/>
    </xf>
    <xf numFmtId="0" fontId="5" fillId="0" borderId="57" xfId="0" applyFont="1" applyBorder="1" applyAlignment="1">
      <alignment horizontal="center" vertical="center"/>
    </xf>
    <xf numFmtId="0" fontId="5" fillId="0" borderId="31" xfId="0" applyFont="1" applyBorder="1"/>
    <xf numFmtId="0" fontId="5" fillId="9" borderId="31" xfId="0" applyFont="1" applyFill="1" applyBorder="1" applyAlignment="1">
      <alignment horizontal="left" vertical="center"/>
    </xf>
    <xf numFmtId="0" fontId="5" fillId="0" borderId="31" xfId="0" applyFont="1" applyBorder="1" applyAlignment="1">
      <alignment horizontal="left" vertical="center" wrapText="1"/>
    </xf>
    <xf numFmtId="0" fontId="5" fillId="2" borderId="31" xfId="0" applyFont="1" applyFill="1" applyBorder="1" applyAlignment="1">
      <alignment horizontal="center" vertical="center"/>
    </xf>
    <xf numFmtId="0" fontId="26" fillId="23" borderId="1" xfId="3" applyFont="1" applyFill="1" applyBorder="1" applyAlignment="1">
      <alignment vertical="center"/>
    </xf>
    <xf numFmtId="9" fontId="26" fillId="23" borderId="3" xfId="2" applyFont="1" applyFill="1" applyBorder="1" applyAlignment="1">
      <alignment vertical="center"/>
    </xf>
    <xf numFmtId="0" fontId="26" fillId="23" borderId="3" xfId="3" applyFont="1" applyFill="1" applyBorder="1" applyAlignment="1">
      <alignment vertical="center"/>
    </xf>
    <xf numFmtId="0" fontId="26" fillId="20" borderId="4" xfId="3" applyFont="1" applyFill="1" applyBorder="1" applyAlignment="1">
      <alignment vertical="center"/>
    </xf>
    <xf numFmtId="0" fontId="5" fillId="9" borderId="4" xfId="0" applyFont="1" applyFill="1" applyBorder="1" applyAlignment="1">
      <alignment horizontal="center" vertical="center"/>
    </xf>
    <xf numFmtId="0" fontId="5" fillId="22" borderId="1" xfId="0" applyFont="1" applyFill="1" applyBorder="1"/>
    <xf numFmtId="0" fontId="5" fillId="22" borderId="18" xfId="0" applyFont="1" applyFill="1" applyBorder="1"/>
    <xf numFmtId="9" fontId="5" fillId="9" borderId="4" xfId="2" applyFont="1" applyFill="1" applyBorder="1"/>
    <xf numFmtId="0" fontId="5" fillId="9" borderId="1" xfId="0" applyFont="1" applyFill="1" applyBorder="1" applyAlignment="1">
      <alignment wrapText="1"/>
    </xf>
    <xf numFmtId="17" fontId="5" fillId="9" borderId="1" xfId="0" applyNumberFormat="1" applyFont="1" applyFill="1" applyBorder="1" applyAlignment="1">
      <alignment horizontal="center" vertical="center"/>
    </xf>
    <xf numFmtId="0" fontId="5" fillId="2" borderId="1" xfId="0" applyFont="1" applyFill="1" applyBorder="1"/>
    <xf numFmtId="0" fontId="5" fillId="9" borderId="0" xfId="0" applyFont="1" applyFill="1"/>
    <xf numFmtId="0" fontId="5" fillId="0" borderId="5" xfId="0" applyFont="1" applyBorder="1"/>
    <xf numFmtId="0" fontId="5" fillId="9" borderId="9" xfId="0" applyFont="1" applyFill="1" applyBorder="1" applyAlignment="1">
      <alignment horizontal="center" vertical="center" wrapText="1"/>
    </xf>
    <xf numFmtId="0" fontId="5" fillId="9" borderId="9" xfId="0" applyFont="1" applyFill="1" applyBorder="1" applyAlignment="1">
      <alignment vertical="center" wrapText="1"/>
    </xf>
    <xf numFmtId="0" fontId="5" fillId="2" borderId="9" xfId="0" applyFont="1" applyFill="1" applyBorder="1"/>
    <xf numFmtId="0" fontId="5" fillId="9" borderId="9" xfId="0" applyFont="1" applyFill="1" applyBorder="1"/>
    <xf numFmtId="0" fontId="5" fillId="0" borderId="9" xfId="0" applyFont="1" applyBorder="1"/>
    <xf numFmtId="0" fontId="5" fillId="0" borderId="25" xfId="0" applyFont="1" applyBorder="1"/>
    <xf numFmtId="0" fontId="5" fillId="0" borderId="12" xfId="0" applyFont="1" applyBorder="1" applyAlignment="1">
      <alignment horizontal="center"/>
    </xf>
    <xf numFmtId="9" fontId="5" fillId="9" borderId="13" xfId="2" applyFont="1" applyFill="1" applyBorder="1"/>
    <xf numFmtId="0" fontId="5" fillId="21" borderId="13" xfId="0" applyFont="1" applyFill="1" applyBorder="1"/>
    <xf numFmtId="0" fontId="5" fillId="0" borderId="17" xfId="0" applyFont="1" applyBorder="1" applyAlignment="1">
      <alignment horizontal="center"/>
    </xf>
    <xf numFmtId="9" fontId="5" fillId="9" borderId="1" xfId="2" applyFont="1" applyFill="1" applyBorder="1"/>
    <xf numFmtId="0" fontId="5" fillId="21" borderId="1" xfId="0" applyFont="1" applyFill="1" applyBorder="1"/>
    <xf numFmtId="0" fontId="5" fillId="0" borderId="19" xfId="0" applyFont="1" applyBorder="1" applyAlignment="1">
      <alignment horizontal="center"/>
    </xf>
    <xf numFmtId="0" fontId="5" fillId="9" borderId="20" xfId="0" applyFont="1" applyFill="1" applyBorder="1"/>
    <xf numFmtId="9" fontId="5" fillId="9" borderId="20" xfId="2" applyFont="1" applyFill="1" applyBorder="1"/>
    <xf numFmtId="0" fontId="5" fillId="21" borderId="20" xfId="0" applyFont="1" applyFill="1" applyBorder="1"/>
    <xf numFmtId="0" fontId="5" fillId="9" borderId="13" xfId="0" applyFont="1" applyFill="1" applyBorder="1" applyAlignment="1">
      <alignment horizontal="left" vertical="center"/>
    </xf>
    <xf numFmtId="9" fontId="5" fillId="9" borderId="14" xfId="2" applyFont="1" applyFill="1" applyBorder="1" applyAlignment="1">
      <alignment horizontal="center" vertical="center"/>
    </xf>
    <xf numFmtId="0" fontId="5" fillId="9" borderId="13" xfId="0" applyFont="1" applyFill="1" applyBorder="1" applyAlignment="1">
      <alignment vertical="center"/>
    </xf>
    <xf numFmtId="0" fontId="5" fillId="0" borderId="13" xfId="0" applyFont="1" applyBorder="1" applyAlignment="1">
      <alignment vertical="center"/>
    </xf>
    <xf numFmtId="9" fontId="5" fillId="9" borderId="13" xfId="2" applyFont="1" applyFill="1" applyBorder="1" applyAlignment="1">
      <alignment vertical="center"/>
    </xf>
    <xf numFmtId="0" fontId="5" fillId="21" borderId="13" xfId="0" applyFont="1" applyFill="1" applyBorder="1" applyAlignment="1">
      <alignment vertical="center"/>
    </xf>
    <xf numFmtId="0" fontId="5" fillId="0" borderId="15" xfId="0" applyFont="1" applyBorder="1" applyAlignment="1">
      <alignment vertical="center"/>
    </xf>
    <xf numFmtId="9" fontId="5" fillId="9" borderId="1" xfId="2" applyFont="1" applyFill="1" applyBorder="1" applyAlignment="1">
      <alignment vertical="center"/>
    </xf>
    <xf numFmtId="0" fontId="5" fillId="21" borderId="1" xfId="0" applyFont="1" applyFill="1" applyBorder="1" applyAlignment="1">
      <alignment vertical="center"/>
    </xf>
    <xf numFmtId="0" fontId="5" fillId="9" borderId="31" xfId="0" applyFont="1" applyFill="1" applyBorder="1" applyAlignment="1">
      <alignment horizontal="left" vertical="center" wrapText="1"/>
    </xf>
    <xf numFmtId="9" fontId="5" fillId="9" borderId="31" xfId="2" applyFont="1" applyFill="1" applyBorder="1" applyAlignment="1">
      <alignment horizontal="center" vertical="center"/>
    </xf>
    <xf numFmtId="9" fontId="5" fillId="9" borderId="20" xfId="2" applyFont="1" applyFill="1" applyBorder="1" applyAlignment="1">
      <alignment vertical="center"/>
    </xf>
    <xf numFmtId="0" fontId="5" fillId="21" borderId="20" xfId="0" applyFont="1" applyFill="1" applyBorder="1" applyAlignment="1">
      <alignment vertical="center"/>
    </xf>
    <xf numFmtId="0" fontId="5" fillId="0" borderId="50" xfId="0" applyFont="1" applyBorder="1" applyAlignment="1">
      <alignment horizontal="center"/>
    </xf>
    <xf numFmtId="0" fontId="5" fillId="9" borderId="31" xfId="0" applyFont="1" applyFill="1" applyBorder="1"/>
    <xf numFmtId="9" fontId="5" fillId="9" borderId="51" xfId="2" applyFont="1" applyFill="1" applyBorder="1"/>
    <xf numFmtId="0" fontId="5" fillId="21" borderId="31" xfId="0" applyFont="1" applyFill="1" applyBorder="1"/>
    <xf numFmtId="0" fontId="5" fillId="0" borderId="52" xfId="0" applyFont="1" applyBorder="1"/>
    <xf numFmtId="9" fontId="5" fillId="9" borderId="32" xfId="2" applyFont="1" applyFill="1" applyBorder="1"/>
    <xf numFmtId="0" fontId="5" fillId="0" borderId="34" xfId="0" applyFont="1" applyBorder="1" applyAlignment="1">
      <alignment horizontal="center" vertical="center"/>
    </xf>
    <xf numFmtId="0" fontId="5" fillId="0" borderId="12" xfId="0" applyFont="1" applyBorder="1"/>
    <xf numFmtId="9" fontId="5" fillId="9" borderId="56" xfId="2" applyFont="1" applyFill="1" applyBorder="1"/>
    <xf numFmtId="0" fontId="5" fillId="0" borderId="38" xfId="0" applyFont="1" applyBorder="1" applyAlignment="1">
      <alignment horizontal="center" vertical="center"/>
    </xf>
    <xf numFmtId="0" fontId="5" fillId="0" borderId="17" xfId="0" applyFont="1" applyBorder="1"/>
    <xf numFmtId="0" fontId="5" fillId="0" borderId="19" xfId="0" applyFont="1" applyBorder="1"/>
    <xf numFmtId="9" fontId="5" fillId="9" borderId="49" xfId="2" applyFont="1" applyFill="1" applyBorder="1"/>
    <xf numFmtId="0" fontId="17" fillId="0" borderId="58" xfId="0" applyFont="1" applyBorder="1" applyAlignment="1">
      <alignment horizontal="center"/>
    </xf>
    <xf numFmtId="0" fontId="17" fillId="0" borderId="59" xfId="0" applyFont="1" applyBorder="1" applyAlignment="1">
      <alignment horizontal="center" vertical="center"/>
    </xf>
    <xf numFmtId="0" fontId="26" fillId="23" borderId="59" xfId="3" applyFont="1" applyFill="1" applyBorder="1" applyAlignment="1">
      <alignment horizontal="center" vertical="center"/>
    </xf>
    <xf numFmtId="0" fontId="17" fillId="9" borderId="59" xfId="0" applyFont="1" applyFill="1" applyBorder="1" applyAlignment="1">
      <alignment horizontal="center"/>
    </xf>
    <xf numFmtId="0" fontId="17" fillId="9" borderId="59" xfId="0" applyFont="1" applyFill="1" applyBorder="1" applyAlignment="1">
      <alignment horizontal="center" vertical="center"/>
    </xf>
    <xf numFmtId="0" fontId="17" fillId="0" borderId="51" xfId="0" applyFont="1" applyBorder="1" applyAlignment="1">
      <alignment horizontal="center"/>
    </xf>
    <xf numFmtId="0" fontId="5" fillId="9" borderId="51" xfId="0" applyFont="1" applyFill="1" applyBorder="1" applyAlignment="1">
      <alignment horizontal="center" vertical="center"/>
    </xf>
    <xf numFmtId="9" fontId="17" fillId="0" borderId="31" xfId="0" applyNumberFormat="1" applyFont="1" applyBorder="1" applyAlignment="1">
      <alignment horizontal="center"/>
    </xf>
    <xf numFmtId="0" fontId="5" fillId="9" borderId="0" xfId="0" applyFont="1" applyFill="1" applyBorder="1" applyAlignment="1">
      <alignment horizontal="center" vertical="center"/>
    </xf>
    <xf numFmtId="0" fontId="5" fillId="9" borderId="0" xfId="0" applyFont="1" applyFill="1" applyAlignment="1">
      <alignment vertical="center"/>
    </xf>
    <xf numFmtId="0" fontId="5" fillId="9" borderId="0" xfId="0" applyFont="1" applyFill="1" applyAlignment="1">
      <alignment horizontal="center" vertical="center"/>
    </xf>
    <xf numFmtId="0" fontId="32" fillId="0" borderId="0" xfId="3" applyFont="1" applyAlignment="1">
      <alignment horizontal="center" vertical="center"/>
    </xf>
    <xf numFmtId="0" fontId="32" fillId="0" borderId="0" xfId="3" applyFont="1" applyAlignment="1">
      <alignment vertical="center"/>
    </xf>
    <xf numFmtId="0" fontId="32" fillId="9" borderId="0" xfId="3" applyFont="1" applyFill="1" applyAlignment="1">
      <alignment vertical="center"/>
    </xf>
    <xf numFmtId="0" fontId="32" fillId="9" borderId="0" xfId="3" applyFont="1" applyFill="1" applyAlignment="1">
      <alignment horizontal="center" vertical="center"/>
    </xf>
    <xf numFmtId="166" fontId="28" fillId="9" borderId="0" xfId="3" applyNumberFormat="1" applyFont="1" applyFill="1" applyAlignment="1">
      <alignment horizontal="center" vertical="center" wrapText="1"/>
    </xf>
    <xf numFmtId="0" fontId="32" fillId="0" borderId="0" xfId="3" applyFont="1" applyAlignment="1">
      <alignment horizontal="center" vertical="center" wrapText="1"/>
    </xf>
    <xf numFmtId="0" fontId="12"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17" fillId="9" borderId="0" xfId="0" applyFont="1" applyFill="1" applyBorder="1" applyAlignment="1">
      <alignment horizontal="center" vertical="center"/>
    </xf>
    <xf numFmtId="0" fontId="1" fillId="8" borderId="1" xfId="0" applyFont="1" applyFill="1" applyBorder="1" applyAlignment="1">
      <alignment horizontal="left" vertical="center" wrapText="1"/>
    </xf>
    <xf numFmtId="9" fontId="1" fillId="8" borderId="1" xfId="0" applyNumberFormat="1" applyFont="1" applyFill="1" applyBorder="1" applyAlignment="1">
      <alignment horizontal="center" vertical="center"/>
    </xf>
    <xf numFmtId="1" fontId="18" fillId="0" borderId="13" xfId="3" applyNumberFormat="1" applyFont="1" applyFill="1" applyBorder="1" applyAlignment="1" applyProtection="1">
      <alignment horizontal="left" vertical="center" wrapText="1"/>
      <protection locked="0"/>
    </xf>
    <xf numFmtId="0" fontId="1" fillId="0" borderId="1" xfId="0" applyFont="1" applyBorder="1" applyAlignment="1">
      <alignment horizontal="left" vertical="center" wrapText="1"/>
    </xf>
    <xf numFmtId="0" fontId="1" fillId="2" borderId="1" xfId="0" applyFont="1" applyFill="1" applyBorder="1" applyAlignment="1">
      <alignment horizontal="center" vertical="center"/>
    </xf>
    <xf numFmtId="9" fontId="1" fillId="0" borderId="1" xfId="2" applyFont="1" applyBorder="1" applyAlignment="1">
      <alignment horizontal="center" vertical="center" wrapText="1"/>
    </xf>
    <xf numFmtId="0" fontId="5" fillId="9" borderId="56" xfId="0" applyFont="1" applyFill="1" applyBorder="1" applyAlignment="1">
      <alignment horizontal="center" vertical="center" wrapText="1"/>
    </xf>
    <xf numFmtId="9" fontId="5" fillId="9" borderId="56" xfId="2" applyFont="1" applyFill="1" applyBorder="1" applyAlignment="1">
      <alignment horizontal="center" vertical="center" wrapText="1"/>
    </xf>
    <xf numFmtId="9" fontId="5" fillId="0" borderId="56" xfId="0" applyNumberFormat="1" applyFont="1" applyBorder="1" applyAlignment="1">
      <alignment vertical="center" wrapText="1"/>
    </xf>
    <xf numFmtId="1" fontId="18" fillId="0" borderId="31" xfId="3" applyNumberFormat="1" applyFont="1" applyFill="1" applyBorder="1" applyAlignment="1" applyProtection="1">
      <alignment horizontal="left" vertical="center" wrapText="1"/>
      <protection locked="0"/>
    </xf>
    <xf numFmtId="0" fontId="1" fillId="9" borderId="1" xfId="0" applyFont="1" applyFill="1" applyBorder="1" applyAlignment="1">
      <alignment horizontal="left" vertical="center" wrapText="1"/>
    </xf>
    <xf numFmtId="0" fontId="5" fillId="9" borderId="51" xfId="0" applyFont="1" applyFill="1" applyBorder="1" applyAlignment="1">
      <alignment horizontal="center" vertical="center" wrapText="1"/>
    </xf>
    <xf numFmtId="9" fontId="5" fillId="9" borderId="51" xfId="2" applyFont="1" applyFill="1" applyBorder="1" applyAlignment="1">
      <alignment horizontal="center" vertical="center" wrapText="1"/>
    </xf>
    <xf numFmtId="9" fontId="5" fillId="0" borderId="51" xfId="0" applyNumberFormat="1" applyFont="1" applyBorder="1" applyAlignment="1">
      <alignment vertical="center" wrapText="1"/>
    </xf>
    <xf numFmtId="9" fontId="1" fillId="9" borderId="1" xfId="0" applyNumberFormat="1" applyFont="1" applyFill="1" applyBorder="1" applyAlignment="1">
      <alignment horizontal="center" vertical="center"/>
    </xf>
    <xf numFmtId="9" fontId="1" fillId="9" borderId="1" xfId="2" applyFont="1" applyFill="1" applyBorder="1" applyAlignment="1">
      <alignment horizontal="center" vertical="center" wrapText="1"/>
    </xf>
    <xf numFmtId="9" fontId="5" fillId="0" borderId="4" xfId="0" applyNumberFormat="1" applyFont="1" applyBorder="1" applyAlignment="1">
      <alignment vertical="center" wrapText="1"/>
    </xf>
    <xf numFmtId="9" fontId="5" fillId="9" borderId="4" xfId="2" applyFont="1" applyFill="1" applyBorder="1" applyAlignment="1">
      <alignment vertical="center"/>
    </xf>
    <xf numFmtId="0" fontId="5" fillId="0" borderId="4" xfId="0" applyFont="1" applyBorder="1" applyAlignment="1">
      <alignment vertical="center"/>
    </xf>
    <xf numFmtId="0" fontId="1" fillId="9" borderId="1" xfId="0" applyFont="1" applyFill="1" applyBorder="1" applyAlignment="1">
      <alignment horizontal="left" vertical="center"/>
    </xf>
    <xf numFmtId="9" fontId="1" fillId="9" borderId="1" xfId="2" applyFont="1" applyFill="1" applyBorder="1" applyAlignment="1">
      <alignment horizontal="center" vertical="center"/>
    </xf>
    <xf numFmtId="9" fontId="5" fillId="9" borderId="4" xfId="2" applyFont="1" applyFill="1" applyBorder="1" applyAlignment="1">
      <alignment vertical="center" wrapText="1"/>
    </xf>
    <xf numFmtId="0" fontId="1" fillId="0" borderId="1" xfId="0" applyFont="1" applyBorder="1" applyAlignment="1">
      <alignment horizontal="left" vertical="center"/>
    </xf>
    <xf numFmtId="0" fontId="5" fillId="0" borderId="50" xfId="0" applyFont="1" applyBorder="1" applyAlignment="1">
      <alignment horizontal="center" vertical="center"/>
    </xf>
    <xf numFmtId="0" fontId="5" fillId="9" borderId="31" xfId="0" applyFont="1" applyFill="1" applyBorder="1" applyAlignment="1">
      <alignment vertical="center"/>
    </xf>
    <xf numFmtId="0" fontId="5" fillId="9" borderId="31" xfId="0" applyFont="1" applyFill="1" applyBorder="1" applyAlignment="1">
      <alignment horizontal="center" vertical="center" wrapText="1"/>
    </xf>
    <xf numFmtId="0" fontId="18" fillId="9" borderId="53" xfId="3" applyFont="1" applyFill="1" applyBorder="1" applyAlignment="1">
      <alignment horizontal="left" vertical="center" wrapText="1"/>
    </xf>
    <xf numFmtId="0" fontId="1" fillId="9" borderId="1" xfId="0" applyFont="1" applyFill="1" applyBorder="1" applyAlignment="1">
      <alignment horizontal="center" vertical="center" wrapText="1"/>
    </xf>
    <xf numFmtId="0" fontId="5" fillId="0" borderId="24" xfId="0" applyFont="1" applyBorder="1" applyAlignment="1">
      <alignment horizontal="center" vertical="center"/>
    </xf>
    <xf numFmtId="9" fontId="5" fillId="9" borderId="1" xfId="2" applyFont="1" applyFill="1" applyBorder="1" applyAlignment="1">
      <alignment horizontal="center" vertical="center" wrapText="1"/>
    </xf>
    <xf numFmtId="0" fontId="5" fillId="9" borderId="20" xfId="0" applyFont="1" applyFill="1" applyBorder="1" applyAlignment="1">
      <alignment horizontal="center" vertical="center" wrapText="1"/>
    </xf>
    <xf numFmtId="0" fontId="5" fillId="0" borderId="14" xfId="0" applyFont="1" applyBorder="1" applyAlignment="1">
      <alignment vertical="center"/>
    </xf>
    <xf numFmtId="0" fontId="5" fillId="9" borderId="14" xfId="0" applyFont="1" applyFill="1" applyBorder="1" applyAlignment="1">
      <alignment horizontal="left" vertical="center"/>
    </xf>
    <xf numFmtId="0" fontId="30" fillId="9" borderId="1" xfId="0" quotePrefix="1" applyFont="1" applyFill="1" applyBorder="1" applyAlignment="1">
      <alignment horizontal="left" vertical="center" wrapText="1"/>
    </xf>
    <xf numFmtId="0" fontId="30" fillId="9"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9" fontId="1" fillId="0" borderId="1" xfId="0" applyNumberFormat="1" applyFont="1" applyBorder="1" applyAlignment="1">
      <alignment vertical="center" wrapText="1"/>
    </xf>
    <xf numFmtId="0" fontId="5" fillId="0" borderId="13" xfId="0" applyFont="1" applyBorder="1" applyAlignment="1">
      <alignment vertical="center" wrapText="1"/>
    </xf>
    <xf numFmtId="9" fontId="5" fillId="9" borderId="56" xfId="2" applyFont="1" applyFill="1" applyBorder="1" applyAlignment="1">
      <alignment horizontal="left" vertical="center" wrapText="1"/>
    </xf>
    <xf numFmtId="0" fontId="30" fillId="9" borderId="1" xfId="0" quotePrefix="1" applyFont="1" applyFill="1" applyBorder="1" applyAlignment="1">
      <alignment vertical="center" wrapText="1"/>
    </xf>
    <xf numFmtId="0" fontId="1" fillId="0" borderId="1" xfId="0" quotePrefix="1" applyFont="1" applyBorder="1" applyAlignment="1">
      <alignment vertical="center" wrapText="1"/>
    </xf>
    <xf numFmtId="0" fontId="1" fillId="0" borderId="1" xfId="0" quotePrefix="1" applyFont="1" applyBorder="1" applyAlignment="1">
      <alignment horizontal="center" vertical="center" wrapText="1"/>
    </xf>
    <xf numFmtId="0" fontId="30" fillId="9" borderId="1" xfId="0" applyFont="1" applyFill="1" applyBorder="1" applyAlignment="1">
      <alignment vertical="center" wrapText="1"/>
    </xf>
    <xf numFmtId="0" fontId="1" fillId="0" borderId="1" xfId="0" applyFont="1" applyBorder="1" applyAlignment="1">
      <alignment wrapText="1"/>
    </xf>
    <xf numFmtId="0" fontId="1" fillId="0" borderId="1" xfId="0" quotePrefix="1" applyFont="1" applyBorder="1" applyAlignment="1">
      <alignment horizontal="left" vertical="center" wrapText="1"/>
    </xf>
    <xf numFmtId="0" fontId="1" fillId="0" borderId="1" xfId="0" quotePrefix="1" applyFont="1" applyBorder="1" applyAlignment="1">
      <alignment wrapText="1"/>
    </xf>
    <xf numFmtId="0" fontId="1" fillId="0" borderId="1" xfId="0" applyFont="1" applyBorder="1"/>
    <xf numFmtId="0" fontId="30" fillId="9" borderId="1" xfId="0" applyFont="1" applyFill="1" applyBorder="1" applyAlignment="1">
      <alignment horizontal="center" vertical="center"/>
    </xf>
    <xf numFmtId="0" fontId="30" fillId="9" borderId="1" xfId="0" quotePrefix="1" applyFont="1" applyFill="1" applyBorder="1" applyAlignment="1">
      <alignment wrapText="1"/>
    </xf>
    <xf numFmtId="1" fontId="18" fillId="9" borderId="31" xfId="3" applyNumberFormat="1" applyFont="1" applyFill="1" applyBorder="1" applyAlignment="1" applyProtection="1">
      <alignment horizontal="left" vertical="center" wrapText="1"/>
      <protection locked="0"/>
    </xf>
    <xf numFmtId="0" fontId="5" fillId="0" borderId="31" xfId="0" applyFont="1" applyBorder="1" applyAlignment="1">
      <alignment horizontal="center" vertical="center" wrapText="1"/>
    </xf>
    <xf numFmtId="0" fontId="5" fillId="0" borderId="5" xfId="0" applyFont="1" applyBorder="1" applyAlignment="1">
      <alignment vertical="center"/>
    </xf>
    <xf numFmtId="0" fontId="5" fillId="9" borderId="1" xfId="0" quotePrefix="1" applyFont="1" applyFill="1" applyBorder="1" applyAlignment="1">
      <alignment vertical="center" wrapText="1"/>
    </xf>
    <xf numFmtId="0" fontId="5" fillId="9" borderId="4" xfId="0" applyFont="1" applyFill="1" applyBorder="1"/>
    <xf numFmtId="0" fontId="5" fillId="9" borderId="1" xfId="0" quotePrefix="1" applyFont="1" applyFill="1" applyBorder="1" applyAlignment="1">
      <alignment wrapText="1"/>
    </xf>
    <xf numFmtId="0" fontId="5" fillId="9" borderId="54" xfId="0" applyFont="1" applyFill="1" applyBorder="1" applyAlignment="1">
      <alignment vertical="center" wrapText="1"/>
    </xf>
    <xf numFmtId="0" fontId="35" fillId="9" borderId="13" xfId="0" applyFont="1" applyFill="1" applyBorder="1" applyAlignment="1">
      <alignment vertical="center" wrapText="1"/>
    </xf>
    <xf numFmtId="0" fontId="35" fillId="9" borderId="1" xfId="0" applyFont="1" applyFill="1" applyBorder="1" applyAlignment="1">
      <alignment vertical="center" wrapText="1"/>
    </xf>
    <xf numFmtId="167" fontId="5" fillId="2" borderId="13"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35" fillId="9"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9" fontId="17" fillId="9" borderId="4" xfId="2" applyFont="1" applyFill="1" applyBorder="1" applyAlignment="1">
      <alignment horizontal="center" vertical="center"/>
    </xf>
    <xf numFmtId="0" fontId="5" fillId="0" borderId="1" xfId="0" applyFont="1" applyFill="1" applyBorder="1" applyAlignment="1">
      <alignment horizontal="left" vertical="center"/>
    </xf>
    <xf numFmtId="0" fontId="5" fillId="0" borderId="18" xfId="0" applyFont="1" applyFill="1" applyBorder="1" applyAlignment="1">
      <alignment horizontal="left" vertical="center"/>
    </xf>
    <xf numFmtId="0" fontId="35" fillId="9" borderId="20" xfId="0" applyFont="1" applyFill="1" applyBorder="1" applyAlignment="1">
      <alignment horizontal="left" vertical="center" wrapText="1"/>
    </xf>
    <xf numFmtId="0" fontId="35" fillId="0" borderId="20" xfId="0" applyFont="1" applyFill="1" applyBorder="1" applyAlignment="1">
      <alignment horizontal="left" vertical="center" wrapText="1"/>
    </xf>
    <xf numFmtId="167" fontId="5" fillId="2" borderId="20" xfId="0" applyNumberFormat="1" applyFont="1" applyFill="1" applyBorder="1" applyAlignment="1">
      <alignment horizontal="center" vertical="center"/>
    </xf>
    <xf numFmtId="0" fontId="5" fillId="0" borderId="20" xfId="0" applyFont="1" applyFill="1" applyBorder="1" applyAlignment="1">
      <alignment horizontal="left" vertical="center" wrapText="1"/>
    </xf>
    <xf numFmtId="9" fontId="17" fillId="9" borderId="49" xfId="2" applyFont="1" applyFill="1" applyBorder="1" applyAlignment="1">
      <alignment horizontal="center" vertical="center"/>
    </xf>
    <xf numFmtId="0" fontId="5" fillId="0" borderId="20" xfId="0" applyFont="1" applyFill="1" applyBorder="1" applyAlignment="1">
      <alignment horizontal="left" vertical="center"/>
    </xf>
    <xf numFmtId="0" fontId="5" fillId="0" borderId="22" xfId="0" applyFont="1" applyFill="1" applyBorder="1" applyAlignment="1">
      <alignment horizontal="left" vertical="center"/>
    </xf>
    <xf numFmtId="0" fontId="5" fillId="8" borderId="1" xfId="0" applyFont="1" applyFill="1" applyBorder="1" applyAlignment="1">
      <alignment horizontal="center" vertical="center"/>
    </xf>
    <xf numFmtId="0" fontId="5" fillId="0" borderId="24" xfId="0" applyFont="1" applyBorder="1" applyAlignment="1">
      <alignment horizontal="center"/>
    </xf>
    <xf numFmtId="9" fontId="5" fillId="9" borderId="9" xfId="2" applyFont="1" applyFill="1" applyBorder="1"/>
    <xf numFmtId="0" fontId="5" fillId="0" borderId="10" xfId="0" applyFont="1" applyBorder="1" applyAlignment="1">
      <alignment horizontal="center" vertical="center" wrapText="1"/>
    </xf>
    <xf numFmtId="0" fontId="5" fillId="0" borderId="16" xfId="0" applyFont="1" applyBorder="1" applyAlignment="1">
      <alignment horizontal="center" vertical="center" wrapText="1"/>
    </xf>
    <xf numFmtId="0" fontId="21" fillId="11" borderId="1" xfId="0" applyFont="1" applyFill="1" applyBorder="1" applyAlignment="1">
      <alignment horizontal="center" wrapText="1"/>
    </xf>
    <xf numFmtId="0" fontId="21" fillId="0" borderId="2" xfId="0" applyFont="1" applyBorder="1" applyAlignment="1">
      <alignment horizontal="center"/>
    </xf>
    <xf numFmtId="0" fontId="21" fillId="0" borderId="4" xfId="0" applyFont="1" applyBorder="1" applyAlignment="1">
      <alignment horizontal="center"/>
    </xf>
    <xf numFmtId="0" fontId="21" fillId="12" borderId="1" xfId="0" applyFont="1" applyFill="1" applyBorder="1" applyAlignment="1">
      <alignment horizontal="center" wrapText="1"/>
    </xf>
    <xf numFmtId="0" fontId="21" fillId="11" borderId="1" xfId="0" applyFont="1" applyFill="1" applyBorder="1" applyAlignment="1">
      <alignment horizontal="center" vertical="center" wrapText="1"/>
    </xf>
    <xf numFmtId="0" fontId="21" fillId="12" borderId="1" xfId="0" applyFont="1" applyFill="1" applyBorder="1" applyAlignment="1">
      <alignment horizontal="center" vertical="center" wrapText="1"/>
    </xf>
    <xf numFmtId="43" fontId="25" fillId="8" borderId="1" xfId="1" applyFont="1" applyFill="1" applyBorder="1" applyAlignment="1">
      <alignment horizontal="center" vertical="center" wrapText="1"/>
    </xf>
    <xf numFmtId="9" fontId="25" fillId="8" borderId="1" xfId="2" applyFont="1" applyFill="1" applyBorder="1" applyAlignment="1">
      <alignment horizontal="center" vertical="center" wrapText="1"/>
    </xf>
    <xf numFmtId="9" fontId="25" fillId="8" borderId="18" xfId="2" applyFont="1" applyFill="1" applyBorder="1" applyAlignment="1">
      <alignment horizontal="center" vertical="center" wrapText="1"/>
    </xf>
    <xf numFmtId="43" fontId="8" fillId="6" borderId="17" xfId="1" applyFont="1" applyFill="1" applyBorder="1" applyAlignment="1">
      <alignment horizontal="center" vertical="center" wrapText="1"/>
    </xf>
    <xf numFmtId="43" fontId="8" fillId="6" borderId="19" xfId="1" applyFont="1" applyFill="1" applyBorder="1" applyAlignment="1">
      <alignment horizontal="center" vertical="center" wrapText="1"/>
    </xf>
    <xf numFmtId="9" fontId="8" fillId="6" borderId="18" xfId="2" applyFont="1" applyFill="1" applyBorder="1" applyAlignment="1">
      <alignment horizontal="center" vertical="center" wrapText="1"/>
    </xf>
    <xf numFmtId="9" fontId="8" fillId="6" borderId="22" xfId="2" applyFont="1" applyFill="1" applyBorder="1" applyAlignment="1">
      <alignment horizontal="center" vertical="center" wrapText="1"/>
    </xf>
    <xf numFmtId="0" fontId="4" fillId="8" borderId="38" xfId="0" applyFont="1" applyFill="1" applyBorder="1" applyAlignment="1">
      <alignment horizontal="center" vertical="center"/>
    </xf>
    <xf numFmtId="0" fontId="4" fillId="8" borderId="39" xfId="0" applyFont="1" applyFill="1" applyBorder="1" applyAlignment="1">
      <alignment horizontal="center" vertical="center"/>
    </xf>
    <xf numFmtId="9" fontId="25" fillId="8" borderId="2" xfId="2" applyFont="1" applyFill="1" applyBorder="1" applyAlignment="1">
      <alignment horizontal="center" vertical="center" wrapText="1"/>
    </xf>
    <xf numFmtId="17" fontId="4" fillId="3" borderId="3"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35" xfId="0" applyFont="1" applyFill="1" applyBorder="1" applyAlignment="1">
      <alignment horizontal="center" vertical="center"/>
    </xf>
    <xf numFmtId="17" fontId="4" fillId="8" borderId="3" xfId="0" applyNumberFormat="1" applyFont="1" applyFill="1" applyBorder="1" applyAlignment="1">
      <alignment horizontal="center" vertical="center"/>
    </xf>
    <xf numFmtId="0" fontId="4" fillId="8" borderId="4" xfId="0" applyFont="1" applyFill="1" applyBorder="1" applyAlignment="1">
      <alignment horizontal="center" vertical="center"/>
    </xf>
    <xf numFmtId="0" fontId="4" fillId="8" borderId="3" xfId="0" applyFont="1" applyFill="1" applyBorder="1" applyAlignment="1">
      <alignment horizontal="center" vertical="center"/>
    </xf>
    <xf numFmtId="17" fontId="24" fillId="8" borderId="3" xfId="5" quotePrefix="1" applyNumberFormat="1" applyFill="1" applyBorder="1" applyAlignment="1">
      <alignment horizontal="center" vertical="center"/>
    </xf>
    <xf numFmtId="0" fontId="24" fillId="8" borderId="4" xfId="5" applyFill="1" applyBorder="1" applyAlignment="1">
      <alignment horizontal="center" vertical="center"/>
    </xf>
    <xf numFmtId="0" fontId="4" fillId="3" borderId="4" xfId="0" applyFont="1" applyFill="1" applyBorder="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 xfId="0" applyFont="1" applyFill="1" applyBorder="1" applyAlignment="1">
      <alignment horizontal="left" vertical="center"/>
    </xf>
    <xf numFmtId="0" fontId="4" fillId="3" borderId="9" xfId="0" applyFont="1" applyFill="1" applyBorder="1" applyAlignment="1">
      <alignment horizontal="left"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8" borderId="1" xfId="0" applyFont="1" applyFill="1" applyBorder="1" applyAlignment="1">
      <alignment horizontal="left" vertical="center" wrapText="1"/>
    </xf>
    <xf numFmtId="0" fontId="7" fillId="0" borderId="1" xfId="0" applyFont="1" applyBorder="1" applyAlignment="1">
      <alignment horizontal="left" vertical="center" wrapText="1"/>
    </xf>
    <xf numFmtId="0" fontId="2" fillId="0" borderId="0" xfId="0" applyFont="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7" fillId="0" borderId="13" xfId="0" applyFont="1" applyBorder="1" applyAlignment="1">
      <alignment horizontal="left" vertical="center"/>
    </xf>
    <xf numFmtId="0" fontId="7" fillId="0" borderId="20" xfId="0" applyFont="1" applyBorder="1" applyAlignment="1">
      <alignment horizontal="left" vertical="center"/>
    </xf>
    <xf numFmtId="43" fontId="8" fillId="6" borderId="14" xfId="1" applyFont="1" applyFill="1" applyBorder="1" applyAlignment="1">
      <alignment horizontal="center" vertical="center" wrapText="1"/>
    </xf>
    <xf numFmtId="43" fontId="8" fillId="6" borderId="5" xfId="1" applyFont="1" applyFill="1" applyBorder="1" applyAlignment="1">
      <alignment horizontal="center" vertical="center" wrapText="1"/>
    </xf>
    <xf numFmtId="43" fontId="8" fillId="6" borderId="21" xfId="1" applyFont="1" applyFill="1" applyBorder="1" applyAlignment="1">
      <alignment horizontal="center" vertical="center" wrapText="1"/>
    </xf>
    <xf numFmtId="9" fontId="8" fillId="6" borderId="14" xfId="2" applyFont="1" applyFill="1" applyBorder="1" applyAlignment="1">
      <alignment horizontal="center" vertical="center" wrapText="1"/>
    </xf>
    <xf numFmtId="9" fontId="8" fillId="6" borderId="5" xfId="2" applyFont="1" applyFill="1" applyBorder="1" applyAlignment="1">
      <alignment horizontal="center" vertical="center" wrapText="1"/>
    </xf>
    <xf numFmtId="9" fontId="8" fillId="6" borderId="21" xfId="2" applyFont="1" applyFill="1" applyBorder="1" applyAlignment="1">
      <alignment horizontal="center" vertical="center" wrapText="1"/>
    </xf>
    <xf numFmtId="0" fontId="7" fillId="0" borderId="24" xfId="0" applyFont="1" applyBorder="1" applyAlignment="1">
      <alignment horizontal="center" vertical="center"/>
    </xf>
    <xf numFmtId="0" fontId="7" fillId="0" borderId="9" xfId="0" applyFont="1" applyBorder="1" applyAlignment="1">
      <alignment horizontal="left" vertical="center"/>
    </xf>
    <xf numFmtId="0" fontId="7" fillId="8" borderId="12"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3" xfId="0" applyFont="1" applyFill="1" applyBorder="1" applyAlignment="1">
      <alignment horizontal="left" vertical="center" wrapText="1"/>
    </xf>
    <xf numFmtId="0" fontId="7" fillId="8" borderId="20" xfId="0" applyFont="1" applyFill="1" applyBorder="1" applyAlignment="1">
      <alignment horizontal="left" vertical="center"/>
    </xf>
    <xf numFmtId="0" fontId="7" fillId="0" borderId="13" xfId="0" applyFont="1" applyBorder="1" applyAlignment="1">
      <alignment horizontal="left" vertical="center" wrapText="1"/>
    </xf>
    <xf numFmtId="0" fontId="7" fillId="8" borderId="13"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2" xfId="0" applyFont="1" applyFill="1" applyBorder="1" applyAlignment="1">
      <alignment horizontal="center" vertical="center"/>
    </xf>
    <xf numFmtId="0" fontId="4" fillId="5" borderId="6" xfId="0" applyFont="1" applyFill="1" applyBorder="1" applyAlignment="1">
      <alignment horizontal="center" vertical="center"/>
    </xf>
    <xf numFmtId="0" fontId="7" fillId="0" borderId="13" xfId="0" applyFont="1" applyBorder="1" applyAlignment="1">
      <alignment horizontal="center" vertical="center"/>
    </xf>
    <xf numFmtId="0" fontId="7" fillId="0" borderId="20" xfId="0" applyFont="1" applyBorder="1" applyAlignment="1">
      <alignment horizontal="center" vertical="center"/>
    </xf>
    <xf numFmtId="0" fontId="7" fillId="8" borderId="13"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13" xfId="0" applyFont="1" applyFill="1" applyBorder="1" applyAlignment="1">
      <alignment horizontal="center" vertical="center" wrapText="1"/>
    </xf>
    <xf numFmtId="0" fontId="7" fillId="0" borderId="13" xfId="0" applyFont="1" applyBorder="1" applyAlignment="1">
      <alignment horizontal="center" vertical="center" wrapText="1"/>
    </xf>
    <xf numFmtId="0" fontId="14" fillId="2" borderId="1" xfId="0" applyFont="1" applyFill="1" applyBorder="1" applyAlignment="1">
      <alignment horizontal="center" vertical="center"/>
    </xf>
    <xf numFmtId="0" fontId="11" fillId="10" borderId="12" xfId="0" applyFont="1" applyFill="1" applyBorder="1" applyAlignment="1">
      <alignment horizontal="center" vertical="center"/>
    </xf>
    <xf numFmtId="0" fontId="11" fillId="10" borderId="17" xfId="0" applyFont="1" applyFill="1" applyBorder="1" applyAlignment="1">
      <alignment horizontal="center" vertical="center"/>
    </xf>
    <xf numFmtId="0" fontId="11" fillId="10" borderId="24" xfId="0" applyFont="1" applyFill="1" applyBorder="1" applyAlignment="1">
      <alignment horizontal="center" vertical="center"/>
    </xf>
    <xf numFmtId="0" fontId="11" fillId="9" borderId="13"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9" xfId="0" applyFont="1" applyFill="1" applyBorder="1" applyAlignment="1">
      <alignment horizontal="center" vertical="center"/>
    </xf>
    <xf numFmtId="0" fontId="12" fillId="0" borderId="27" xfId="0" applyFont="1" applyBorder="1" applyAlignment="1">
      <alignment horizontal="center" vertical="center"/>
    </xf>
    <xf numFmtId="0" fontId="12" fillId="0" borderId="28"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center" vertical="center"/>
    </xf>
    <xf numFmtId="0" fontId="2" fillId="0" borderId="31" xfId="0" applyFont="1" applyBorder="1" applyAlignment="1">
      <alignment horizontal="center" vertical="center"/>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 fillId="0" borderId="1" xfId="0" applyFont="1" applyBorder="1" applyAlignment="1">
      <alignment horizontal="center" vertical="center" wrapText="1"/>
    </xf>
    <xf numFmtId="0" fontId="12" fillId="0" borderId="1" xfId="0" applyFont="1" applyBorder="1" applyAlignment="1">
      <alignment horizontal="left" vertical="center" wrapText="1"/>
    </xf>
    <xf numFmtId="0" fontId="2" fillId="0" borderId="0" xfId="0" applyFont="1" applyBorder="1" applyAlignment="1">
      <alignment horizontal="center" vertical="center"/>
    </xf>
    <xf numFmtId="0" fontId="26" fillId="0" borderId="0" xfId="3" applyFont="1" applyBorder="1" applyAlignment="1">
      <alignment horizontal="center" vertical="center" wrapText="1"/>
    </xf>
    <xf numFmtId="0" fontId="26" fillId="14" borderId="40" xfId="3" applyFont="1" applyFill="1" applyBorder="1" applyAlignment="1">
      <alignment horizontal="center" vertical="center" wrapText="1"/>
    </xf>
    <xf numFmtId="0" fontId="26" fillId="14" borderId="42" xfId="3" applyFont="1" applyFill="1" applyBorder="1" applyAlignment="1">
      <alignment horizontal="center" vertical="center" wrapText="1"/>
    </xf>
    <xf numFmtId="0" fontId="26" fillId="14" borderId="41" xfId="3" applyFont="1" applyFill="1" applyBorder="1" applyAlignment="1">
      <alignment horizontal="center" vertical="center" wrapText="1"/>
    </xf>
    <xf numFmtId="0" fontId="26" fillId="14" borderId="43" xfId="3" applyFont="1" applyFill="1" applyBorder="1" applyAlignment="1">
      <alignment horizontal="center" vertical="center" wrapText="1"/>
    </xf>
    <xf numFmtId="0" fontId="26" fillId="15" borderId="2" xfId="3" applyFont="1" applyFill="1" applyBorder="1" applyAlignment="1">
      <alignment horizontal="center" vertical="center" wrapText="1"/>
    </xf>
    <xf numFmtId="0" fontId="26" fillId="15" borderId="3" xfId="3" applyFont="1" applyFill="1" applyBorder="1" applyAlignment="1">
      <alignment horizontal="center" vertical="center" wrapText="1"/>
    </xf>
    <xf numFmtId="0" fontId="26" fillId="15" borderId="4" xfId="3" applyFont="1" applyFill="1" applyBorder="1" applyAlignment="1">
      <alignment horizontal="center" vertical="center" wrapText="1"/>
    </xf>
    <xf numFmtId="0" fontId="17" fillId="16" borderId="1" xfId="0" applyFont="1" applyFill="1" applyBorder="1" applyAlignment="1">
      <alignment horizontal="center" vertical="center"/>
    </xf>
    <xf numFmtId="0" fontId="26" fillId="17" borderId="1" xfId="3" applyFont="1" applyFill="1" applyBorder="1" applyAlignment="1">
      <alignment horizontal="center" vertical="center" wrapText="1"/>
    </xf>
    <xf numFmtId="0" fontId="26" fillId="15" borderId="45" xfId="3" applyFont="1" applyFill="1" applyBorder="1" applyAlignment="1">
      <alignment horizontal="center" vertical="center" wrapText="1"/>
    </xf>
    <xf numFmtId="0" fontId="26" fillId="15" borderId="46" xfId="3" applyFont="1" applyFill="1" applyBorder="1" applyAlignment="1">
      <alignment horizontal="center" vertical="center" wrapText="1"/>
    </xf>
    <xf numFmtId="0" fontId="26" fillId="19" borderId="45" xfId="3" applyFont="1" applyFill="1" applyBorder="1" applyAlignment="1">
      <alignment horizontal="center" vertical="center" wrapText="1"/>
    </xf>
    <xf numFmtId="0" fontId="26" fillId="19" borderId="46" xfId="3" applyFont="1" applyFill="1" applyBorder="1" applyAlignment="1">
      <alignment horizontal="center" vertical="center" wrapText="1"/>
    </xf>
    <xf numFmtId="9" fontId="5" fillId="9" borderId="14" xfId="2" applyFont="1" applyFill="1" applyBorder="1" applyAlignment="1">
      <alignment horizontal="center" vertical="center" wrapText="1"/>
    </xf>
    <xf numFmtId="9" fontId="5" fillId="9" borderId="5" xfId="2" applyFont="1" applyFill="1" applyBorder="1" applyAlignment="1">
      <alignment horizontal="center" vertical="center" wrapText="1"/>
    </xf>
    <xf numFmtId="9" fontId="5" fillId="9" borderId="21" xfId="2" applyFont="1" applyFill="1" applyBorder="1" applyAlignment="1">
      <alignment horizontal="center" vertical="center" wrapText="1"/>
    </xf>
    <xf numFmtId="0" fontId="35" fillId="0" borderId="14" xfId="0" applyFont="1" applyBorder="1" applyAlignment="1">
      <alignment horizontal="left" vertical="center" wrapText="1"/>
    </xf>
    <xf numFmtId="0" fontId="35" fillId="0" borderId="5" xfId="0" applyFont="1" applyBorder="1" applyAlignment="1">
      <alignment horizontal="left" vertical="center"/>
    </xf>
    <xf numFmtId="0" fontId="35" fillId="0" borderId="21" xfId="0" applyFont="1" applyBorder="1" applyAlignment="1">
      <alignment horizontal="left" vertical="center"/>
    </xf>
    <xf numFmtId="0" fontId="5" fillId="0" borderId="13" xfId="0" quotePrefix="1" applyFont="1" applyBorder="1" applyAlignment="1">
      <alignment horizontal="left" vertical="center" wrapText="1"/>
    </xf>
    <xf numFmtId="0" fontId="5" fillId="0" borderId="1" xfId="0" quotePrefix="1" applyFont="1" applyBorder="1" applyAlignment="1">
      <alignment horizontal="left" vertical="center" wrapText="1"/>
    </xf>
    <xf numFmtId="0" fontId="29" fillId="0" borderId="1" xfId="0" applyFont="1" applyBorder="1" applyAlignment="1">
      <alignment horizontal="left" vertical="center" wrapText="1"/>
    </xf>
    <xf numFmtId="0" fontId="29" fillId="0" borderId="1" xfId="0" applyFont="1" applyBorder="1" applyAlignment="1">
      <alignment horizontal="left" vertical="center"/>
    </xf>
    <xf numFmtId="0" fontId="29" fillId="0" borderId="20" xfId="0" applyFont="1" applyBorder="1" applyAlignment="1">
      <alignment horizontal="left" vertical="center"/>
    </xf>
    <xf numFmtId="0" fontId="5" fillId="0" borderId="14" xfId="0" applyFont="1" applyBorder="1" applyAlignment="1">
      <alignment horizontal="left" vertical="center" wrapText="1"/>
    </xf>
    <xf numFmtId="0" fontId="5" fillId="0" borderId="5" xfId="0" applyFont="1" applyBorder="1" applyAlignment="1">
      <alignment horizontal="left" vertical="center"/>
    </xf>
    <xf numFmtId="0" fontId="5" fillId="0" borderId="21" xfId="0" applyFont="1" applyBorder="1" applyAlignment="1">
      <alignment horizontal="left" vertical="center"/>
    </xf>
  </cellXfs>
  <cellStyles count="8">
    <cellStyle name="Comma" xfId="1" builtinId="3"/>
    <cellStyle name="Comma 2" xfId="4"/>
    <cellStyle name="Comma 3" xfId="7"/>
    <cellStyle name="Hyperlink" xfId="5" builtinId="8"/>
    <cellStyle name="Normal" xfId="0" builtinId="0"/>
    <cellStyle name="Normal 2" xfId="3"/>
    <cellStyle name="Normal 2 2"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Q25"/>
  <sheetViews>
    <sheetView zoomScale="87" zoomScaleNormal="87" workbookViewId="0">
      <pane xSplit="2" ySplit="6" topLeftCell="C7" activePane="bottomRight" state="frozen"/>
      <selection pane="topRight" activeCell="E1" sqref="E1"/>
      <selection pane="bottomLeft" activeCell="A7" sqref="A7"/>
      <selection pane="bottomRight" activeCell="Q17" sqref="Q17"/>
    </sheetView>
  </sheetViews>
  <sheetFormatPr defaultRowHeight="13" x14ac:dyDescent="0.3"/>
  <cols>
    <col min="1" max="9" width="9.1796875" style="116"/>
    <col min="10" max="10" width="4" style="116" customWidth="1"/>
    <col min="11" max="237" width="9.1796875" style="116"/>
    <col min="238" max="238" width="4.54296875" style="116" customWidth="1"/>
    <col min="239" max="239" width="25.54296875" style="116" customWidth="1"/>
    <col min="240" max="240" width="26" style="116" customWidth="1"/>
    <col min="241" max="241" width="15.54296875" style="116" customWidth="1"/>
    <col min="242" max="242" width="11.7265625" style="116" customWidth="1"/>
    <col min="243" max="243" width="12" style="116" customWidth="1"/>
    <col min="244" max="244" width="18.81640625" style="116" bestFit="1" customWidth="1"/>
    <col min="245" max="245" width="0" style="116" hidden="1" customWidth="1"/>
    <col min="246" max="246" width="12.453125" style="116" customWidth="1"/>
    <col min="247" max="247" width="11.54296875" style="116" customWidth="1"/>
    <col min="248" max="248" width="13.81640625" style="116" customWidth="1"/>
    <col min="249" max="249" width="9.1796875" style="116"/>
    <col min="250" max="253" width="14.1796875" style="116" customWidth="1"/>
    <col min="254" max="493" width="9.1796875" style="116"/>
    <col min="494" max="494" width="4.54296875" style="116" customWidth="1"/>
    <col min="495" max="495" width="25.54296875" style="116" customWidth="1"/>
    <col min="496" max="496" width="26" style="116" customWidth="1"/>
    <col min="497" max="497" width="15.54296875" style="116" customWidth="1"/>
    <col min="498" max="498" width="11.7265625" style="116" customWidth="1"/>
    <col min="499" max="499" width="12" style="116" customWidth="1"/>
    <col min="500" max="500" width="18.81640625" style="116" bestFit="1" customWidth="1"/>
    <col min="501" max="501" width="0" style="116" hidden="1" customWidth="1"/>
    <col min="502" max="502" width="12.453125" style="116" customWidth="1"/>
    <col min="503" max="503" width="11.54296875" style="116" customWidth="1"/>
    <col min="504" max="504" width="13.81640625" style="116" customWidth="1"/>
    <col min="505" max="505" width="9.1796875" style="116"/>
    <col min="506" max="509" width="14.1796875" style="116" customWidth="1"/>
    <col min="510" max="749" width="9.1796875" style="116"/>
    <col min="750" max="750" width="4.54296875" style="116" customWidth="1"/>
    <col min="751" max="751" width="25.54296875" style="116" customWidth="1"/>
    <col min="752" max="752" width="26" style="116" customWidth="1"/>
    <col min="753" max="753" width="15.54296875" style="116" customWidth="1"/>
    <col min="754" max="754" width="11.7265625" style="116" customWidth="1"/>
    <col min="755" max="755" width="12" style="116" customWidth="1"/>
    <col min="756" max="756" width="18.81640625" style="116" bestFit="1" customWidth="1"/>
    <col min="757" max="757" width="0" style="116" hidden="1" customWidth="1"/>
    <col min="758" max="758" width="12.453125" style="116" customWidth="1"/>
    <col min="759" max="759" width="11.54296875" style="116" customWidth="1"/>
    <col min="760" max="760" width="13.81640625" style="116" customWidth="1"/>
    <col min="761" max="761" width="9.1796875" style="116"/>
    <col min="762" max="765" width="14.1796875" style="116" customWidth="1"/>
    <col min="766" max="1005" width="9.1796875" style="116"/>
    <col min="1006" max="1006" width="4.54296875" style="116" customWidth="1"/>
    <col min="1007" max="1007" width="25.54296875" style="116" customWidth="1"/>
    <col min="1008" max="1008" width="26" style="116" customWidth="1"/>
    <col min="1009" max="1009" width="15.54296875" style="116" customWidth="1"/>
    <col min="1010" max="1010" width="11.7265625" style="116" customWidth="1"/>
    <col min="1011" max="1011" width="12" style="116" customWidth="1"/>
    <col min="1012" max="1012" width="18.81640625" style="116" bestFit="1" customWidth="1"/>
    <col min="1013" max="1013" width="0" style="116" hidden="1" customWidth="1"/>
    <col min="1014" max="1014" width="12.453125" style="116" customWidth="1"/>
    <col min="1015" max="1015" width="11.54296875" style="116" customWidth="1"/>
    <col min="1016" max="1016" width="13.81640625" style="116" customWidth="1"/>
    <col min="1017" max="1017" width="9.1796875" style="116"/>
    <col min="1018" max="1021" width="14.1796875" style="116" customWidth="1"/>
    <col min="1022" max="1261" width="9.1796875" style="116"/>
    <col min="1262" max="1262" width="4.54296875" style="116" customWidth="1"/>
    <col min="1263" max="1263" width="25.54296875" style="116" customWidth="1"/>
    <col min="1264" max="1264" width="26" style="116" customWidth="1"/>
    <col min="1265" max="1265" width="15.54296875" style="116" customWidth="1"/>
    <col min="1266" max="1266" width="11.7265625" style="116" customWidth="1"/>
    <col min="1267" max="1267" width="12" style="116" customWidth="1"/>
    <col min="1268" max="1268" width="18.81640625" style="116" bestFit="1" customWidth="1"/>
    <col min="1269" max="1269" width="0" style="116" hidden="1" customWidth="1"/>
    <col min="1270" max="1270" width="12.453125" style="116" customWidth="1"/>
    <col min="1271" max="1271" width="11.54296875" style="116" customWidth="1"/>
    <col min="1272" max="1272" width="13.81640625" style="116" customWidth="1"/>
    <col min="1273" max="1273" width="9.1796875" style="116"/>
    <col min="1274" max="1277" width="14.1796875" style="116" customWidth="1"/>
    <col min="1278" max="1517" width="9.1796875" style="116"/>
    <col min="1518" max="1518" width="4.54296875" style="116" customWidth="1"/>
    <col min="1519" max="1519" width="25.54296875" style="116" customWidth="1"/>
    <col min="1520" max="1520" width="26" style="116" customWidth="1"/>
    <col min="1521" max="1521" width="15.54296875" style="116" customWidth="1"/>
    <col min="1522" max="1522" width="11.7265625" style="116" customWidth="1"/>
    <col min="1523" max="1523" width="12" style="116" customWidth="1"/>
    <col min="1524" max="1524" width="18.81640625" style="116" bestFit="1" customWidth="1"/>
    <col min="1525" max="1525" width="0" style="116" hidden="1" customWidth="1"/>
    <col min="1526" max="1526" width="12.453125" style="116" customWidth="1"/>
    <col min="1527" max="1527" width="11.54296875" style="116" customWidth="1"/>
    <col min="1528" max="1528" width="13.81640625" style="116" customWidth="1"/>
    <col min="1529" max="1529" width="9.1796875" style="116"/>
    <col min="1530" max="1533" width="14.1796875" style="116" customWidth="1"/>
    <col min="1534" max="1773" width="9.1796875" style="116"/>
    <col min="1774" max="1774" width="4.54296875" style="116" customWidth="1"/>
    <col min="1775" max="1775" width="25.54296875" style="116" customWidth="1"/>
    <col min="1776" max="1776" width="26" style="116" customWidth="1"/>
    <col min="1777" max="1777" width="15.54296875" style="116" customWidth="1"/>
    <col min="1778" max="1778" width="11.7265625" style="116" customWidth="1"/>
    <col min="1779" max="1779" width="12" style="116" customWidth="1"/>
    <col min="1780" max="1780" width="18.81640625" style="116" bestFit="1" customWidth="1"/>
    <col min="1781" max="1781" width="0" style="116" hidden="1" customWidth="1"/>
    <col min="1782" max="1782" width="12.453125" style="116" customWidth="1"/>
    <col min="1783" max="1783" width="11.54296875" style="116" customWidth="1"/>
    <col min="1784" max="1784" width="13.81640625" style="116" customWidth="1"/>
    <col min="1785" max="1785" width="9.1796875" style="116"/>
    <col min="1786" max="1789" width="14.1796875" style="116" customWidth="1"/>
    <col min="1790" max="2029" width="9.1796875" style="116"/>
    <col min="2030" max="2030" width="4.54296875" style="116" customWidth="1"/>
    <col min="2031" max="2031" width="25.54296875" style="116" customWidth="1"/>
    <col min="2032" max="2032" width="26" style="116" customWidth="1"/>
    <col min="2033" max="2033" width="15.54296875" style="116" customWidth="1"/>
    <col min="2034" max="2034" width="11.7265625" style="116" customWidth="1"/>
    <col min="2035" max="2035" width="12" style="116" customWidth="1"/>
    <col min="2036" max="2036" width="18.81640625" style="116" bestFit="1" customWidth="1"/>
    <col min="2037" max="2037" width="0" style="116" hidden="1" customWidth="1"/>
    <col min="2038" max="2038" width="12.453125" style="116" customWidth="1"/>
    <col min="2039" max="2039" width="11.54296875" style="116" customWidth="1"/>
    <col min="2040" max="2040" width="13.81640625" style="116" customWidth="1"/>
    <col min="2041" max="2041" width="9.1796875" style="116"/>
    <col min="2042" max="2045" width="14.1796875" style="116" customWidth="1"/>
    <col min="2046" max="2285" width="9.1796875" style="116"/>
    <col min="2286" max="2286" width="4.54296875" style="116" customWidth="1"/>
    <col min="2287" max="2287" width="25.54296875" style="116" customWidth="1"/>
    <col min="2288" max="2288" width="26" style="116" customWidth="1"/>
    <col min="2289" max="2289" width="15.54296875" style="116" customWidth="1"/>
    <col min="2290" max="2290" width="11.7265625" style="116" customWidth="1"/>
    <col min="2291" max="2291" width="12" style="116" customWidth="1"/>
    <col min="2292" max="2292" width="18.81640625" style="116" bestFit="1" customWidth="1"/>
    <col min="2293" max="2293" width="0" style="116" hidden="1" customWidth="1"/>
    <col min="2294" max="2294" width="12.453125" style="116" customWidth="1"/>
    <col min="2295" max="2295" width="11.54296875" style="116" customWidth="1"/>
    <col min="2296" max="2296" width="13.81640625" style="116" customWidth="1"/>
    <col min="2297" max="2297" width="9.1796875" style="116"/>
    <col min="2298" max="2301" width="14.1796875" style="116" customWidth="1"/>
    <col min="2302" max="2541" width="9.1796875" style="116"/>
    <col min="2542" max="2542" width="4.54296875" style="116" customWidth="1"/>
    <col min="2543" max="2543" width="25.54296875" style="116" customWidth="1"/>
    <col min="2544" max="2544" width="26" style="116" customWidth="1"/>
    <col min="2545" max="2545" width="15.54296875" style="116" customWidth="1"/>
    <col min="2546" max="2546" width="11.7265625" style="116" customWidth="1"/>
    <col min="2547" max="2547" width="12" style="116" customWidth="1"/>
    <col min="2548" max="2548" width="18.81640625" style="116" bestFit="1" customWidth="1"/>
    <col min="2549" max="2549" width="0" style="116" hidden="1" customWidth="1"/>
    <col min="2550" max="2550" width="12.453125" style="116" customWidth="1"/>
    <col min="2551" max="2551" width="11.54296875" style="116" customWidth="1"/>
    <col min="2552" max="2552" width="13.81640625" style="116" customWidth="1"/>
    <col min="2553" max="2553" width="9.1796875" style="116"/>
    <col min="2554" max="2557" width="14.1796875" style="116" customWidth="1"/>
    <col min="2558" max="2797" width="9.1796875" style="116"/>
    <col min="2798" max="2798" width="4.54296875" style="116" customWidth="1"/>
    <col min="2799" max="2799" width="25.54296875" style="116" customWidth="1"/>
    <col min="2800" max="2800" width="26" style="116" customWidth="1"/>
    <col min="2801" max="2801" width="15.54296875" style="116" customWidth="1"/>
    <col min="2802" max="2802" width="11.7265625" style="116" customWidth="1"/>
    <col min="2803" max="2803" width="12" style="116" customWidth="1"/>
    <col min="2804" max="2804" width="18.81640625" style="116" bestFit="1" customWidth="1"/>
    <col min="2805" max="2805" width="0" style="116" hidden="1" customWidth="1"/>
    <col min="2806" max="2806" width="12.453125" style="116" customWidth="1"/>
    <col min="2807" max="2807" width="11.54296875" style="116" customWidth="1"/>
    <col min="2808" max="2808" width="13.81640625" style="116" customWidth="1"/>
    <col min="2809" max="2809" width="9.1796875" style="116"/>
    <col min="2810" max="2813" width="14.1796875" style="116" customWidth="1"/>
    <col min="2814" max="3053" width="9.1796875" style="116"/>
    <col min="3054" max="3054" width="4.54296875" style="116" customWidth="1"/>
    <col min="3055" max="3055" width="25.54296875" style="116" customWidth="1"/>
    <col min="3056" max="3056" width="26" style="116" customWidth="1"/>
    <col min="3057" max="3057" width="15.54296875" style="116" customWidth="1"/>
    <col min="3058" max="3058" width="11.7265625" style="116" customWidth="1"/>
    <col min="3059" max="3059" width="12" style="116" customWidth="1"/>
    <col min="3060" max="3060" width="18.81640625" style="116" bestFit="1" customWidth="1"/>
    <col min="3061" max="3061" width="0" style="116" hidden="1" customWidth="1"/>
    <col min="3062" max="3062" width="12.453125" style="116" customWidth="1"/>
    <col min="3063" max="3063" width="11.54296875" style="116" customWidth="1"/>
    <col min="3064" max="3064" width="13.81640625" style="116" customWidth="1"/>
    <col min="3065" max="3065" width="9.1796875" style="116"/>
    <col min="3066" max="3069" width="14.1796875" style="116" customWidth="1"/>
    <col min="3070" max="3309" width="9.1796875" style="116"/>
    <col min="3310" max="3310" width="4.54296875" style="116" customWidth="1"/>
    <col min="3311" max="3311" width="25.54296875" style="116" customWidth="1"/>
    <col min="3312" max="3312" width="26" style="116" customWidth="1"/>
    <col min="3313" max="3313" width="15.54296875" style="116" customWidth="1"/>
    <col min="3314" max="3314" width="11.7265625" style="116" customWidth="1"/>
    <col min="3315" max="3315" width="12" style="116" customWidth="1"/>
    <col min="3316" max="3316" width="18.81640625" style="116" bestFit="1" customWidth="1"/>
    <col min="3317" max="3317" width="0" style="116" hidden="1" customWidth="1"/>
    <col min="3318" max="3318" width="12.453125" style="116" customWidth="1"/>
    <col min="3319" max="3319" width="11.54296875" style="116" customWidth="1"/>
    <col min="3320" max="3320" width="13.81640625" style="116" customWidth="1"/>
    <col min="3321" max="3321" width="9.1796875" style="116"/>
    <col min="3322" max="3325" width="14.1796875" style="116" customWidth="1"/>
    <col min="3326" max="3565" width="9.1796875" style="116"/>
    <col min="3566" max="3566" width="4.54296875" style="116" customWidth="1"/>
    <col min="3567" max="3567" width="25.54296875" style="116" customWidth="1"/>
    <col min="3568" max="3568" width="26" style="116" customWidth="1"/>
    <col min="3569" max="3569" width="15.54296875" style="116" customWidth="1"/>
    <col min="3570" max="3570" width="11.7265625" style="116" customWidth="1"/>
    <col min="3571" max="3571" width="12" style="116" customWidth="1"/>
    <col min="3572" max="3572" width="18.81640625" style="116" bestFit="1" customWidth="1"/>
    <col min="3573" max="3573" width="0" style="116" hidden="1" customWidth="1"/>
    <col min="3574" max="3574" width="12.453125" style="116" customWidth="1"/>
    <col min="3575" max="3575" width="11.54296875" style="116" customWidth="1"/>
    <col min="3576" max="3576" width="13.81640625" style="116" customWidth="1"/>
    <col min="3577" max="3577" width="9.1796875" style="116"/>
    <col min="3578" max="3581" width="14.1796875" style="116" customWidth="1"/>
    <col min="3582" max="3821" width="9.1796875" style="116"/>
    <col min="3822" max="3822" width="4.54296875" style="116" customWidth="1"/>
    <col min="3823" max="3823" width="25.54296875" style="116" customWidth="1"/>
    <col min="3824" max="3824" width="26" style="116" customWidth="1"/>
    <col min="3825" max="3825" width="15.54296875" style="116" customWidth="1"/>
    <col min="3826" max="3826" width="11.7265625" style="116" customWidth="1"/>
    <col min="3827" max="3827" width="12" style="116" customWidth="1"/>
    <col min="3828" max="3828" width="18.81640625" style="116" bestFit="1" customWidth="1"/>
    <col min="3829" max="3829" width="0" style="116" hidden="1" customWidth="1"/>
    <col min="3830" max="3830" width="12.453125" style="116" customWidth="1"/>
    <col min="3831" max="3831" width="11.54296875" style="116" customWidth="1"/>
    <col min="3832" max="3832" width="13.81640625" style="116" customWidth="1"/>
    <col min="3833" max="3833" width="9.1796875" style="116"/>
    <col min="3834" max="3837" width="14.1796875" style="116" customWidth="1"/>
    <col min="3838" max="4077" width="9.1796875" style="116"/>
    <col min="4078" max="4078" width="4.54296875" style="116" customWidth="1"/>
    <col min="4079" max="4079" width="25.54296875" style="116" customWidth="1"/>
    <col min="4080" max="4080" width="26" style="116" customWidth="1"/>
    <col min="4081" max="4081" width="15.54296875" style="116" customWidth="1"/>
    <col min="4082" max="4082" width="11.7265625" style="116" customWidth="1"/>
    <col min="4083" max="4083" width="12" style="116" customWidth="1"/>
    <col min="4084" max="4084" width="18.81640625" style="116" bestFit="1" customWidth="1"/>
    <col min="4085" max="4085" width="0" style="116" hidden="1" customWidth="1"/>
    <col min="4086" max="4086" width="12.453125" style="116" customWidth="1"/>
    <col min="4087" max="4087" width="11.54296875" style="116" customWidth="1"/>
    <col min="4088" max="4088" width="13.81640625" style="116" customWidth="1"/>
    <col min="4089" max="4089" width="9.1796875" style="116"/>
    <col min="4090" max="4093" width="14.1796875" style="116" customWidth="1"/>
    <col min="4094" max="4333" width="9.1796875" style="116"/>
    <col min="4334" max="4334" width="4.54296875" style="116" customWidth="1"/>
    <col min="4335" max="4335" width="25.54296875" style="116" customWidth="1"/>
    <col min="4336" max="4336" width="26" style="116" customWidth="1"/>
    <col min="4337" max="4337" width="15.54296875" style="116" customWidth="1"/>
    <col min="4338" max="4338" width="11.7265625" style="116" customWidth="1"/>
    <col min="4339" max="4339" width="12" style="116" customWidth="1"/>
    <col min="4340" max="4340" width="18.81640625" style="116" bestFit="1" customWidth="1"/>
    <col min="4341" max="4341" width="0" style="116" hidden="1" customWidth="1"/>
    <col min="4342" max="4342" width="12.453125" style="116" customWidth="1"/>
    <col min="4343" max="4343" width="11.54296875" style="116" customWidth="1"/>
    <col min="4344" max="4344" width="13.81640625" style="116" customWidth="1"/>
    <col min="4345" max="4345" width="9.1796875" style="116"/>
    <col min="4346" max="4349" width="14.1796875" style="116" customWidth="1"/>
    <col min="4350" max="4589" width="9.1796875" style="116"/>
    <col min="4590" max="4590" width="4.54296875" style="116" customWidth="1"/>
    <col min="4591" max="4591" width="25.54296875" style="116" customWidth="1"/>
    <col min="4592" max="4592" width="26" style="116" customWidth="1"/>
    <col min="4593" max="4593" width="15.54296875" style="116" customWidth="1"/>
    <col min="4594" max="4594" width="11.7265625" style="116" customWidth="1"/>
    <col min="4595" max="4595" width="12" style="116" customWidth="1"/>
    <col min="4596" max="4596" width="18.81640625" style="116" bestFit="1" customWidth="1"/>
    <col min="4597" max="4597" width="0" style="116" hidden="1" customWidth="1"/>
    <col min="4598" max="4598" width="12.453125" style="116" customWidth="1"/>
    <col min="4599" max="4599" width="11.54296875" style="116" customWidth="1"/>
    <col min="4600" max="4600" width="13.81640625" style="116" customWidth="1"/>
    <col min="4601" max="4601" width="9.1796875" style="116"/>
    <col min="4602" max="4605" width="14.1796875" style="116" customWidth="1"/>
    <col min="4606" max="4845" width="9.1796875" style="116"/>
    <col min="4846" max="4846" width="4.54296875" style="116" customWidth="1"/>
    <col min="4847" max="4847" width="25.54296875" style="116" customWidth="1"/>
    <col min="4848" max="4848" width="26" style="116" customWidth="1"/>
    <col min="4849" max="4849" width="15.54296875" style="116" customWidth="1"/>
    <col min="4850" max="4850" width="11.7265625" style="116" customWidth="1"/>
    <col min="4851" max="4851" width="12" style="116" customWidth="1"/>
    <col min="4852" max="4852" width="18.81640625" style="116" bestFit="1" customWidth="1"/>
    <col min="4853" max="4853" width="0" style="116" hidden="1" customWidth="1"/>
    <col min="4854" max="4854" width="12.453125" style="116" customWidth="1"/>
    <col min="4855" max="4855" width="11.54296875" style="116" customWidth="1"/>
    <col min="4856" max="4856" width="13.81640625" style="116" customWidth="1"/>
    <col min="4857" max="4857" width="9.1796875" style="116"/>
    <col min="4858" max="4861" width="14.1796875" style="116" customWidth="1"/>
    <col min="4862" max="5101" width="9.1796875" style="116"/>
    <col min="5102" max="5102" width="4.54296875" style="116" customWidth="1"/>
    <col min="5103" max="5103" width="25.54296875" style="116" customWidth="1"/>
    <col min="5104" max="5104" width="26" style="116" customWidth="1"/>
    <col min="5105" max="5105" width="15.54296875" style="116" customWidth="1"/>
    <col min="5106" max="5106" width="11.7265625" style="116" customWidth="1"/>
    <col min="5107" max="5107" width="12" style="116" customWidth="1"/>
    <col min="5108" max="5108" width="18.81640625" style="116" bestFit="1" customWidth="1"/>
    <col min="5109" max="5109" width="0" style="116" hidden="1" customWidth="1"/>
    <col min="5110" max="5110" width="12.453125" style="116" customWidth="1"/>
    <col min="5111" max="5111" width="11.54296875" style="116" customWidth="1"/>
    <col min="5112" max="5112" width="13.81640625" style="116" customWidth="1"/>
    <col min="5113" max="5113" width="9.1796875" style="116"/>
    <col min="5114" max="5117" width="14.1796875" style="116" customWidth="1"/>
    <col min="5118" max="5357" width="9.1796875" style="116"/>
    <col min="5358" max="5358" width="4.54296875" style="116" customWidth="1"/>
    <col min="5359" max="5359" width="25.54296875" style="116" customWidth="1"/>
    <col min="5360" max="5360" width="26" style="116" customWidth="1"/>
    <col min="5361" max="5361" width="15.54296875" style="116" customWidth="1"/>
    <col min="5362" max="5362" width="11.7265625" style="116" customWidth="1"/>
    <col min="5363" max="5363" width="12" style="116" customWidth="1"/>
    <col min="5364" max="5364" width="18.81640625" style="116" bestFit="1" customWidth="1"/>
    <col min="5365" max="5365" width="0" style="116" hidden="1" customWidth="1"/>
    <col min="5366" max="5366" width="12.453125" style="116" customWidth="1"/>
    <col min="5367" max="5367" width="11.54296875" style="116" customWidth="1"/>
    <col min="5368" max="5368" width="13.81640625" style="116" customWidth="1"/>
    <col min="5369" max="5369" width="9.1796875" style="116"/>
    <col min="5370" max="5373" width="14.1796875" style="116" customWidth="1"/>
    <col min="5374" max="5613" width="9.1796875" style="116"/>
    <col min="5614" max="5614" width="4.54296875" style="116" customWidth="1"/>
    <col min="5615" max="5615" width="25.54296875" style="116" customWidth="1"/>
    <col min="5616" max="5616" width="26" style="116" customWidth="1"/>
    <col min="5617" max="5617" width="15.54296875" style="116" customWidth="1"/>
    <col min="5618" max="5618" width="11.7265625" style="116" customWidth="1"/>
    <col min="5619" max="5619" width="12" style="116" customWidth="1"/>
    <col min="5620" max="5620" width="18.81640625" style="116" bestFit="1" customWidth="1"/>
    <col min="5621" max="5621" width="0" style="116" hidden="1" customWidth="1"/>
    <col min="5622" max="5622" width="12.453125" style="116" customWidth="1"/>
    <col min="5623" max="5623" width="11.54296875" style="116" customWidth="1"/>
    <col min="5624" max="5624" width="13.81640625" style="116" customWidth="1"/>
    <col min="5625" max="5625" width="9.1796875" style="116"/>
    <col min="5626" max="5629" width="14.1796875" style="116" customWidth="1"/>
    <col min="5630" max="5869" width="9.1796875" style="116"/>
    <col min="5870" max="5870" width="4.54296875" style="116" customWidth="1"/>
    <col min="5871" max="5871" width="25.54296875" style="116" customWidth="1"/>
    <col min="5872" max="5872" width="26" style="116" customWidth="1"/>
    <col min="5873" max="5873" width="15.54296875" style="116" customWidth="1"/>
    <col min="5874" max="5874" width="11.7265625" style="116" customWidth="1"/>
    <col min="5875" max="5875" width="12" style="116" customWidth="1"/>
    <col min="5876" max="5876" width="18.81640625" style="116" bestFit="1" customWidth="1"/>
    <col min="5877" max="5877" width="0" style="116" hidden="1" customWidth="1"/>
    <col min="5878" max="5878" width="12.453125" style="116" customWidth="1"/>
    <col min="5879" max="5879" width="11.54296875" style="116" customWidth="1"/>
    <col min="5880" max="5880" width="13.81640625" style="116" customWidth="1"/>
    <col min="5881" max="5881" width="9.1796875" style="116"/>
    <col min="5882" max="5885" width="14.1796875" style="116" customWidth="1"/>
    <col min="5886" max="6125" width="9.1796875" style="116"/>
    <col min="6126" max="6126" width="4.54296875" style="116" customWidth="1"/>
    <col min="6127" max="6127" width="25.54296875" style="116" customWidth="1"/>
    <col min="6128" max="6128" width="26" style="116" customWidth="1"/>
    <col min="6129" max="6129" width="15.54296875" style="116" customWidth="1"/>
    <col min="6130" max="6130" width="11.7265625" style="116" customWidth="1"/>
    <col min="6131" max="6131" width="12" style="116" customWidth="1"/>
    <col min="6132" max="6132" width="18.81640625" style="116" bestFit="1" customWidth="1"/>
    <col min="6133" max="6133" width="0" style="116" hidden="1" customWidth="1"/>
    <col min="6134" max="6134" width="12.453125" style="116" customWidth="1"/>
    <col min="6135" max="6135" width="11.54296875" style="116" customWidth="1"/>
    <col min="6136" max="6136" width="13.81640625" style="116" customWidth="1"/>
    <col min="6137" max="6137" width="9.1796875" style="116"/>
    <col min="6138" max="6141" width="14.1796875" style="116" customWidth="1"/>
    <col min="6142" max="6381" width="9.1796875" style="116"/>
    <col min="6382" max="6382" width="4.54296875" style="116" customWidth="1"/>
    <col min="6383" max="6383" width="25.54296875" style="116" customWidth="1"/>
    <col min="6384" max="6384" width="26" style="116" customWidth="1"/>
    <col min="6385" max="6385" width="15.54296875" style="116" customWidth="1"/>
    <col min="6386" max="6386" width="11.7265625" style="116" customWidth="1"/>
    <col min="6387" max="6387" width="12" style="116" customWidth="1"/>
    <col min="6388" max="6388" width="18.81640625" style="116" bestFit="1" customWidth="1"/>
    <col min="6389" max="6389" width="0" style="116" hidden="1" customWidth="1"/>
    <col min="6390" max="6390" width="12.453125" style="116" customWidth="1"/>
    <col min="6391" max="6391" width="11.54296875" style="116" customWidth="1"/>
    <col min="6392" max="6392" width="13.81640625" style="116" customWidth="1"/>
    <col min="6393" max="6393" width="9.1796875" style="116"/>
    <col min="6394" max="6397" width="14.1796875" style="116" customWidth="1"/>
    <col min="6398" max="6637" width="9.1796875" style="116"/>
    <col min="6638" max="6638" width="4.54296875" style="116" customWidth="1"/>
    <col min="6639" max="6639" width="25.54296875" style="116" customWidth="1"/>
    <col min="6640" max="6640" width="26" style="116" customWidth="1"/>
    <col min="6641" max="6641" width="15.54296875" style="116" customWidth="1"/>
    <col min="6642" max="6642" width="11.7265625" style="116" customWidth="1"/>
    <col min="6643" max="6643" width="12" style="116" customWidth="1"/>
    <col min="6644" max="6644" width="18.81640625" style="116" bestFit="1" customWidth="1"/>
    <col min="6645" max="6645" width="0" style="116" hidden="1" customWidth="1"/>
    <col min="6646" max="6646" width="12.453125" style="116" customWidth="1"/>
    <col min="6647" max="6647" width="11.54296875" style="116" customWidth="1"/>
    <col min="6648" max="6648" width="13.81640625" style="116" customWidth="1"/>
    <col min="6649" max="6649" width="9.1796875" style="116"/>
    <col min="6650" max="6653" width="14.1796875" style="116" customWidth="1"/>
    <col min="6654" max="6893" width="9.1796875" style="116"/>
    <col min="6894" max="6894" width="4.54296875" style="116" customWidth="1"/>
    <col min="6895" max="6895" width="25.54296875" style="116" customWidth="1"/>
    <col min="6896" max="6896" width="26" style="116" customWidth="1"/>
    <col min="6897" max="6897" width="15.54296875" style="116" customWidth="1"/>
    <col min="6898" max="6898" width="11.7265625" style="116" customWidth="1"/>
    <col min="6899" max="6899" width="12" style="116" customWidth="1"/>
    <col min="6900" max="6900" width="18.81640625" style="116" bestFit="1" customWidth="1"/>
    <col min="6901" max="6901" width="0" style="116" hidden="1" customWidth="1"/>
    <col min="6902" max="6902" width="12.453125" style="116" customWidth="1"/>
    <col min="6903" max="6903" width="11.54296875" style="116" customWidth="1"/>
    <col min="6904" max="6904" width="13.81640625" style="116" customWidth="1"/>
    <col min="6905" max="6905" width="9.1796875" style="116"/>
    <col min="6906" max="6909" width="14.1796875" style="116" customWidth="1"/>
    <col min="6910" max="7149" width="9.1796875" style="116"/>
    <col min="7150" max="7150" width="4.54296875" style="116" customWidth="1"/>
    <col min="7151" max="7151" width="25.54296875" style="116" customWidth="1"/>
    <col min="7152" max="7152" width="26" style="116" customWidth="1"/>
    <col min="7153" max="7153" width="15.54296875" style="116" customWidth="1"/>
    <col min="7154" max="7154" width="11.7265625" style="116" customWidth="1"/>
    <col min="7155" max="7155" width="12" style="116" customWidth="1"/>
    <col min="7156" max="7156" width="18.81640625" style="116" bestFit="1" customWidth="1"/>
    <col min="7157" max="7157" width="0" style="116" hidden="1" customWidth="1"/>
    <col min="7158" max="7158" width="12.453125" style="116" customWidth="1"/>
    <col min="7159" max="7159" width="11.54296875" style="116" customWidth="1"/>
    <col min="7160" max="7160" width="13.81640625" style="116" customWidth="1"/>
    <col min="7161" max="7161" width="9.1796875" style="116"/>
    <col min="7162" max="7165" width="14.1796875" style="116" customWidth="1"/>
    <col min="7166" max="7405" width="9.1796875" style="116"/>
    <col min="7406" max="7406" width="4.54296875" style="116" customWidth="1"/>
    <col min="7407" max="7407" width="25.54296875" style="116" customWidth="1"/>
    <col min="7408" max="7408" width="26" style="116" customWidth="1"/>
    <col min="7409" max="7409" width="15.54296875" style="116" customWidth="1"/>
    <col min="7410" max="7410" width="11.7265625" style="116" customWidth="1"/>
    <col min="7411" max="7411" width="12" style="116" customWidth="1"/>
    <col min="7412" max="7412" width="18.81640625" style="116" bestFit="1" customWidth="1"/>
    <col min="7413" max="7413" width="0" style="116" hidden="1" customWidth="1"/>
    <col min="7414" max="7414" width="12.453125" style="116" customWidth="1"/>
    <col min="7415" max="7415" width="11.54296875" style="116" customWidth="1"/>
    <col min="7416" max="7416" width="13.81640625" style="116" customWidth="1"/>
    <col min="7417" max="7417" width="9.1796875" style="116"/>
    <col min="7418" max="7421" width="14.1796875" style="116" customWidth="1"/>
    <col min="7422" max="7661" width="9.1796875" style="116"/>
    <col min="7662" max="7662" width="4.54296875" style="116" customWidth="1"/>
    <col min="7663" max="7663" width="25.54296875" style="116" customWidth="1"/>
    <col min="7664" max="7664" width="26" style="116" customWidth="1"/>
    <col min="7665" max="7665" width="15.54296875" style="116" customWidth="1"/>
    <col min="7666" max="7666" width="11.7265625" style="116" customWidth="1"/>
    <col min="7667" max="7667" width="12" style="116" customWidth="1"/>
    <col min="7668" max="7668" width="18.81640625" style="116" bestFit="1" customWidth="1"/>
    <col min="7669" max="7669" width="0" style="116" hidden="1" customWidth="1"/>
    <col min="7670" max="7670" width="12.453125" style="116" customWidth="1"/>
    <col min="7671" max="7671" width="11.54296875" style="116" customWidth="1"/>
    <col min="7672" max="7672" width="13.81640625" style="116" customWidth="1"/>
    <col min="7673" max="7673" width="9.1796875" style="116"/>
    <col min="7674" max="7677" width="14.1796875" style="116" customWidth="1"/>
    <col min="7678" max="7917" width="9.1796875" style="116"/>
    <col min="7918" max="7918" width="4.54296875" style="116" customWidth="1"/>
    <col min="7919" max="7919" width="25.54296875" style="116" customWidth="1"/>
    <col min="7920" max="7920" width="26" style="116" customWidth="1"/>
    <col min="7921" max="7921" width="15.54296875" style="116" customWidth="1"/>
    <col min="7922" max="7922" width="11.7265625" style="116" customWidth="1"/>
    <col min="7923" max="7923" width="12" style="116" customWidth="1"/>
    <col min="7924" max="7924" width="18.81640625" style="116" bestFit="1" customWidth="1"/>
    <col min="7925" max="7925" width="0" style="116" hidden="1" customWidth="1"/>
    <col min="7926" max="7926" width="12.453125" style="116" customWidth="1"/>
    <col min="7927" max="7927" width="11.54296875" style="116" customWidth="1"/>
    <col min="7928" max="7928" width="13.81640625" style="116" customWidth="1"/>
    <col min="7929" max="7929" width="9.1796875" style="116"/>
    <col min="7930" max="7933" width="14.1796875" style="116" customWidth="1"/>
    <col min="7934" max="8173" width="9.1796875" style="116"/>
    <col min="8174" max="8174" width="4.54296875" style="116" customWidth="1"/>
    <col min="8175" max="8175" width="25.54296875" style="116" customWidth="1"/>
    <col min="8176" max="8176" width="26" style="116" customWidth="1"/>
    <col min="8177" max="8177" width="15.54296875" style="116" customWidth="1"/>
    <col min="8178" max="8178" width="11.7265625" style="116" customWidth="1"/>
    <col min="8179" max="8179" width="12" style="116" customWidth="1"/>
    <col min="8180" max="8180" width="18.81640625" style="116" bestFit="1" customWidth="1"/>
    <col min="8181" max="8181" width="0" style="116" hidden="1" customWidth="1"/>
    <col min="8182" max="8182" width="12.453125" style="116" customWidth="1"/>
    <col min="8183" max="8183" width="11.54296875" style="116" customWidth="1"/>
    <col min="8184" max="8184" width="13.81640625" style="116" customWidth="1"/>
    <col min="8185" max="8185" width="9.1796875" style="116"/>
    <col min="8186" max="8189" width="14.1796875" style="116" customWidth="1"/>
    <col min="8190" max="8429" width="9.1796875" style="116"/>
    <col min="8430" max="8430" width="4.54296875" style="116" customWidth="1"/>
    <col min="8431" max="8431" width="25.54296875" style="116" customWidth="1"/>
    <col min="8432" max="8432" width="26" style="116" customWidth="1"/>
    <col min="8433" max="8433" width="15.54296875" style="116" customWidth="1"/>
    <col min="8434" max="8434" width="11.7265625" style="116" customWidth="1"/>
    <col min="8435" max="8435" width="12" style="116" customWidth="1"/>
    <col min="8436" max="8436" width="18.81640625" style="116" bestFit="1" customWidth="1"/>
    <col min="8437" max="8437" width="0" style="116" hidden="1" customWidth="1"/>
    <col min="8438" max="8438" width="12.453125" style="116" customWidth="1"/>
    <col min="8439" max="8439" width="11.54296875" style="116" customWidth="1"/>
    <col min="8440" max="8440" width="13.81640625" style="116" customWidth="1"/>
    <col min="8441" max="8441" width="9.1796875" style="116"/>
    <col min="8442" max="8445" width="14.1796875" style="116" customWidth="1"/>
    <col min="8446" max="8685" width="9.1796875" style="116"/>
    <col min="8686" max="8686" width="4.54296875" style="116" customWidth="1"/>
    <col min="8687" max="8687" width="25.54296875" style="116" customWidth="1"/>
    <col min="8688" max="8688" width="26" style="116" customWidth="1"/>
    <col min="8689" max="8689" width="15.54296875" style="116" customWidth="1"/>
    <col min="8690" max="8690" width="11.7265625" style="116" customWidth="1"/>
    <col min="8691" max="8691" width="12" style="116" customWidth="1"/>
    <col min="8692" max="8692" width="18.81640625" style="116" bestFit="1" customWidth="1"/>
    <col min="8693" max="8693" width="0" style="116" hidden="1" customWidth="1"/>
    <col min="8694" max="8694" width="12.453125" style="116" customWidth="1"/>
    <col min="8695" max="8695" width="11.54296875" style="116" customWidth="1"/>
    <col min="8696" max="8696" width="13.81640625" style="116" customWidth="1"/>
    <col min="8697" max="8697" width="9.1796875" style="116"/>
    <col min="8698" max="8701" width="14.1796875" style="116" customWidth="1"/>
    <col min="8702" max="8941" width="9.1796875" style="116"/>
    <col min="8942" max="8942" width="4.54296875" style="116" customWidth="1"/>
    <col min="8943" max="8943" width="25.54296875" style="116" customWidth="1"/>
    <col min="8944" max="8944" width="26" style="116" customWidth="1"/>
    <col min="8945" max="8945" width="15.54296875" style="116" customWidth="1"/>
    <col min="8946" max="8946" width="11.7265625" style="116" customWidth="1"/>
    <col min="8947" max="8947" width="12" style="116" customWidth="1"/>
    <col min="8948" max="8948" width="18.81640625" style="116" bestFit="1" customWidth="1"/>
    <col min="8949" max="8949" width="0" style="116" hidden="1" customWidth="1"/>
    <col min="8950" max="8950" width="12.453125" style="116" customWidth="1"/>
    <col min="8951" max="8951" width="11.54296875" style="116" customWidth="1"/>
    <col min="8952" max="8952" width="13.81640625" style="116" customWidth="1"/>
    <col min="8953" max="8953" width="9.1796875" style="116"/>
    <col min="8954" max="8957" width="14.1796875" style="116" customWidth="1"/>
    <col min="8958" max="9197" width="9.1796875" style="116"/>
    <col min="9198" max="9198" width="4.54296875" style="116" customWidth="1"/>
    <col min="9199" max="9199" width="25.54296875" style="116" customWidth="1"/>
    <col min="9200" max="9200" width="26" style="116" customWidth="1"/>
    <col min="9201" max="9201" width="15.54296875" style="116" customWidth="1"/>
    <col min="9202" max="9202" width="11.7265625" style="116" customWidth="1"/>
    <col min="9203" max="9203" width="12" style="116" customWidth="1"/>
    <col min="9204" max="9204" width="18.81640625" style="116" bestFit="1" customWidth="1"/>
    <col min="9205" max="9205" width="0" style="116" hidden="1" customWidth="1"/>
    <col min="9206" max="9206" width="12.453125" style="116" customWidth="1"/>
    <col min="9207" max="9207" width="11.54296875" style="116" customWidth="1"/>
    <col min="9208" max="9208" width="13.81640625" style="116" customWidth="1"/>
    <col min="9209" max="9209" width="9.1796875" style="116"/>
    <col min="9210" max="9213" width="14.1796875" style="116" customWidth="1"/>
    <col min="9214" max="9453" width="9.1796875" style="116"/>
    <col min="9454" max="9454" width="4.54296875" style="116" customWidth="1"/>
    <col min="9455" max="9455" width="25.54296875" style="116" customWidth="1"/>
    <col min="9456" max="9456" width="26" style="116" customWidth="1"/>
    <col min="9457" max="9457" width="15.54296875" style="116" customWidth="1"/>
    <col min="9458" max="9458" width="11.7265625" style="116" customWidth="1"/>
    <col min="9459" max="9459" width="12" style="116" customWidth="1"/>
    <col min="9460" max="9460" width="18.81640625" style="116" bestFit="1" customWidth="1"/>
    <col min="9461" max="9461" width="0" style="116" hidden="1" customWidth="1"/>
    <col min="9462" max="9462" width="12.453125" style="116" customWidth="1"/>
    <col min="9463" max="9463" width="11.54296875" style="116" customWidth="1"/>
    <col min="9464" max="9464" width="13.81640625" style="116" customWidth="1"/>
    <col min="9465" max="9465" width="9.1796875" style="116"/>
    <col min="9466" max="9469" width="14.1796875" style="116" customWidth="1"/>
    <col min="9470" max="9709" width="9.1796875" style="116"/>
    <col min="9710" max="9710" width="4.54296875" style="116" customWidth="1"/>
    <col min="9711" max="9711" width="25.54296875" style="116" customWidth="1"/>
    <col min="9712" max="9712" width="26" style="116" customWidth="1"/>
    <col min="9713" max="9713" width="15.54296875" style="116" customWidth="1"/>
    <col min="9714" max="9714" width="11.7265625" style="116" customWidth="1"/>
    <col min="9715" max="9715" width="12" style="116" customWidth="1"/>
    <col min="9716" max="9716" width="18.81640625" style="116" bestFit="1" customWidth="1"/>
    <col min="9717" max="9717" width="0" style="116" hidden="1" customWidth="1"/>
    <col min="9718" max="9718" width="12.453125" style="116" customWidth="1"/>
    <col min="9719" max="9719" width="11.54296875" style="116" customWidth="1"/>
    <col min="9720" max="9720" width="13.81640625" style="116" customWidth="1"/>
    <col min="9721" max="9721" width="9.1796875" style="116"/>
    <col min="9722" max="9725" width="14.1796875" style="116" customWidth="1"/>
    <col min="9726" max="9965" width="9.1796875" style="116"/>
    <col min="9966" max="9966" width="4.54296875" style="116" customWidth="1"/>
    <col min="9967" max="9967" width="25.54296875" style="116" customWidth="1"/>
    <col min="9968" max="9968" width="26" style="116" customWidth="1"/>
    <col min="9969" max="9969" width="15.54296875" style="116" customWidth="1"/>
    <col min="9970" max="9970" width="11.7265625" style="116" customWidth="1"/>
    <col min="9971" max="9971" width="12" style="116" customWidth="1"/>
    <col min="9972" max="9972" width="18.81640625" style="116" bestFit="1" customWidth="1"/>
    <col min="9973" max="9973" width="0" style="116" hidden="1" customWidth="1"/>
    <col min="9974" max="9974" width="12.453125" style="116" customWidth="1"/>
    <col min="9975" max="9975" width="11.54296875" style="116" customWidth="1"/>
    <col min="9976" max="9976" width="13.81640625" style="116" customWidth="1"/>
    <col min="9977" max="9977" width="9.1796875" style="116"/>
    <col min="9978" max="9981" width="14.1796875" style="116" customWidth="1"/>
    <col min="9982" max="10221" width="9.1796875" style="116"/>
    <col min="10222" max="10222" width="4.54296875" style="116" customWidth="1"/>
    <col min="10223" max="10223" width="25.54296875" style="116" customWidth="1"/>
    <col min="10224" max="10224" width="26" style="116" customWidth="1"/>
    <col min="10225" max="10225" width="15.54296875" style="116" customWidth="1"/>
    <col min="10226" max="10226" width="11.7265625" style="116" customWidth="1"/>
    <col min="10227" max="10227" width="12" style="116" customWidth="1"/>
    <col min="10228" max="10228" width="18.81640625" style="116" bestFit="1" customWidth="1"/>
    <col min="10229" max="10229" width="0" style="116" hidden="1" customWidth="1"/>
    <col min="10230" max="10230" width="12.453125" style="116" customWidth="1"/>
    <col min="10231" max="10231" width="11.54296875" style="116" customWidth="1"/>
    <col min="10232" max="10232" width="13.81640625" style="116" customWidth="1"/>
    <col min="10233" max="10233" width="9.1796875" style="116"/>
    <col min="10234" max="10237" width="14.1796875" style="116" customWidth="1"/>
    <col min="10238" max="10477" width="9.1796875" style="116"/>
    <col min="10478" max="10478" width="4.54296875" style="116" customWidth="1"/>
    <col min="10479" max="10479" width="25.54296875" style="116" customWidth="1"/>
    <col min="10480" max="10480" width="26" style="116" customWidth="1"/>
    <col min="10481" max="10481" width="15.54296875" style="116" customWidth="1"/>
    <col min="10482" max="10482" width="11.7265625" style="116" customWidth="1"/>
    <col min="10483" max="10483" width="12" style="116" customWidth="1"/>
    <col min="10484" max="10484" width="18.81640625" style="116" bestFit="1" customWidth="1"/>
    <col min="10485" max="10485" width="0" style="116" hidden="1" customWidth="1"/>
    <col min="10486" max="10486" width="12.453125" style="116" customWidth="1"/>
    <col min="10487" max="10487" width="11.54296875" style="116" customWidth="1"/>
    <col min="10488" max="10488" width="13.81640625" style="116" customWidth="1"/>
    <col min="10489" max="10489" width="9.1796875" style="116"/>
    <col min="10490" max="10493" width="14.1796875" style="116" customWidth="1"/>
    <col min="10494" max="10733" width="9.1796875" style="116"/>
    <col min="10734" max="10734" width="4.54296875" style="116" customWidth="1"/>
    <col min="10735" max="10735" width="25.54296875" style="116" customWidth="1"/>
    <col min="10736" max="10736" width="26" style="116" customWidth="1"/>
    <col min="10737" max="10737" width="15.54296875" style="116" customWidth="1"/>
    <col min="10738" max="10738" width="11.7265625" style="116" customWidth="1"/>
    <col min="10739" max="10739" width="12" style="116" customWidth="1"/>
    <col min="10740" max="10740" width="18.81640625" style="116" bestFit="1" customWidth="1"/>
    <col min="10741" max="10741" width="0" style="116" hidden="1" customWidth="1"/>
    <col min="10742" max="10742" width="12.453125" style="116" customWidth="1"/>
    <col min="10743" max="10743" width="11.54296875" style="116" customWidth="1"/>
    <col min="10744" max="10744" width="13.81640625" style="116" customWidth="1"/>
    <col min="10745" max="10745" width="9.1796875" style="116"/>
    <col min="10746" max="10749" width="14.1796875" style="116" customWidth="1"/>
    <col min="10750" max="10989" width="9.1796875" style="116"/>
    <col min="10990" max="10990" width="4.54296875" style="116" customWidth="1"/>
    <col min="10991" max="10991" width="25.54296875" style="116" customWidth="1"/>
    <col min="10992" max="10992" width="26" style="116" customWidth="1"/>
    <col min="10993" max="10993" width="15.54296875" style="116" customWidth="1"/>
    <col min="10994" max="10994" width="11.7265625" style="116" customWidth="1"/>
    <col min="10995" max="10995" width="12" style="116" customWidth="1"/>
    <col min="10996" max="10996" width="18.81640625" style="116" bestFit="1" customWidth="1"/>
    <col min="10997" max="10997" width="0" style="116" hidden="1" customWidth="1"/>
    <col min="10998" max="10998" width="12.453125" style="116" customWidth="1"/>
    <col min="10999" max="10999" width="11.54296875" style="116" customWidth="1"/>
    <col min="11000" max="11000" width="13.81640625" style="116" customWidth="1"/>
    <col min="11001" max="11001" width="9.1796875" style="116"/>
    <col min="11002" max="11005" width="14.1796875" style="116" customWidth="1"/>
    <col min="11006" max="11245" width="9.1796875" style="116"/>
    <col min="11246" max="11246" width="4.54296875" style="116" customWidth="1"/>
    <col min="11247" max="11247" width="25.54296875" style="116" customWidth="1"/>
    <col min="11248" max="11248" width="26" style="116" customWidth="1"/>
    <col min="11249" max="11249" width="15.54296875" style="116" customWidth="1"/>
    <col min="11250" max="11250" width="11.7265625" style="116" customWidth="1"/>
    <col min="11251" max="11251" width="12" style="116" customWidth="1"/>
    <col min="11252" max="11252" width="18.81640625" style="116" bestFit="1" customWidth="1"/>
    <col min="11253" max="11253" width="0" style="116" hidden="1" customWidth="1"/>
    <col min="11254" max="11254" width="12.453125" style="116" customWidth="1"/>
    <col min="11255" max="11255" width="11.54296875" style="116" customWidth="1"/>
    <col min="11256" max="11256" width="13.81640625" style="116" customWidth="1"/>
    <col min="11257" max="11257" width="9.1796875" style="116"/>
    <col min="11258" max="11261" width="14.1796875" style="116" customWidth="1"/>
    <col min="11262" max="11501" width="9.1796875" style="116"/>
    <col min="11502" max="11502" width="4.54296875" style="116" customWidth="1"/>
    <col min="11503" max="11503" width="25.54296875" style="116" customWidth="1"/>
    <col min="11504" max="11504" width="26" style="116" customWidth="1"/>
    <col min="11505" max="11505" width="15.54296875" style="116" customWidth="1"/>
    <col min="11506" max="11506" width="11.7265625" style="116" customWidth="1"/>
    <col min="11507" max="11507" width="12" style="116" customWidth="1"/>
    <col min="11508" max="11508" width="18.81640625" style="116" bestFit="1" customWidth="1"/>
    <col min="11509" max="11509" width="0" style="116" hidden="1" customWidth="1"/>
    <col min="11510" max="11510" width="12.453125" style="116" customWidth="1"/>
    <col min="11511" max="11511" width="11.54296875" style="116" customWidth="1"/>
    <col min="11512" max="11512" width="13.81640625" style="116" customWidth="1"/>
    <col min="11513" max="11513" width="9.1796875" style="116"/>
    <col min="11514" max="11517" width="14.1796875" style="116" customWidth="1"/>
    <col min="11518" max="11757" width="9.1796875" style="116"/>
    <col min="11758" max="11758" width="4.54296875" style="116" customWidth="1"/>
    <col min="11759" max="11759" width="25.54296875" style="116" customWidth="1"/>
    <col min="11760" max="11760" width="26" style="116" customWidth="1"/>
    <col min="11761" max="11761" width="15.54296875" style="116" customWidth="1"/>
    <col min="11762" max="11762" width="11.7265625" style="116" customWidth="1"/>
    <col min="11763" max="11763" width="12" style="116" customWidth="1"/>
    <col min="11764" max="11764" width="18.81640625" style="116" bestFit="1" customWidth="1"/>
    <col min="11765" max="11765" width="0" style="116" hidden="1" customWidth="1"/>
    <col min="11766" max="11766" width="12.453125" style="116" customWidth="1"/>
    <col min="11767" max="11767" width="11.54296875" style="116" customWidth="1"/>
    <col min="11768" max="11768" width="13.81640625" style="116" customWidth="1"/>
    <col min="11769" max="11769" width="9.1796875" style="116"/>
    <col min="11770" max="11773" width="14.1796875" style="116" customWidth="1"/>
    <col min="11774" max="12013" width="9.1796875" style="116"/>
    <col min="12014" max="12014" width="4.54296875" style="116" customWidth="1"/>
    <col min="12015" max="12015" width="25.54296875" style="116" customWidth="1"/>
    <col min="12016" max="12016" width="26" style="116" customWidth="1"/>
    <col min="12017" max="12017" width="15.54296875" style="116" customWidth="1"/>
    <col min="12018" max="12018" width="11.7265625" style="116" customWidth="1"/>
    <col min="12019" max="12019" width="12" style="116" customWidth="1"/>
    <col min="12020" max="12020" width="18.81640625" style="116" bestFit="1" customWidth="1"/>
    <col min="12021" max="12021" width="0" style="116" hidden="1" customWidth="1"/>
    <col min="12022" max="12022" width="12.453125" style="116" customWidth="1"/>
    <col min="12023" max="12023" width="11.54296875" style="116" customWidth="1"/>
    <col min="12024" max="12024" width="13.81640625" style="116" customWidth="1"/>
    <col min="12025" max="12025" width="9.1796875" style="116"/>
    <col min="12026" max="12029" width="14.1796875" style="116" customWidth="1"/>
    <col min="12030" max="12269" width="9.1796875" style="116"/>
    <col min="12270" max="12270" width="4.54296875" style="116" customWidth="1"/>
    <col min="12271" max="12271" width="25.54296875" style="116" customWidth="1"/>
    <col min="12272" max="12272" width="26" style="116" customWidth="1"/>
    <col min="12273" max="12273" width="15.54296875" style="116" customWidth="1"/>
    <col min="12274" max="12274" width="11.7265625" style="116" customWidth="1"/>
    <col min="12275" max="12275" width="12" style="116" customWidth="1"/>
    <col min="12276" max="12276" width="18.81640625" style="116" bestFit="1" customWidth="1"/>
    <col min="12277" max="12277" width="0" style="116" hidden="1" customWidth="1"/>
    <col min="12278" max="12278" width="12.453125" style="116" customWidth="1"/>
    <col min="12279" max="12279" width="11.54296875" style="116" customWidth="1"/>
    <col min="12280" max="12280" width="13.81640625" style="116" customWidth="1"/>
    <col min="12281" max="12281" width="9.1796875" style="116"/>
    <col min="12282" max="12285" width="14.1796875" style="116" customWidth="1"/>
    <col min="12286" max="12525" width="9.1796875" style="116"/>
    <col min="12526" max="12526" width="4.54296875" style="116" customWidth="1"/>
    <col min="12527" max="12527" width="25.54296875" style="116" customWidth="1"/>
    <col min="12528" max="12528" width="26" style="116" customWidth="1"/>
    <col min="12529" max="12529" width="15.54296875" style="116" customWidth="1"/>
    <col min="12530" max="12530" width="11.7265625" style="116" customWidth="1"/>
    <col min="12531" max="12531" width="12" style="116" customWidth="1"/>
    <col min="12532" max="12532" width="18.81640625" style="116" bestFit="1" customWidth="1"/>
    <col min="12533" max="12533" width="0" style="116" hidden="1" customWidth="1"/>
    <col min="12534" max="12534" width="12.453125" style="116" customWidth="1"/>
    <col min="12535" max="12535" width="11.54296875" style="116" customWidth="1"/>
    <col min="12536" max="12536" width="13.81640625" style="116" customWidth="1"/>
    <col min="12537" max="12537" width="9.1796875" style="116"/>
    <col min="12538" max="12541" width="14.1796875" style="116" customWidth="1"/>
    <col min="12542" max="12781" width="9.1796875" style="116"/>
    <col min="12782" max="12782" width="4.54296875" style="116" customWidth="1"/>
    <col min="12783" max="12783" width="25.54296875" style="116" customWidth="1"/>
    <col min="12784" max="12784" width="26" style="116" customWidth="1"/>
    <col min="12785" max="12785" width="15.54296875" style="116" customWidth="1"/>
    <col min="12786" max="12786" width="11.7265625" style="116" customWidth="1"/>
    <col min="12787" max="12787" width="12" style="116" customWidth="1"/>
    <col min="12788" max="12788" width="18.81640625" style="116" bestFit="1" customWidth="1"/>
    <col min="12789" max="12789" width="0" style="116" hidden="1" customWidth="1"/>
    <col min="12790" max="12790" width="12.453125" style="116" customWidth="1"/>
    <col min="12791" max="12791" width="11.54296875" style="116" customWidth="1"/>
    <col min="12792" max="12792" width="13.81640625" style="116" customWidth="1"/>
    <col min="12793" max="12793" width="9.1796875" style="116"/>
    <col min="12794" max="12797" width="14.1796875" style="116" customWidth="1"/>
    <col min="12798" max="13037" width="9.1796875" style="116"/>
    <col min="13038" max="13038" width="4.54296875" style="116" customWidth="1"/>
    <col min="13039" max="13039" width="25.54296875" style="116" customWidth="1"/>
    <col min="13040" max="13040" width="26" style="116" customWidth="1"/>
    <col min="13041" max="13041" width="15.54296875" style="116" customWidth="1"/>
    <col min="13042" max="13042" width="11.7265625" style="116" customWidth="1"/>
    <col min="13043" max="13043" width="12" style="116" customWidth="1"/>
    <col min="13044" max="13044" width="18.81640625" style="116" bestFit="1" customWidth="1"/>
    <col min="13045" max="13045" width="0" style="116" hidden="1" customWidth="1"/>
    <col min="13046" max="13046" width="12.453125" style="116" customWidth="1"/>
    <col min="13047" max="13047" width="11.54296875" style="116" customWidth="1"/>
    <col min="13048" max="13048" width="13.81640625" style="116" customWidth="1"/>
    <col min="13049" max="13049" width="9.1796875" style="116"/>
    <col min="13050" max="13053" width="14.1796875" style="116" customWidth="1"/>
    <col min="13054" max="13293" width="9.1796875" style="116"/>
    <col min="13294" max="13294" width="4.54296875" style="116" customWidth="1"/>
    <col min="13295" max="13295" width="25.54296875" style="116" customWidth="1"/>
    <col min="13296" max="13296" width="26" style="116" customWidth="1"/>
    <col min="13297" max="13297" width="15.54296875" style="116" customWidth="1"/>
    <col min="13298" max="13298" width="11.7265625" style="116" customWidth="1"/>
    <col min="13299" max="13299" width="12" style="116" customWidth="1"/>
    <col min="13300" max="13300" width="18.81640625" style="116" bestFit="1" customWidth="1"/>
    <col min="13301" max="13301" width="0" style="116" hidden="1" customWidth="1"/>
    <col min="13302" max="13302" width="12.453125" style="116" customWidth="1"/>
    <col min="13303" max="13303" width="11.54296875" style="116" customWidth="1"/>
    <col min="13304" max="13304" width="13.81640625" style="116" customWidth="1"/>
    <col min="13305" max="13305" width="9.1796875" style="116"/>
    <col min="13306" max="13309" width="14.1796875" style="116" customWidth="1"/>
    <col min="13310" max="13549" width="9.1796875" style="116"/>
    <col min="13550" max="13550" width="4.54296875" style="116" customWidth="1"/>
    <col min="13551" max="13551" width="25.54296875" style="116" customWidth="1"/>
    <col min="13552" max="13552" width="26" style="116" customWidth="1"/>
    <col min="13553" max="13553" width="15.54296875" style="116" customWidth="1"/>
    <col min="13554" max="13554" width="11.7265625" style="116" customWidth="1"/>
    <col min="13555" max="13555" width="12" style="116" customWidth="1"/>
    <col min="13556" max="13556" width="18.81640625" style="116" bestFit="1" customWidth="1"/>
    <col min="13557" max="13557" width="0" style="116" hidden="1" customWidth="1"/>
    <col min="13558" max="13558" width="12.453125" style="116" customWidth="1"/>
    <col min="13559" max="13559" width="11.54296875" style="116" customWidth="1"/>
    <col min="13560" max="13560" width="13.81640625" style="116" customWidth="1"/>
    <col min="13561" max="13561" width="9.1796875" style="116"/>
    <col min="13562" max="13565" width="14.1796875" style="116" customWidth="1"/>
    <col min="13566" max="13805" width="9.1796875" style="116"/>
    <col min="13806" max="13806" width="4.54296875" style="116" customWidth="1"/>
    <col min="13807" max="13807" width="25.54296875" style="116" customWidth="1"/>
    <col min="13808" max="13808" width="26" style="116" customWidth="1"/>
    <col min="13809" max="13809" width="15.54296875" style="116" customWidth="1"/>
    <col min="13810" max="13810" width="11.7265625" style="116" customWidth="1"/>
    <col min="13811" max="13811" width="12" style="116" customWidth="1"/>
    <col min="13812" max="13812" width="18.81640625" style="116" bestFit="1" customWidth="1"/>
    <col min="13813" max="13813" width="0" style="116" hidden="1" customWidth="1"/>
    <col min="13814" max="13814" width="12.453125" style="116" customWidth="1"/>
    <col min="13815" max="13815" width="11.54296875" style="116" customWidth="1"/>
    <col min="13816" max="13816" width="13.81640625" style="116" customWidth="1"/>
    <col min="13817" max="13817" width="9.1796875" style="116"/>
    <col min="13818" max="13821" width="14.1796875" style="116" customWidth="1"/>
    <col min="13822" max="14061" width="9.1796875" style="116"/>
    <col min="14062" max="14062" width="4.54296875" style="116" customWidth="1"/>
    <col min="14063" max="14063" width="25.54296875" style="116" customWidth="1"/>
    <col min="14064" max="14064" width="26" style="116" customWidth="1"/>
    <col min="14065" max="14065" width="15.54296875" style="116" customWidth="1"/>
    <col min="14066" max="14066" width="11.7265625" style="116" customWidth="1"/>
    <col min="14067" max="14067" width="12" style="116" customWidth="1"/>
    <col min="14068" max="14068" width="18.81640625" style="116" bestFit="1" customWidth="1"/>
    <col min="14069" max="14069" width="0" style="116" hidden="1" customWidth="1"/>
    <col min="14070" max="14070" width="12.453125" style="116" customWidth="1"/>
    <col min="14071" max="14071" width="11.54296875" style="116" customWidth="1"/>
    <col min="14072" max="14072" width="13.81640625" style="116" customWidth="1"/>
    <col min="14073" max="14073" width="9.1796875" style="116"/>
    <col min="14074" max="14077" width="14.1796875" style="116" customWidth="1"/>
    <col min="14078" max="14317" width="9.1796875" style="116"/>
    <col min="14318" max="14318" width="4.54296875" style="116" customWidth="1"/>
    <col min="14319" max="14319" width="25.54296875" style="116" customWidth="1"/>
    <col min="14320" max="14320" width="26" style="116" customWidth="1"/>
    <col min="14321" max="14321" width="15.54296875" style="116" customWidth="1"/>
    <col min="14322" max="14322" width="11.7265625" style="116" customWidth="1"/>
    <col min="14323" max="14323" width="12" style="116" customWidth="1"/>
    <col min="14324" max="14324" width="18.81640625" style="116" bestFit="1" customWidth="1"/>
    <col min="14325" max="14325" width="0" style="116" hidden="1" customWidth="1"/>
    <col min="14326" max="14326" width="12.453125" style="116" customWidth="1"/>
    <col min="14327" max="14327" width="11.54296875" style="116" customWidth="1"/>
    <col min="14328" max="14328" width="13.81640625" style="116" customWidth="1"/>
    <col min="14329" max="14329" width="9.1796875" style="116"/>
    <col min="14330" max="14333" width="14.1796875" style="116" customWidth="1"/>
    <col min="14334" max="14573" width="9.1796875" style="116"/>
    <col min="14574" max="14574" width="4.54296875" style="116" customWidth="1"/>
    <col min="14575" max="14575" width="25.54296875" style="116" customWidth="1"/>
    <col min="14576" max="14576" width="26" style="116" customWidth="1"/>
    <col min="14577" max="14577" width="15.54296875" style="116" customWidth="1"/>
    <col min="14578" max="14578" width="11.7265625" style="116" customWidth="1"/>
    <col min="14579" max="14579" width="12" style="116" customWidth="1"/>
    <col min="14580" max="14580" width="18.81640625" style="116" bestFit="1" customWidth="1"/>
    <col min="14581" max="14581" width="0" style="116" hidden="1" customWidth="1"/>
    <col min="14582" max="14582" width="12.453125" style="116" customWidth="1"/>
    <col min="14583" max="14583" width="11.54296875" style="116" customWidth="1"/>
    <col min="14584" max="14584" width="13.81640625" style="116" customWidth="1"/>
    <col min="14585" max="14585" width="9.1796875" style="116"/>
    <col min="14586" max="14589" width="14.1796875" style="116" customWidth="1"/>
    <col min="14590" max="14829" width="9.1796875" style="116"/>
    <col min="14830" max="14830" width="4.54296875" style="116" customWidth="1"/>
    <col min="14831" max="14831" width="25.54296875" style="116" customWidth="1"/>
    <col min="14832" max="14832" width="26" style="116" customWidth="1"/>
    <col min="14833" max="14833" width="15.54296875" style="116" customWidth="1"/>
    <col min="14834" max="14834" width="11.7265625" style="116" customWidth="1"/>
    <col min="14835" max="14835" width="12" style="116" customWidth="1"/>
    <col min="14836" max="14836" width="18.81640625" style="116" bestFit="1" customWidth="1"/>
    <col min="14837" max="14837" width="0" style="116" hidden="1" customWidth="1"/>
    <col min="14838" max="14838" width="12.453125" style="116" customWidth="1"/>
    <col min="14839" max="14839" width="11.54296875" style="116" customWidth="1"/>
    <col min="14840" max="14840" width="13.81640625" style="116" customWidth="1"/>
    <col min="14841" max="14841" width="9.1796875" style="116"/>
    <col min="14842" max="14845" width="14.1796875" style="116" customWidth="1"/>
    <col min="14846" max="15085" width="9.1796875" style="116"/>
    <col min="15086" max="15086" width="4.54296875" style="116" customWidth="1"/>
    <col min="15087" max="15087" width="25.54296875" style="116" customWidth="1"/>
    <col min="15088" max="15088" width="26" style="116" customWidth="1"/>
    <col min="15089" max="15089" width="15.54296875" style="116" customWidth="1"/>
    <col min="15090" max="15090" width="11.7265625" style="116" customWidth="1"/>
    <col min="15091" max="15091" width="12" style="116" customWidth="1"/>
    <col min="15092" max="15092" width="18.81640625" style="116" bestFit="1" customWidth="1"/>
    <col min="15093" max="15093" width="0" style="116" hidden="1" customWidth="1"/>
    <col min="15094" max="15094" width="12.453125" style="116" customWidth="1"/>
    <col min="15095" max="15095" width="11.54296875" style="116" customWidth="1"/>
    <col min="15096" max="15096" width="13.81640625" style="116" customWidth="1"/>
    <col min="15097" max="15097" width="9.1796875" style="116"/>
    <col min="15098" max="15101" width="14.1796875" style="116" customWidth="1"/>
    <col min="15102" max="15341" width="9.1796875" style="116"/>
    <col min="15342" max="15342" width="4.54296875" style="116" customWidth="1"/>
    <col min="15343" max="15343" width="25.54296875" style="116" customWidth="1"/>
    <col min="15344" max="15344" width="26" style="116" customWidth="1"/>
    <col min="15345" max="15345" width="15.54296875" style="116" customWidth="1"/>
    <col min="15346" max="15346" width="11.7265625" style="116" customWidth="1"/>
    <col min="15347" max="15347" width="12" style="116" customWidth="1"/>
    <col min="15348" max="15348" width="18.81640625" style="116" bestFit="1" customWidth="1"/>
    <col min="15349" max="15349" width="0" style="116" hidden="1" customWidth="1"/>
    <col min="15350" max="15350" width="12.453125" style="116" customWidth="1"/>
    <col min="15351" max="15351" width="11.54296875" style="116" customWidth="1"/>
    <col min="15352" max="15352" width="13.81640625" style="116" customWidth="1"/>
    <col min="15353" max="15353" width="9.1796875" style="116"/>
    <col min="15354" max="15357" width="14.1796875" style="116" customWidth="1"/>
    <col min="15358" max="15597" width="9.1796875" style="116"/>
    <col min="15598" max="15598" width="4.54296875" style="116" customWidth="1"/>
    <col min="15599" max="15599" width="25.54296875" style="116" customWidth="1"/>
    <col min="15600" max="15600" width="26" style="116" customWidth="1"/>
    <col min="15601" max="15601" width="15.54296875" style="116" customWidth="1"/>
    <col min="15602" max="15602" width="11.7265625" style="116" customWidth="1"/>
    <col min="15603" max="15603" width="12" style="116" customWidth="1"/>
    <col min="15604" max="15604" width="18.81640625" style="116" bestFit="1" customWidth="1"/>
    <col min="15605" max="15605" width="0" style="116" hidden="1" customWidth="1"/>
    <col min="15606" max="15606" width="12.453125" style="116" customWidth="1"/>
    <col min="15607" max="15607" width="11.54296875" style="116" customWidth="1"/>
    <col min="15608" max="15608" width="13.81640625" style="116" customWidth="1"/>
    <col min="15609" max="15609" width="9.1796875" style="116"/>
    <col min="15610" max="15613" width="14.1796875" style="116" customWidth="1"/>
    <col min="15614" max="15853" width="9.1796875" style="116"/>
    <col min="15854" max="15854" width="4.54296875" style="116" customWidth="1"/>
    <col min="15855" max="15855" width="25.54296875" style="116" customWidth="1"/>
    <col min="15856" max="15856" width="26" style="116" customWidth="1"/>
    <col min="15857" max="15857" width="15.54296875" style="116" customWidth="1"/>
    <col min="15858" max="15858" width="11.7265625" style="116" customWidth="1"/>
    <col min="15859" max="15859" width="12" style="116" customWidth="1"/>
    <col min="15860" max="15860" width="18.81640625" style="116" bestFit="1" customWidth="1"/>
    <col min="15861" max="15861" width="0" style="116" hidden="1" customWidth="1"/>
    <col min="15862" max="15862" width="12.453125" style="116" customWidth="1"/>
    <col min="15863" max="15863" width="11.54296875" style="116" customWidth="1"/>
    <col min="15864" max="15864" width="13.81640625" style="116" customWidth="1"/>
    <col min="15865" max="15865" width="9.1796875" style="116"/>
    <col min="15866" max="15869" width="14.1796875" style="116" customWidth="1"/>
    <col min="15870" max="16109" width="9.1796875" style="116"/>
    <col min="16110" max="16110" width="4.54296875" style="116" customWidth="1"/>
    <col min="16111" max="16111" width="25.54296875" style="116" customWidth="1"/>
    <col min="16112" max="16112" width="26" style="116" customWidth="1"/>
    <col min="16113" max="16113" width="15.54296875" style="116" customWidth="1"/>
    <col min="16114" max="16114" width="11.7265625" style="116" customWidth="1"/>
    <col min="16115" max="16115" width="12" style="116" customWidth="1"/>
    <col min="16116" max="16116" width="18.81640625" style="116" bestFit="1" customWidth="1"/>
    <col min="16117" max="16117" width="0" style="116" hidden="1" customWidth="1"/>
    <col min="16118" max="16118" width="12.453125" style="116" customWidth="1"/>
    <col min="16119" max="16119" width="11.54296875" style="116" customWidth="1"/>
    <col min="16120" max="16120" width="13.81640625" style="116" customWidth="1"/>
    <col min="16121" max="16121" width="9.1796875" style="116"/>
    <col min="16122" max="16125" width="14.1796875" style="116" customWidth="1"/>
    <col min="16126" max="16384" width="9.1796875" style="116"/>
  </cols>
  <sheetData>
    <row r="1" spans="2:17" s="95" customFormat="1" x14ac:dyDescent="0.3"/>
    <row r="2" spans="2:17" s="95" customFormat="1" x14ac:dyDescent="0.3"/>
    <row r="3" spans="2:17" s="95" customFormat="1" x14ac:dyDescent="0.3"/>
    <row r="4" spans="2:17" s="95" customFormat="1" x14ac:dyDescent="0.3"/>
    <row r="5" spans="2:17" s="96" customFormat="1" ht="26" x14ac:dyDescent="0.35">
      <c r="B5" s="469" t="s">
        <v>71</v>
      </c>
      <c r="C5" s="469" t="s">
        <v>72</v>
      </c>
      <c r="D5" s="97" t="s">
        <v>73</v>
      </c>
      <c r="E5" s="470" t="s">
        <v>74</v>
      </c>
      <c r="F5" s="98" t="s">
        <v>73</v>
      </c>
      <c r="G5" s="469" t="s">
        <v>74</v>
      </c>
      <c r="H5" s="98" t="s">
        <v>73</v>
      </c>
      <c r="I5" s="469" t="s">
        <v>74</v>
      </c>
    </row>
    <row r="6" spans="2:17" s="96" customFormat="1" ht="31.5" customHeight="1" x14ac:dyDescent="0.35">
      <c r="B6" s="469"/>
      <c r="C6" s="469"/>
      <c r="D6" s="130"/>
      <c r="E6" s="470"/>
      <c r="F6" s="129"/>
      <c r="G6" s="469"/>
      <c r="H6" s="129"/>
      <c r="I6" s="469"/>
    </row>
    <row r="7" spans="2:17" s="99" customFormat="1" x14ac:dyDescent="0.3">
      <c r="B7" s="469"/>
      <c r="C7" s="469"/>
      <c r="D7" s="100" t="s">
        <v>30</v>
      </c>
      <c r="E7" s="470"/>
      <c r="F7" s="101" t="s">
        <v>31</v>
      </c>
      <c r="G7" s="469"/>
      <c r="H7" s="102" t="s">
        <v>32</v>
      </c>
      <c r="I7" s="469"/>
    </row>
    <row r="8" spans="2:17" s="99" customFormat="1" ht="32.25" customHeight="1" x14ac:dyDescent="0.3">
      <c r="B8" s="103"/>
      <c r="C8" s="98"/>
      <c r="D8" s="100"/>
      <c r="E8" s="97"/>
      <c r="F8" s="101"/>
      <c r="G8" s="98"/>
      <c r="H8" s="102"/>
      <c r="I8" s="98"/>
    </row>
    <row r="9" spans="2:17" s="99" customFormat="1" ht="32.25" customHeight="1" thickBot="1" x14ac:dyDescent="0.35">
      <c r="B9" s="104" t="s">
        <v>29</v>
      </c>
      <c r="C9" s="104">
        <v>11</v>
      </c>
      <c r="D9" s="105">
        <v>0.12</v>
      </c>
      <c r="E9" s="106">
        <f>+D9*C9</f>
        <v>1.3199999999999998</v>
      </c>
      <c r="F9" s="107">
        <v>0</v>
      </c>
      <c r="G9" s="108">
        <f>+C9*F9</f>
        <v>0</v>
      </c>
      <c r="H9" s="107">
        <v>0</v>
      </c>
      <c r="I9" s="108">
        <f>+C9*H9</f>
        <v>0</v>
      </c>
    </row>
    <row r="10" spans="2:17" s="99" customFormat="1" ht="32.25" customHeight="1" thickBot="1" x14ac:dyDescent="0.35">
      <c r="B10" s="104" t="s">
        <v>30</v>
      </c>
      <c r="C10" s="104">
        <v>11</v>
      </c>
      <c r="D10" s="105">
        <v>0.28000000000000003</v>
      </c>
      <c r="E10" s="106">
        <f>+D10*C10</f>
        <v>3.08</v>
      </c>
      <c r="F10" s="109">
        <v>0.25</v>
      </c>
      <c r="G10" s="110">
        <f>+C10*F10</f>
        <v>2.75</v>
      </c>
      <c r="H10" s="107">
        <v>0.09</v>
      </c>
      <c r="I10" s="108">
        <f>+C10*H10</f>
        <v>0.99</v>
      </c>
      <c r="L10" s="5" t="s">
        <v>3</v>
      </c>
      <c r="M10" s="6">
        <v>5</v>
      </c>
      <c r="N10" s="6" t="s">
        <v>4</v>
      </c>
      <c r="O10" s="6" t="s">
        <v>5</v>
      </c>
      <c r="P10" s="6" t="s">
        <v>6</v>
      </c>
      <c r="Q10" s="6" t="s">
        <v>7</v>
      </c>
    </row>
    <row r="11" spans="2:17" s="99" customFormat="1" ht="32.25" customHeight="1" thickBot="1" x14ac:dyDescent="0.35">
      <c r="B11" s="104" t="s">
        <v>31</v>
      </c>
      <c r="C11" s="104">
        <v>11</v>
      </c>
      <c r="D11" s="105">
        <v>0.33</v>
      </c>
      <c r="E11" s="106">
        <f>+D11*C11</f>
        <v>3.6300000000000003</v>
      </c>
      <c r="F11" s="109">
        <v>0.3</v>
      </c>
      <c r="G11" s="110">
        <f>+C11*F11</f>
        <v>3.3</v>
      </c>
      <c r="H11" s="107">
        <v>0.26</v>
      </c>
      <c r="I11" s="108">
        <f>+C11*H11</f>
        <v>2.8600000000000003</v>
      </c>
      <c r="L11" s="463" t="s">
        <v>28</v>
      </c>
      <c r="M11" s="12" t="s">
        <v>29</v>
      </c>
      <c r="N11" s="12" t="s">
        <v>30</v>
      </c>
      <c r="O11" s="12" t="s">
        <v>31</v>
      </c>
      <c r="P11" s="12" t="s">
        <v>32</v>
      </c>
      <c r="Q11" s="12" t="s">
        <v>33</v>
      </c>
    </row>
    <row r="12" spans="2:17" s="99" customFormat="1" ht="32.25" customHeight="1" thickBot="1" x14ac:dyDescent="0.35">
      <c r="B12" s="104" t="s">
        <v>32</v>
      </c>
      <c r="C12" s="104">
        <v>11</v>
      </c>
      <c r="D12" s="105">
        <v>0.27</v>
      </c>
      <c r="E12" s="106">
        <f>+D12*C12</f>
        <v>2.97</v>
      </c>
      <c r="F12" s="109">
        <v>0.38</v>
      </c>
      <c r="G12" s="110">
        <f>+C12*F12</f>
        <v>4.18</v>
      </c>
      <c r="H12" s="107">
        <v>0.45</v>
      </c>
      <c r="I12" s="108">
        <f>+C12*H12</f>
        <v>4.95</v>
      </c>
      <c r="L12" s="464"/>
      <c r="M12" s="12" t="s">
        <v>36</v>
      </c>
      <c r="N12" s="12" t="s">
        <v>37</v>
      </c>
      <c r="O12" s="12" t="s">
        <v>38</v>
      </c>
      <c r="P12" s="12" t="s">
        <v>39</v>
      </c>
      <c r="Q12" s="12" t="s">
        <v>40</v>
      </c>
    </row>
    <row r="13" spans="2:17" s="99" customFormat="1" ht="32.25" customHeight="1" x14ac:dyDescent="0.3">
      <c r="B13" s="104" t="s">
        <v>33</v>
      </c>
      <c r="C13" s="104">
        <v>11</v>
      </c>
      <c r="D13" s="105">
        <v>0</v>
      </c>
      <c r="E13" s="106">
        <f>+D13*C13</f>
        <v>0</v>
      </c>
      <c r="F13" s="107">
        <v>7.0000000000000007E-2</v>
      </c>
      <c r="G13" s="108">
        <f>+C13*F13</f>
        <v>0.77</v>
      </c>
      <c r="H13" s="107">
        <v>0.2</v>
      </c>
      <c r="I13" s="108">
        <f>+C13*H13</f>
        <v>2.2000000000000002</v>
      </c>
    </row>
    <row r="14" spans="2:17" s="99" customFormat="1" ht="32.25" customHeight="1" x14ac:dyDescent="0.3">
      <c r="B14" s="466" t="s">
        <v>75</v>
      </c>
      <c r="C14" s="467"/>
      <c r="D14" s="111">
        <f t="shared" ref="D14:H14" si="0">SUM(D9:D13)</f>
        <v>1</v>
      </c>
      <c r="E14" s="112">
        <f>SUM(E9:E13)</f>
        <v>11.000000000000002</v>
      </c>
      <c r="F14" s="113">
        <f t="shared" si="0"/>
        <v>1</v>
      </c>
      <c r="G14" s="114">
        <f>SUM(G9:G13)</f>
        <v>11</v>
      </c>
      <c r="H14" s="113">
        <f t="shared" si="0"/>
        <v>1</v>
      </c>
      <c r="I14" s="114">
        <f>SUM(I9:I13)</f>
        <v>11</v>
      </c>
    </row>
    <row r="15" spans="2:17" s="99" customFormat="1" ht="32.25" customHeight="1" x14ac:dyDescent="0.3"/>
    <row r="16" spans="2:17" s="99" customFormat="1" ht="32.25" customHeight="1" x14ac:dyDescent="0.3">
      <c r="B16" s="469" t="s">
        <v>76</v>
      </c>
      <c r="C16" s="469" t="s">
        <v>77</v>
      </c>
      <c r="D16" s="97" t="s">
        <v>73</v>
      </c>
      <c r="E16" s="468" t="s">
        <v>78</v>
      </c>
      <c r="F16" s="98" t="s">
        <v>73</v>
      </c>
      <c r="G16" s="465" t="s">
        <v>78</v>
      </c>
      <c r="H16" s="98" t="s">
        <v>73</v>
      </c>
      <c r="I16" s="465" t="s">
        <v>78</v>
      </c>
    </row>
    <row r="17" spans="2:9" s="99" customFormat="1" ht="32.25" customHeight="1" x14ac:dyDescent="0.3">
      <c r="B17" s="469"/>
      <c r="C17" s="469"/>
      <c r="D17" s="100" t="s">
        <v>30</v>
      </c>
      <c r="E17" s="468"/>
      <c r="F17" s="115" t="s">
        <v>31</v>
      </c>
      <c r="G17" s="465"/>
      <c r="H17" s="115" t="s">
        <v>32</v>
      </c>
      <c r="I17" s="465"/>
    </row>
    <row r="18" spans="2:9" ht="32.25" customHeight="1" x14ac:dyDescent="0.3">
      <c r="B18" s="104" t="s">
        <v>29</v>
      </c>
      <c r="C18" s="104">
        <v>97</v>
      </c>
      <c r="D18" s="105">
        <v>0.12</v>
      </c>
      <c r="E18" s="117">
        <f>+D18*C18</f>
        <v>11.639999999999999</v>
      </c>
      <c r="F18" s="107">
        <v>0</v>
      </c>
      <c r="G18" s="118">
        <f>+C18*F18</f>
        <v>0</v>
      </c>
      <c r="H18" s="107">
        <v>0</v>
      </c>
      <c r="I18" s="119">
        <f>+C18*H18</f>
        <v>0</v>
      </c>
    </row>
    <row r="19" spans="2:9" ht="32.25" customHeight="1" x14ac:dyDescent="0.3">
      <c r="B19" s="104" t="s">
        <v>30</v>
      </c>
      <c r="C19" s="104">
        <v>97</v>
      </c>
      <c r="D19" s="105">
        <v>0.28000000000000003</v>
      </c>
      <c r="E19" s="117">
        <f>+D19*C19</f>
        <v>27.160000000000004</v>
      </c>
      <c r="F19" s="107">
        <v>0.25</v>
      </c>
      <c r="G19" s="118">
        <f>+C19*F19</f>
        <v>24.25</v>
      </c>
      <c r="H19" s="107">
        <v>0.09</v>
      </c>
      <c r="I19" s="119">
        <f>+C19*H19</f>
        <v>8.73</v>
      </c>
    </row>
    <row r="20" spans="2:9" s="120" customFormat="1" ht="32.25" customHeight="1" x14ac:dyDescent="0.3">
      <c r="B20" s="104" t="s">
        <v>31</v>
      </c>
      <c r="C20" s="104">
        <v>97</v>
      </c>
      <c r="D20" s="105">
        <v>0.33</v>
      </c>
      <c r="E20" s="117">
        <f>+D20*C20</f>
        <v>32.01</v>
      </c>
      <c r="F20" s="107">
        <v>0.3</v>
      </c>
      <c r="G20" s="118">
        <f>+C20*F20</f>
        <v>29.099999999999998</v>
      </c>
      <c r="H20" s="107">
        <v>0.26</v>
      </c>
      <c r="I20" s="119">
        <f>+C20*H20</f>
        <v>25.220000000000002</v>
      </c>
    </row>
    <row r="21" spans="2:9" s="120" customFormat="1" ht="32.25" customHeight="1" x14ac:dyDescent="0.3">
      <c r="B21" s="104" t="s">
        <v>32</v>
      </c>
      <c r="C21" s="104">
        <v>97</v>
      </c>
      <c r="D21" s="105">
        <v>0.27</v>
      </c>
      <c r="E21" s="117">
        <f>+D21*C21</f>
        <v>26.19</v>
      </c>
      <c r="F21" s="107">
        <v>0.38</v>
      </c>
      <c r="G21" s="118">
        <f>+C21*F21</f>
        <v>36.86</v>
      </c>
      <c r="H21" s="107">
        <v>0.45</v>
      </c>
      <c r="I21" s="119">
        <f>+C21*H21</f>
        <v>43.65</v>
      </c>
    </row>
    <row r="22" spans="2:9" s="120" customFormat="1" ht="32.25" customHeight="1" x14ac:dyDescent="0.3">
      <c r="B22" s="104" t="s">
        <v>33</v>
      </c>
      <c r="C22" s="104">
        <v>97</v>
      </c>
      <c r="D22" s="105">
        <v>0</v>
      </c>
      <c r="E22" s="117">
        <f>+D22*C22</f>
        <v>0</v>
      </c>
      <c r="F22" s="107">
        <v>7.0000000000000007E-2</v>
      </c>
      <c r="G22" s="118">
        <f>+C22*F22</f>
        <v>6.7900000000000009</v>
      </c>
      <c r="H22" s="107">
        <v>0.2</v>
      </c>
      <c r="I22" s="119">
        <f>+C22*H22</f>
        <v>19.400000000000002</v>
      </c>
    </row>
    <row r="23" spans="2:9" s="120" customFormat="1" ht="32.25" customHeight="1" x14ac:dyDescent="0.3">
      <c r="B23" s="466" t="s">
        <v>75</v>
      </c>
      <c r="C23" s="467"/>
      <c r="D23" s="121">
        <f t="shared" ref="D23" si="1">SUM(D18:D22)</f>
        <v>1</v>
      </c>
      <c r="E23" s="112">
        <f>SUM(E18:E22)</f>
        <v>97</v>
      </c>
      <c r="F23" s="122">
        <f t="shared" ref="F23" si="2">SUM(F18:F22)</f>
        <v>1</v>
      </c>
      <c r="G23" s="114">
        <f>SUM(G18:G22)</f>
        <v>97</v>
      </c>
      <c r="H23" s="122">
        <f t="shared" ref="H23" si="3">SUM(H18:H22)</f>
        <v>1</v>
      </c>
      <c r="I23" s="114">
        <f>SUM(I18:I22)</f>
        <v>97</v>
      </c>
    </row>
    <row r="24" spans="2:9" s="120" customFormat="1" ht="32.25" customHeight="1" x14ac:dyDescent="0.3"/>
    <row r="25" spans="2:9" s="120" customFormat="1" ht="32.25" customHeight="1" x14ac:dyDescent="0.3"/>
  </sheetData>
  <mergeCells count="13">
    <mergeCell ref="I5:I7"/>
    <mergeCell ref="B5:B7"/>
    <mergeCell ref="C5:C7"/>
    <mergeCell ref="E5:E7"/>
    <mergeCell ref="G5:G7"/>
    <mergeCell ref="L11:L12"/>
    <mergeCell ref="G16:G17"/>
    <mergeCell ref="I16:I17"/>
    <mergeCell ref="B23:C23"/>
    <mergeCell ref="E16:E17"/>
    <mergeCell ref="B14:C14"/>
    <mergeCell ref="B16:B17"/>
    <mergeCell ref="C16:C17"/>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E21"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hidden="1"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thickBot="1" x14ac:dyDescent="0.4">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hidden="1"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thickBot="1" x14ac:dyDescent="0.4">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hidden="1"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thickBot="1" x14ac:dyDescent="0.4">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hidden="1"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hidden="1"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thickBot="1" x14ac:dyDescent="0.4">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hidden="1"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hidden="1"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thickBot="1" x14ac:dyDescent="0.4">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hidden="1"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hidden="1"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3.0525714285714285</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thickBot="1" x14ac:dyDescent="0.4">
      <c r="A29" s="507"/>
      <c r="B29" s="501"/>
      <c r="C29" s="19" t="s">
        <v>69</v>
      </c>
      <c r="D29" s="20">
        <f t="shared" ref="D29" si="28">IFERROR(AVERAGE(G29:V29)," ")</f>
        <v>3.0571428571428569</v>
      </c>
      <c r="E29" s="512"/>
      <c r="F29" s="515" t="str">
        <f t="shared" si="0"/>
        <v>M</v>
      </c>
      <c r="G29" s="19"/>
      <c r="H29" s="19">
        <v>4</v>
      </c>
      <c r="I29" s="19">
        <v>3</v>
      </c>
      <c r="J29" s="19" t="s">
        <v>79</v>
      </c>
      <c r="K29" s="19">
        <v>2.9</v>
      </c>
      <c r="L29" s="19"/>
      <c r="M29" s="19">
        <v>3</v>
      </c>
      <c r="N29" s="21"/>
      <c r="O29" s="19"/>
      <c r="P29" s="19">
        <v>2</v>
      </c>
      <c r="Q29" s="19"/>
      <c r="R29" s="19"/>
      <c r="S29" s="19">
        <v>3</v>
      </c>
      <c r="T29" s="19"/>
      <c r="U29" s="19"/>
      <c r="V29" s="19">
        <v>3.5</v>
      </c>
      <c r="W29" s="50"/>
      <c r="X29" s="51"/>
    </row>
    <row r="30" spans="1:24" s="18" customFormat="1" ht="17.25" hidden="1"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hidden="1"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thickBot="1" x14ac:dyDescent="0.4">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hidden="1"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hidden="1"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thickBot="1" x14ac:dyDescent="0.4">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hidden="1"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hidden="1"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thickBot="1" x14ac:dyDescent="0.4">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hidden="1"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hidden="1"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3.0880000000000001</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thickBot="1" x14ac:dyDescent="0.4">
      <c r="A45" s="507"/>
      <c r="B45" s="501"/>
      <c r="C45" s="19" t="s">
        <v>69</v>
      </c>
      <c r="D45" s="20">
        <f t="shared" ref="D45" si="47">IFERROR(AVERAGE(G45:V45)," ")</f>
        <v>3.2</v>
      </c>
      <c r="E45" s="512"/>
      <c r="F45" s="515" t="str">
        <f t="shared" si="0"/>
        <v>M</v>
      </c>
      <c r="G45" s="19"/>
      <c r="H45" s="19">
        <v>4</v>
      </c>
      <c r="I45" s="19">
        <v>3</v>
      </c>
      <c r="J45" s="19"/>
      <c r="K45" s="19">
        <v>3</v>
      </c>
      <c r="L45" s="19"/>
      <c r="M45" s="19"/>
      <c r="N45" s="19"/>
      <c r="O45" s="19"/>
      <c r="P45" s="19">
        <v>3</v>
      </c>
      <c r="Q45" s="19"/>
      <c r="R45" s="19"/>
      <c r="S45" s="21"/>
      <c r="T45" s="19">
        <v>3</v>
      </c>
      <c r="U45" s="19"/>
      <c r="V45" s="19"/>
      <c r="W45" s="50"/>
      <c r="X45" s="39"/>
    </row>
    <row r="46" spans="1:24" s="18" customFormat="1" ht="17.25" hidden="1"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hidden="1"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3.0659999999999998</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18" customFormat="1" ht="17.25" customHeight="1" thickBot="1" x14ac:dyDescent="0.4">
      <c r="A49" s="507"/>
      <c r="B49" s="501"/>
      <c r="C49" s="19" t="s">
        <v>69</v>
      </c>
      <c r="D49" s="20">
        <f t="shared" ref="D49" si="52">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hidden="1"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hidden="1"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3.0372000000000003</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thickBot="1" x14ac:dyDescent="0.4">
      <c r="A53" s="507"/>
      <c r="B53" s="501"/>
      <c r="C53" s="19" t="s">
        <v>69</v>
      </c>
      <c r="D53" s="20">
        <f t="shared" ref="D53" si="57">IFERROR(AVERAGE(G53:V53)," ")</f>
        <v>3.06</v>
      </c>
      <c r="E53" s="512"/>
      <c r="F53" s="515" t="str">
        <f t="shared" si="0"/>
        <v>M</v>
      </c>
      <c r="G53" s="68"/>
      <c r="H53" s="68">
        <v>3</v>
      </c>
      <c r="I53" s="68"/>
      <c r="J53" s="69"/>
      <c r="K53" s="69">
        <v>3.3</v>
      </c>
      <c r="L53" s="69"/>
      <c r="M53" s="69"/>
      <c r="N53" s="69"/>
      <c r="O53" s="69"/>
      <c r="P53" s="69">
        <v>3</v>
      </c>
      <c r="Q53" s="69"/>
      <c r="R53" s="69"/>
      <c r="S53" s="69">
        <v>3</v>
      </c>
      <c r="T53" s="69"/>
      <c r="U53" s="69"/>
      <c r="V53" s="69">
        <v>3</v>
      </c>
      <c r="W53" s="70"/>
      <c r="X53" s="39"/>
    </row>
    <row r="54" spans="1:24" s="18" customFormat="1" ht="17.25" hidden="1"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hidden="1"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thickBot="1" x14ac:dyDescent="0.4">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hidden="1"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hidden="1"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H34"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x14ac:dyDescent="0.35">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x14ac:dyDescent="0.35">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x14ac:dyDescent="0.35">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x14ac:dyDescent="0.35">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x14ac:dyDescent="0.35">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x14ac:dyDescent="0.35">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3.0525714285714285</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x14ac:dyDescent="0.35">
      <c r="A29" s="507"/>
      <c r="B29" s="501"/>
      <c r="C29" s="19" t="s">
        <v>69</v>
      </c>
      <c r="D29" s="20">
        <f t="shared" ref="D29" si="28">IFERROR(AVERAGE(G29:V29)," ")</f>
        <v>3.0571428571428569</v>
      </c>
      <c r="E29" s="512"/>
      <c r="F29" s="515" t="str">
        <f t="shared" si="0"/>
        <v>M</v>
      </c>
      <c r="G29" s="19"/>
      <c r="H29" s="19">
        <v>4</v>
      </c>
      <c r="I29" s="19">
        <v>3</v>
      </c>
      <c r="J29" s="19" t="s">
        <v>79</v>
      </c>
      <c r="K29" s="19">
        <v>2.9</v>
      </c>
      <c r="L29" s="19"/>
      <c r="M29" s="19">
        <v>3</v>
      </c>
      <c r="N29" s="21"/>
      <c r="O29" s="19"/>
      <c r="P29" s="19">
        <v>2</v>
      </c>
      <c r="Q29" s="19"/>
      <c r="R29" s="19"/>
      <c r="S29" s="19">
        <v>3</v>
      </c>
      <c r="T29" s="19"/>
      <c r="U29" s="19"/>
      <c r="V29" s="19">
        <v>3.5</v>
      </c>
      <c r="W29" s="50"/>
      <c r="X29" s="51"/>
    </row>
    <row r="30" spans="1:24" s="18" customFormat="1" ht="17.25"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x14ac:dyDescent="0.35">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x14ac:dyDescent="0.35">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x14ac:dyDescent="0.35">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3.0880000000000001</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x14ac:dyDescent="0.35">
      <c r="A45" s="507"/>
      <c r="B45" s="501"/>
      <c r="C45" s="19" t="s">
        <v>69</v>
      </c>
      <c r="D45" s="20">
        <f t="shared" ref="D45" si="47">IFERROR(AVERAGE(G45:V45)," ")</f>
        <v>3.2</v>
      </c>
      <c r="E45" s="512"/>
      <c r="F45" s="515" t="str">
        <f t="shared" si="0"/>
        <v>M</v>
      </c>
      <c r="G45" s="19"/>
      <c r="H45" s="19">
        <v>4</v>
      </c>
      <c r="I45" s="19">
        <v>3</v>
      </c>
      <c r="J45" s="19"/>
      <c r="K45" s="19">
        <v>3</v>
      </c>
      <c r="L45" s="19"/>
      <c r="M45" s="19"/>
      <c r="N45" s="19"/>
      <c r="O45" s="19"/>
      <c r="P45" s="19">
        <v>3</v>
      </c>
      <c r="Q45" s="19"/>
      <c r="R45" s="19"/>
      <c r="S45" s="21"/>
      <c r="T45" s="19">
        <v>3</v>
      </c>
      <c r="U45" s="19"/>
      <c r="V45" s="19"/>
      <c r="W45" s="50"/>
      <c r="X45" s="39"/>
    </row>
    <row r="46" spans="1:24" s="18" customFormat="1" ht="17.25"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3.0659999999999998</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18" customFormat="1" ht="17.25" customHeight="1" x14ac:dyDescent="0.35">
      <c r="A49" s="507"/>
      <c r="B49" s="501"/>
      <c r="C49" s="19" t="s">
        <v>69</v>
      </c>
      <c r="D49" s="20">
        <f t="shared" ref="D49" si="52">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3.0372000000000003</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x14ac:dyDescent="0.35">
      <c r="A53" s="507"/>
      <c r="B53" s="501"/>
      <c r="C53" s="19" t="s">
        <v>69</v>
      </c>
      <c r="D53" s="20">
        <f t="shared" ref="D53" si="57">IFERROR(AVERAGE(G53:V53)," ")</f>
        <v>3.06</v>
      </c>
      <c r="E53" s="512"/>
      <c r="F53" s="515" t="str">
        <f t="shared" si="0"/>
        <v>M</v>
      </c>
      <c r="G53" s="68"/>
      <c r="H53" s="68">
        <v>3</v>
      </c>
      <c r="I53" s="68"/>
      <c r="J53" s="69"/>
      <c r="K53" s="69">
        <v>3.3</v>
      </c>
      <c r="L53" s="69"/>
      <c r="M53" s="69"/>
      <c r="N53" s="69"/>
      <c r="O53" s="69"/>
      <c r="P53" s="69">
        <v>3</v>
      </c>
      <c r="Q53" s="69"/>
      <c r="R53" s="69"/>
      <c r="S53" s="69">
        <v>3</v>
      </c>
      <c r="T53" s="69"/>
      <c r="U53" s="69"/>
      <c r="V53" s="69">
        <v>3</v>
      </c>
      <c r="W53" s="70"/>
      <c r="X53" s="39"/>
    </row>
    <row r="54" spans="1:24" s="18" customFormat="1" ht="17.25"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x14ac:dyDescent="0.35">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82"/>
  <sheetViews>
    <sheetView zoomScale="86" zoomScaleNormal="86" workbookViewId="0">
      <pane xSplit="2" ySplit="3" topLeftCell="C39"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3" customWidth="1"/>
    <col min="2" max="2" width="17.81640625" style="1" customWidth="1"/>
    <col min="3" max="3" width="22.7265625" style="1" customWidth="1"/>
    <col min="4" max="4" width="12.1796875" style="1" customWidth="1"/>
    <col min="5" max="6" width="9.45312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x14ac:dyDescent="0.35">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x14ac:dyDescent="0.35">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0.72</v>
      </c>
      <c r="E12" s="511">
        <f t="shared" ref="E12" si="6">IFERROR(D12*D13+D14*D15," ")</f>
        <v>3.2057142857142855</v>
      </c>
      <c r="F12" s="514" t="str">
        <f t="shared" ref="F12" si="7">IF(E12=5,"A+",IF(AND(E12&lt;5,E12&gt;=4),"A",IF(AND(E12&lt;4,E12&gt;=3),"B+",IF(AND(E12&lt;3,E12&gt;2),"B",IF(AND(E12&lt;=2,E12&gt;0),"C","M")))))</f>
        <v>B+</v>
      </c>
      <c r="G12" s="48"/>
      <c r="H12" s="48">
        <v>0.1</v>
      </c>
      <c r="I12" s="15"/>
      <c r="J12" s="48">
        <v>0.1</v>
      </c>
      <c r="K12" s="48">
        <v>0.12</v>
      </c>
      <c r="L12" s="13"/>
      <c r="M12" s="48">
        <v>0.1</v>
      </c>
      <c r="N12" s="48"/>
      <c r="O12" s="48"/>
      <c r="P12" s="48">
        <v>0.1</v>
      </c>
      <c r="Q12" s="48"/>
      <c r="R12" s="49"/>
      <c r="S12" s="49">
        <v>0.1</v>
      </c>
      <c r="T12" s="49">
        <v>0.1</v>
      </c>
      <c r="U12" s="49"/>
      <c r="V12" s="49"/>
      <c r="W12" s="38"/>
      <c r="X12" s="39"/>
    </row>
    <row r="13" spans="1:34" s="25" customFormat="1" ht="17.25" customHeight="1" x14ac:dyDescent="0.35">
      <c r="A13" s="507"/>
      <c r="B13" s="501"/>
      <c r="C13" s="19" t="s">
        <v>69</v>
      </c>
      <c r="D13" s="20">
        <f t="shared" ref="D13" si="8">IFERROR(AVERAGE(G13:V13)," ")</f>
        <v>3.2857142857142856</v>
      </c>
      <c r="E13" s="512"/>
      <c r="F13" s="515" t="str">
        <f t="shared" si="0"/>
        <v>M</v>
      </c>
      <c r="G13" s="19"/>
      <c r="H13" s="19">
        <v>4</v>
      </c>
      <c r="I13" s="21"/>
      <c r="J13" s="19">
        <v>3</v>
      </c>
      <c r="K13" s="19">
        <v>3</v>
      </c>
      <c r="L13" s="19"/>
      <c r="M13" s="19">
        <v>3</v>
      </c>
      <c r="N13" s="19"/>
      <c r="O13" s="19"/>
      <c r="P13" s="19">
        <v>3</v>
      </c>
      <c r="Q13" s="19"/>
      <c r="R13" s="19"/>
      <c r="S13" s="19">
        <v>3</v>
      </c>
      <c r="T13" s="19">
        <v>4</v>
      </c>
      <c r="U13" s="19"/>
      <c r="V13" s="19"/>
      <c r="W13" s="50"/>
      <c r="X13" s="51"/>
    </row>
    <row r="14" spans="1:34" s="18" customFormat="1" ht="17.25" customHeight="1" x14ac:dyDescent="0.35">
      <c r="A14" s="507"/>
      <c r="B14" s="501"/>
      <c r="C14" s="26" t="s">
        <v>41</v>
      </c>
      <c r="D14" s="27">
        <f t="shared" ref="D14" si="9">100%-D12</f>
        <v>0.28000000000000003</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0.4</v>
      </c>
      <c r="E16" s="511">
        <f t="shared" ref="E16" si="11">IFERROR(D16*D17+D18*D19," ")</f>
        <v>3.0640000000000001</v>
      </c>
      <c r="F16" s="514" t="str">
        <f t="shared" ref="F16" si="12">IF(E16=5,"A+",IF(AND(E16&lt;5,E16&gt;=4),"A",IF(AND(E16&lt;4,E16&gt;=3),"B+",IF(AND(E16&lt;3,E16&gt;2),"B",IF(AND(E16&lt;=2,E16&gt;0),"C","M")))))</f>
        <v>B+</v>
      </c>
      <c r="G16" s="14"/>
      <c r="H16" s="49">
        <v>0.1</v>
      </c>
      <c r="I16" s="14">
        <v>0.1</v>
      </c>
      <c r="J16" s="15"/>
      <c r="K16" s="14">
        <v>0.05</v>
      </c>
      <c r="L16" s="14"/>
      <c r="M16" s="14">
        <v>0.05</v>
      </c>
      <c r="N16" s="14"/>
      <c r="O16" s="14"/>
      <c r="P16" s="14">
        <v>0.1</v>
      </c>
      <c r="Q16" s="14"/>
      <c r="R16" s="14"/>
      <c r="S16" s="14"/>
      <c r="T16" s="14"/>
      <c r="U16" s="14"/>
      <c r="V16" s="14"/>
      <c r="W16" s="38"/>
      <c r="X16" s="39"/>
    </row>
    <row r="17" spans="1:24" s="40" customFormat="1" ht="17.25" customHeight="1" x14ac:dyDescent="0.35">
      <c r="A17" s="520"/>
      <c r="B17" s="499"/>
      <c r="C17" s="19" t="s">
        <v>69</v>
      </c>
      <c r="D17" s="20">
        <f t="shared" ref="D17" si="13">IFERROR(AVERAGE(G17:V17)," ")</f>
        <v>3.16</v>
      </c>
      <c r="E17" s="512"/>
      <c r="F17" s="515" t="str">
        <f t="shared" si="0"/>
        <v>M</v>
      </c>
      <c r="G17" s="41"/>
      <c r="H17" s="57">
        <v>4</v>
      </c>
      <c r="I17" s="41">
        <v>2.8</v>
      </c>
      <c r="J17" s="21"/>
      <c r="K17" s="41">
        <v>3</v>
      </c>
      <c r="L17" s="41"/>
      <c r="M17" s="41">
        <v>3</v>
      </c>
      <c r="N17" s="41"/>
      <c r="O17" s="41"/>
      <c r="P17" s="41">
        <v>3</v>
      </c>
      <c r="Q17" s="41"/>
      <c r="R17" s="41"/>
      <c r="S17" s="41"/>
      <c r="T17" s="41"/>
      <c r="U17" s="41"/>
      <c r="V17" s="41"/>
      <c r="W17" s="42"/>
      <c r="X17" s="39"/>
    </row>
    <row r="18" spans="1:24" s="40" customFormat="1" ht="17.25" customHeight="1" x14ac:dyDescent="0.35">
      <c r="A18" s="520"/>
      <c r="B18" s="499"/>
      <c r="C18" s="26" t="s">
        <v>41</v>
      </c>
      <c r="D18" s="27">
        <f t="shared" ref="D18" si="14">100%-D16</f>
        <v>0.6</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0.7599999999999999</v>
      </c>
      <c r="E20" s="511">
        <f t="shared" ref="E20" si="16">IFERROR(D20*D21+D22*D23," ")</f>
        <v>3.2280000000000002</v>
      </c>
      <c r="F20" s="514" t="str">
        <f t="shared" ref="F20" si="17">IF(E20=5,"A+",IF(AND(E20&lt;5,E20&gt;=4),"A",IF(AND(E20&lt;4,E20&gt;=3),"B+",IF(AND(E20&lt;3,E20&gt;2),"B",IF(AND(E20&lt;=2,E20&gt;0),"C","M")))))</f>
        <v>B+</v>
      </c>
      <c r="G20" s="49"/>
      <c r="H20" s="49">
        <v>0.1</v>
      </c>
      <c r="I20" s="49">
        <v>0.06</v>
      </c>
      <c r="J20" s="49">
        <v>0.2</v>
      </c>
      <c r="K20" s="15"/>
      <c r="L20" s="49"/>
      <c r="M20" s="49">
        <v>0.1</v>
      </c>
      <c r="N20" s="49"/>
      <c r="O20" s="49"/>
      <c r="P20" s="49"/>
      <c r="Q20" s="49"/>
      <c r="R20" s="49"/>
      <c r="S20" s="49">
        <v>0.2</v>
      </c>
      <c r="T20" s="49">
        <v>0.1</v>
      </c>
      <c r="U20" s="49"/>
      <c r="V20" s="49"/>
      <c r="W20" s="38"/>
      <c r="X20" s="39"/>
    </row>
    <row r="21" spans="1:24" s="25" customFormat="1" ht="17.25" customHeight="1" x14ac:dyDescent="0.35">
      <c r="A21" s="507"/>
      <c r="B21" s="501"/>
      <c r="C21" s="19" t="s">
        <v>69</v>
      </c>
      <c r="D21" s="20">
        <f t="shared" ref="D21" si="18">IFERROR(AVERAGE(G21:V21)," ")</f>
        <v>3.3000000000000003</v>
      </c>
      <c r="E21" s="512"/>
      <c r="F21" s="515" t="str">
        <f t="shared" si="0"/>
        <v>M</v>
      </c>
      <c r="G21" s="19"/>
      <c r="H21" s="19">
        <v>4</v>
      </c>
      <c r="I21" s="19">
        <v>2.8</v>
      </c>
      <c r="J21" s="19">
        <v>3.5</v>
      </c>
      <c r="K21" s="21"/>
      <c r="L21" s="19"/>
      <c r="M21" s="19">
        <v>3</v>
      </c>
      <c r="N21" s="19"/>
      <c r="O21" s="19"/>
      <c r="P21" s="19"/>
      <c r="Q21" s="19"/>
      <c r="R21" s="19"/>
      <c r="S21" s="19">
        <v>3</v>
      </c>
      <c r="T21" s="19">
        <v>3.5</v>
      </c>
      <c r="U21" s="19"/>
      <c r="V21" s="19"/>
      <c r="W21" s="50"/>
      <c r="X21" s="51"/>
    </row>
    <row r="22" spans="1:24" s="18" customFormat="1" ht="17.25" customHeight="1" x14ac:dyDescent="0.35">
      <c r="A22" s="507"/>
      <c r="B22" s="501"/>
      <c r="C22" s="26" t="s">
        <v>41</v>
      </c>
      <c r="D22" s="27">
        <f t="shared" ref="D22" si="19">100%-D20</f>
        <v>0.2400000000000001</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x14ac:dyDescent="0.35">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0.72</v>
      </c>
      <c r="E28" s="511">
        <f t="shared" ref="E28" si="26">IFERROR(D28*D29+D30*D31," ")</f>
        <v>2.9879999999999995</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c r="W28" s="38"/>
      <c r="X28" s="39"/>
    </row>
    <row r="29" spans="1:24" s="25" customFormat="1" ht="17.25" customHeight="1" x14ac:dyDescent="0.35">
      <c r="A29" s="507"/>
      <c r="B29" s="501"/>
      <c r="C29" s="19" t="s">
        <v>69</v>
      </c>
      <c r="D29" s="20">
        <f t="shared" ref="D29" si="28">IFERROR(AVERAGE(G29:V29)," ")</f>
        <v>2.9833333333333329</v>
      </c>
      <c r="E29" s="512"/>
      <c r="F29" s="515" t="str">
        <f t="shared" si="0"/>
        <v>M</v>
      </c>
      <c r="G29" s="19"/>
      <c r="H29" s="19">
        <v>4</v>
      </c>
      <c r="I29" s="19">
        <v>3</v>
      </c>
      <c r="J29" s="19" t="s">
        <v>79</v>
      </c>
      <c r="K29" s="19">
        <v>2.9</v>
      </c>
      <c r="L29" s="19"/>
      <c r="M29" s="19">
        <v>3</v>
      </c>
      <c r="N29" s="21"/>
      <c r="O29" s="19"/>
      <c r="P29" s="19">
        <v>2</v>
      </c>
      <c r="Q29" s="19"/>
      <c r="R29" s="19"/>
      <c r="S29" s="19">
        <v>3</v>
      </c>
      <c r="T29" s="19"/>
      <c r="U29" s="19"/>
      <c r="V29" s="19"/>
      <c r="W29" s="50"/>
      <c r="X29" s="51"/>
    </row>
    <row r="30" spans="1:24" s="18" customFormat="1" ht="17.25" customHeight="1" x14ac:dyDescent="0.35">
      <c r="A30" s="507"/>
      <c r="B30" s="501"/>
      <c r="C30" s="26" t="s">
        <v>41</v>
      </c>
      <c r="D30" s="27">
        <f t="shared" ref="D30" si="29">100%-D28</f>
        <v>0.28000000000000003</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0.89000000000000012</v>
      </c>
      <c r="E32" s="511">
        <f t="shared" ref="E32" si="31">IFERROR(D32*D33+D34*D35," ")</f>
        <v>2.5168571428571425</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c r="W32" s="38"/>
      <c r="X32" s="39"/>
    </row>
    <row r="33" spans="1:24" s="25" customFormat="1" ht="17.25" customHeight="1" x14ac:dyDescent="0.35">
      <c r="A33" s="507"/>
      <c r="B33" s="501"/>
      <c r="C33" s="19" t="s">
        <v>69</v>
      </c>
      <c r="D33" s="20">
        <f t="shared" ref="D33" si="33">IFERROR(AVERAGE(G33:V33)," ")</f>
        <v>2.4571428571428569</v>
      </c>
      <c r="E33" s="512"/>
      <c r="F33" s="515" t="str">
        <f t="shared" si="0"/>
        <v>M</v>
      </c>
      <c r="G33" s="19"/>
      <c r="H33" s="19">
        <v>2</v>
      </c>
      <c r="I33" s="19">
        <v>2.8</v>
      </c>
      <c r="J33" s="19">
        <v>1</v>
      </c>
      <c r="K33" s="19">
        <v>2.9</v>
      </c>
      <c r="L33" s="19"/>
      <c r="M33" s="19">
        <v>2.5</v>
      </c>
      <c r="N33" s="19"/>
      <c r="O33" s="21"/>
      <c r="P33" s="19"/>
      <c r="Q33" s="19"/>
      <c r="R33" s="19"/>
      <c r="S33" s="19">
        <v>3</v>
      </c>
      <c r="T33" s="19">
        <v>3</v>
      </c>
      <c r="U33" s="19"/>
      <c r="V33" s="19"/>
      <c r="W33" s="50"/>
      <c r="X33" s="51"/>
    </row>
    <row r="34" spans="1:24" s="18" customFormat="1" ht="17.25" customHeight="1" x14ac:dyDescent="0.35">
      <c r="A34" s="507"/>
      <c r="B34" s="501"/>
      <c r="C34" s="26" t="s">
        <v>41</v>
      </c>
      <c r="D34" s="27">
        <f t="shared" ref="D34" si="34">100%-D32</f>
        <v>0.10999999999999988</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0.54</v>
      </c>
      <c r="E36" s="511">
        <f>IFERROR(D36*D37+D38*D39," ")</f>
        <v>3.0720000000000001</v>
      </c>
      <c r="F36" s="514" t="str">
        <f t="shared" ref="F36" si="36">IF(E36=5,"A+",IF(AND(E36&lt;5,E36&gt;=4),"A",IF(AND(E36&lt;4,E36&gt;=3),"B+",IF(AND(E36&lt;3,E36&gt;2),"B",IF(AND(E36&lt;=2,E36&gt;0),"C","M")))))</f>
        <v>B+</v>
      </c>
      <c r="G36" s="49"/>
      <c r="H36" s="49">
        <v>0.1</v>
      </c>
      <c r="I36" s="49">
        <v>0.11</v>
      </c>
      <c r="J36" s="49">
        <v>0.1</v>
      </c>
      <c r="K36" s="49">
        <v>0.03</v>
      </c>
      <c r="L36" s="49"/>
      <c r="M36" s="14">
        <v>0.05</v>
      </c>
      <c r="N36" s="49"/>
      <c r="O36" s="49"/>
      <c r="P36" s="15"/>
      <c r="Q36" s="49"/>
      <c r="R36" s="49"/>
      <c r="S36" s="49">
        <v>0.15</v>
      </c>
      <c r="T36" s="49"/>
      <c r="U36" s="49"/>
      <c r="V36" s="49"/>
      <c r="W36" s="38"/>
      <c r="X36" s="39"/>
    </row>
    <row r="37" spans="1:24" s="18" customFormat="1" ht="17.25" customHeight="1" x14ac:dyDescent="0.35">
      <c r="A37" s="507"/>
      <c r="B37" s="501"/>
      <c r="C37" s="19" t="s">
        <v>69</v>
      </c>
      <c r="D37" s="20">
        <f t="shared" ref="D37" si="37">IFERROR(AVERAGE(G37:V37)," ")</f>
        <v>3.1333333333333333</v>
      </c>
      <c r="E37" s="512"/>
      <c r="F37" s="515" t="str">
        <f t="shared" si="0"/>
        <v>M</v>
      </c>
      <c r="G37" s="19"/>
      <c r="H37" s="19">
        <v>4</v>
      </c>
      <c r="I37" s="19">
        <v>3</v>
      </c>
      <c r="J37" s="19">
        <v>3</v>
      </c>
      <c r="K37" s="19">
        <v>2.9</v>
      </c>
      <c r="L37" s="19"/>
      <c r="M37" s="62">
        <v>3</v>
      </c>
      <c r="N37" s="19"/>
      <c r="O37" s="19"/>
      <c r="P37" s="21"/>
      <c r="Q37" s="19"/>
      <c r="R37" s="19"/>
      <c r="S37" s="19">
        <v>2.9</v>
      </c>
      <c r="T37" s="19"/>
      <c r="U37" s="19"/>
      <c r="V37" s="19"/>
      <c r="W37" s="50"/>
      <c r="X37" s="39"/>
    </row>
    <row r="38" spans="1:24" s="18" customFormat="1" ht="17.25" customHeight="1" x14ac:dyDescent="0.35">
      <c r="A38" s="507"/>
      <c r="B38" s="501"/>
      <c r="C38" s="26" t="s">
        <v>41</v>
      </c>
      <c r="D38" s="27">
        <f t="shared" ref="D38" si="38">100%-D36</f>
        <v>0.45999999999999996</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x14ac:dyDescent="0.35">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0.34</v>
      </c>
      <c r="E44" s="511">
        <f t="shared" ref="E44" si="45">IFERROR(D44*D45+D46*D47," ")</f>
        <v>3.0679999999999996</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c r="W44" s="38"/>
      <c r="X44" s="39"/>
    </row>
    <row r="45" spans="1:24" s="18" customFormat="1" ht="17.25" customHeight="1" x14ac:dyDescent="0.35">
      <c r="A45" s="507"/>
      <c r="B45" s="501"/>
      <c r="C45" s="19" t="s">
        <v>69</v>
      </c>
      <c r="D45" s="20">
        <f t="shared" ref="D45" si="47">IFERROR(AVERAGE(G45:V45)," ")</f>
        <v>3.2</v>
      </c>
      <c r="E45" s="512"/>
      <c r="F45" s="515" t="str">
        <f t="shared" si="0"/>
        <v>M</v>
      </c>
      <c r="G45" s="19"/>
      <c r="H45" s="19">
        <v>4</v>
      </c>
      <c r="I45" s="19">
        <v>3</v>
      </c>
      <c r="J45" s="19"/>
      <c r="K45" s="19">
        <v>3</v>
      </c>
      <c r="L45" s="19"/>
      <c r="M45" s="19"/>
      <c r="N45" s="19"/>
      <c r="O45" s="19"/>
      <c r="P45" s="19">
        <v>3</v>
      </c>
      <c r="Q45" s="19"/>
      <c r="R45" s="19"/>
      <c r="S45" s="21"/>
      <c r="T45" s="19">
        <v>3</v>
      </c>
      <c r="U45" s="19"/>
      <c r="V45" s="19"/>
      <c r="W45" s="50"/>
      <c r="X45" s="39"/>
    </row>
    <row r="46" spans="1:24" s="18" customFormat="1" ht="17.25" customHeight="1" x14ac:dyDescent="0.35">
      <c r="A46" s="507"/>
      <c r="B46" s="501"/>
      <c r="C46" s="26" t="s">
        <v>41</v>
      </c>
      <c r="D46" s="27">
        <f t="shared" ref="D46" si="48">100%-D44</f>
        <v>0.65999999999999992</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0.38</v>
      </c>
      <c r="E48" s="511">
        <f t="shared" ref="E48" si="50">IFERROR(D48*D49+D50*D51," ")</f>
        <v>3.0760000000000001</v>
      </c>
      <c r="F48" s="514" t="str">
        <f t="shared" ref="F48" si="51">IF(E48=5,"A+",IF(AND(E48&lt;5,E48&gt;=4),"A",IF(AND(E48&lt;4,E48&gt;=3),"B+",IF(AND(E48&lt;3,E48&gt;2),"B",IF(AND(E48&lt;=2,E48&gt;0),"C","M")))))</f>
        <v>B+</v>
      </c>
      <c r="G48" s="49"/>
      <c r="H48" s="49">
        <v>0.1</v>
      </c>
      <c r="I48" s="49">
        <v>0.08</v>
      </c>
      <c r="J48" s="49"/>
      <c r="K48" s="49">
        <v>0.05</v>
      </c>
      <c r="L48" s="49"/>
      <c r="M48" s="14">
        <v>0.05</v>
      </c>
      <c r="N48" s="14"/>
      <c r="O48" s="49"/>
      <c r="P48" s="49"/>
      <c r="Q48" s="49"/>
      <c r="R48" s="49"/>
      <c r="S48" s="49">
        <v>0.1</v>
      </c>
      <c r="T48" s="15"/>
      <c r="U48" s="49"/>
      <c r="V48" s="49"/>
      <c r="W48" s="38"/>
      <c r="X48" s="39"/>
    </row>
    <row r="49" spans="1:24" s="18" customFormat="1" ht="17.25" customHeight="1" x14ac:dyDescent="0.35">
      <c r="A49" s="507"/>
      <c r="B49" s="501"/>
      <c r="C49" s="19" t="s">
        <v>69</v>
      </c>
      <c r="D49" s="20">
        <f>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customHeight="1" x14ac:dyDescent="0.35">
      <c r="A50" s="507"/>
      <c r="B50" s="501"/>
      <c r="C50" s="26" t="s">
        <v>41</v>
      </c>
      <c r="D50" s="27">
        <f t="shared" ref="D50" si="52">100%-D48</f>
        <v>0.62</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3">SUM(G52:W52)</f>
        <v>0.42000000000000004</v>
      </c>
      <c r="E52" s="511">
        <f t="shared" ref="E52" si="54">IFERROR(D52*D53+D54*D55," ")</f>
        <v>3.0314999999999999</v>
      </c>
      <c r="F52" s="514" t="str">
        <f t="shared" ref="F52" si="55">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c r="W52" s="38"/>
      <c r="X52" s="39"/>
    </row>
    <row r="53" spans="1:24" s="18" customFormat="1" ht="17.25" customHeight="1" x14ac:dyDescent="0.35">
      <c r="A53" s="507"/>
      <c r="B53" s="501"/>
      <c r="C53" s="19" t="s">
        <v>69</v>
      </c>
      <c r="D53" s="20">
        <f t="shared" ref="D53" si="56">IFERROR(AVERAGE(G53:V53)," ")</f>
        <v>3.0750000000000002</v>
      </c>
      <c r="E53" s="512"/>
      <c r="F53" s="515" t="str">
        <f t="shared" si="0"/>
        <v>M</v>
      </c>
      <c r="G53" s="68"/>
      <c r="H53" s="68">
        <v>3</v>
      </c>
      <c r="I53" s="68"/>
      <c r="J53" s="69"/>
      <c r="K53" s="69">
        <v>3.3</v>
      </c>
      <c r="L53" s="69"/>
      <c r="M53" s="69"/>
      <c r="N53" s="69"/>
      <c r="O53" s="69"/>
      <c r="P53" s="69">
        <v>3</v>
      </c>
      <c r="Q53" s="69"/>
      <c r="R53" s="69"/>
      <c r="S53" s="69">
        <v>3</v>
      </c>
      <c r="T53" s="69"/>
      <c r="U53" s="69"/>
      <c r="V53" s="21"/>
      <c r="W53" s="70"/>
      <c r="X53" s="39"/>
    </row>
    <row r="54" spans="1:24" s="18" customFormat="1" ht="17.25" customHeight="1" x14ac:dyDescent="0.35">
      <c r="A54" s="507"/>
      <c r="B54" s="501"/>
      <c r="C54" s="26" t="s">
        <v>41</v>
      </c>
      <c r="D54" s="27">
        <f t="shared" ref="D54" si="57">100%-D52</f>
        <v>0.57999999999999996</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8">SUM(G56:W56)</f>
        <v>0.13</v>
      </c>
      <c r="E56" s="511">
        <f t="shared" ref="E56" si="59">IFERROR(D56*D57+D58*D59," ")</f>
        <v>3</v>
      </c>
      <c r="F56" s="514" t="str">
        <f t="shared" ref="F56" si="60">IF(E56=5,"A+",IF(AND(E56&lt;5,E56&gt;=4),"A",IF(AND(E56&lt;4,E56&gt;=3),"B+",IF(AND(E56&lt;3,E56&gt;2),"B",IF(AND(E56&lt;=2,E56&gt;0),"C","M")))))</f>
        <v>B+</v>
      </c>
      <c r="G56" s="71"/>
      <c r="H56" s="71"/>
      <c r="I56" s="71"/>
      <c r="J56" s="49"/>
      <c r="K56" s="49"/>
      <c r="L56" s="49"/>
      <c r="M56" s="49">
        <v>0.05</v>
      </c>
      <c r="N56" s="49"/>
      <c r="O56" s="49"/>
      <c r="P56" s="49"/>
      <c r="Q56" s="49"/>
      <c r="R56" s="49"/>
      <c r="S56" s="49">
        <v>0.08</v>
      </c>
      <c r="T56" s="49"/>
      <c r="U56" s="49"/>
      <c r="V56" s="15"/>
      <c r="W56" s="72"/>
      <c r="X56" s="39"/>
    </row>
    <row r="57" spans="1:24" s="73" customFormat="1" ht="17.25" customHeight="1" x14ac:dyDescent="0.35">
      <c r="A57" s="538"/>
      <c r="B57" s="541"/>
      <c r="C57" s="19" t="s">
        <v>69</v>
      </c>
      <c r="D57" s="20">
        <f t="shared" ref="D57" si="61">IFERROR(AVERAGE(G57:V57)," ")</f>
        <v>3</v>
      </c>
      <c r="E57" s="512"/>
      <c r="F57" s="515" t="str">
        <f t="shared" si="0"/>
        <v>M</v>
      </c>
      <c r="G57" s="68"/>
      <c r="H57" s="68"/>
      <c r="I57" s="68"/>
      <c r="J57" s="69"/>
      <c r="K57" s="69"/>
      <c r="L57" s="69"/>
      <c r="M57" s="69">
        <v>3</v>
      </c>
      <c r="N57" s="69"/>
      <c r="O57" s="69"/>
      <c r="P57" s="69"/>
      <c r="Q57" s="69"/>
      <c r="R57" s="69"/>
      <c r="S57" s="69">
        <v>3</v>
      </c>
      <c r="T57" s="69"/>
      <c r="U57" s="69"/>
      <c r="V57" s="21"/>
      <c r="W57" s="70"/>
      <c r="X57" s="39"/>
    </row>
    <row r="58" spans="1:24" s="73" customFormat="1" ht="17.25" customHeight="1" x14ac:dyDescent="0.35">
      <c r="A58" s="538"/>
      <c r="B58" s="541"/>
      <c r="C58" s="26" t="s">
        <v>41</v>
      </c>
      <c r="D58" s="27">
        <f t="shared" ref="D58" si="62">100%-D56</f>
        <v>0.87</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88">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88">
        <v>3</v>
      </c>
      <c r="B69" s="88"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88">
        <v>4</v>
      </c>
      <c r="B70" s="91"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88"/>
      <c r="B74" s="91"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3"/>
      <c r="E76" s="93"/>
      <c r="F76" s="93"/>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3"/>
      <c r="E82" s="93"/>
      <c r="F82" s="93"/>
    </row>
  </sheetData>
  <mergeCells count="84">
    <mergeCell ref="AC3:AC4"/>
    <mergeCell ref="A4:A7"/>
    <mergeCell ref="B4:B7"/>
    <mergeCell ref="E4:E7"/>
    <mergeCell ref="F4:F7"/>
    <mergeCell ref="A1:W1"/>
    <mergeCell ref="A2:A3"/>
    <mergeCell ref="B2:B3"/>
    <mergeCell ref="C2:F2"/>
    <mergeCell ref="W2:W3"/>
    <mergeCell ref="A8:A11"/>
    <mergeCell ref="B8:B11"/>
    <mergeCell ref="E8:E11"/>
    <mergeCell ref="F8:F11"/>
    <mergeCell ref="A12:A15"/>
    <mergeCell ref="B12:B15"/>
    <mergeCell ref="E12:E15"/>
    <mergeCell ref="F12:F15"/>
    <mergeCell ref="A16:A19"/>
    <mergeCell ref="B16:B19"/>
    <mergeCell ref="E16:E19"/>
    <mergeCell ref="F16:F19"/>
    <mergeCell ref="A20:A23"/>
    <mergeCell ref="B20:B23"/>
    <mergeCell ref="E20:E23"/>
    <mergeCell ref="F20:F23"/>
    <mergeCell ref="A24:A27"/>
    <mergeCell ref="B24:B27"/>
    <mergeCell ref="E24:E27"/>
    <mergeCell ref="F24:F27"/>
    <mergeCell ref="A28:A31"/>
    <mergeCell ref="B28:B31"/>
    <mergeCell ref="E28:E31"/>
    <mergeCell ref="F28:F31"/>
    <mergeCell ref="A32:A35"/>
    <mergeCell ref="B32:B35"/>
    <mergeCell ref="E32:E35"/>
    <mergeCell ref="F32:F35"/>
    <mergeCell ref="A36:A39"/>
    <mergeCell ref="B36:B39"/>
    <mergeCell ref="E36:E39"/>
    <mergeCell ref="F36:F39"/>
    <mergeCell ref="A40:A43"/>
    <mergeCell ref="B40:B43"/>
    <mergeCell ref="E40:E43"/>
    <mergeCell ref="F40:F43"/>
    <mergeCell ref="A44:A47"/>
    <mergeCell ref="B44:B47"/>
    <mergeCell ref="E44:E47"/>
    <mergeCell ref="F44:F47"/>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C65:W65"/>
    <mergeCell ref="A66:A68"/>
    <mergeCell ref="B66:B68"/>
    <mergeCell ref="C66:W66"/>
    <mergeCell ref="C67:W67"/>
    <mergeCell ref="C68:W68"/>
    <mergeCell ref="C69:W69"/>
    <mergeCell ref="C70:W70"/>
    <mergeCell ref="A71:A73"/>
    <mergeCell ref="B71:B73"/>
    <mergeCell ref="C71:W71"/>
    <mergeCell ref="C72:W72"/>
    <mergeCell ref="C73:W73"/>
    <mergeCell ref="B82:C82"/>
    <mergeCell ref="C74:W74"/>
    <mergeCell ref="C75:W75"/>
    <mergeCell ref="B76:C76"/>
    <mergeCell ref="S76:W76"/>
    <mergeCell ref="S77:W77"/>
    <mergeCell ref="S78:W78"/>
  </mergeCells>
  <hyperlinks>
    <hyperlink ref="X1" location="'UPF- 2018'!A1" display="'UPF- 2018'!A1"/>
  </hyperlinks>
  <pageMargins left="0.25" right="0" top="0" bottom="0.25" header="0.05" footer="0.05"/>
  <pageSetup scale="80" orientation="landscape"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2"/>
  <sheetViews>
    <sheetView tabSelected="1" topLeftCell="B1" zoomScale="82" zoomScaleNormal="82" workbookViewId="0">
      <pane ySplit="5" topLeftCell="A27" activePane="bottomLeft" state="frozen"/>
      <selection pane="bottomLeft" activeCell="F45" sqref="F45"/>
    </sheetView>
  </sheetViews>
  <sheetFormatPr defaultColWidth="9.1796875" defaultRowHeight="14" x14ac:dyDescent="0.35"/>
  <cols>
    <col min="1" max="1" width="6.453125" style="85" customWidth="1"/>
    <col min="2" max="2" width="30" style="87" customWidth="1"/>
    <col min="3" max="3" width="22.81640625" style="85" customWidth="1"/>
    <col min="4" max="4" width="35.81640625" style="87" customWidth="1"/>
    <col min="5" max="5" width="21.54296875" style="87" customWidth="1"/>
    <col min="6" max="6" width="45.1796875" style="87" customWidth="1"/>
    <col min="7" max="8" width="9.7265625" style="87" customWidth="1"/>
    <col min="9" max="9" width="23.1796875" style="85" customWidth="1"/>
    <col min="10" max="10" width="13.1796875" style="87" customWidth="1"/>
    <col min="11" max="11" width="23.7265625" style="87" customWidth="1"/>
    <col min="12" max="13" width="19" style="85" customWidth="1"/>
    <col min="14" max="16" width="19" style="87" customWidth="1"/>
    <col min="17" max="18" width="10.26953125" style="87" customWidth="1"/>
    <col min="19" max="19" width="12.81640625" style="87" customWidth="1"/>
    <col min="20" max="20" width="13.453125" style="87" customWidth="1"/>
    <col min="21" max="21" width="18.1796875" style="87" customWidth="1"/>
    <col min="22" max="16384" width="9.1796875" style="87"/>
  </cols>
  <sheetData>
    <row r="1" spans="1:22" s="165" customFormat="1" ht="43.5" customHeight="1" x14ac:dyDescent="0.35">
      <c r="A1" s="558" t="s">
        <v>95</v>
      </c>
      <c r="B1" s="558"/>
      <c r="C1" s="558"/>
      <c r="D1" s="558"/>
      <c r="E1" s="558"/>
      <c r="F1" s="558"/>
      <c r="G1" s="558"/>
      <c r="H1" s="558"/>
      <c r="I1" s="558"/>
      <c r="J1" s="558"/>
      <c r="K1" s="558"/>
      <c r="L1" s="558"/>
      <c r="M1" s="558"/>
      <c r="N1" s="558"/>
      <c r="O1" s="558"/>
      <c r="P1" s="558"/>
      <c r="Q1" s="558"/>
      <c r="R1" s="558"/>
      <c r="S1" s="558"/>
      <c r="T1" s="558"/>
      <c r="U1" s="558"/>
    </row>
    <row r="2" spans="1:22" ht="30.75" customHeight="1" x14ac:dyDescent="0.35">
      <c r="A2" s="559" t="s">
        <v>96</v>
      </c>
      <c r="B2" s="561" t="s">
        <v>97</v>
      </c>
      <c r="C2" s="563" t="s">
        <v>98</v>
      </c>
      <c r="D2" s="564"/>
      <c r="E2" s="564"/>
      <c r="F2" s="564"/>
      <c r="G2" s="564"/>
      <c r="H2" s="564"/>
      <c r="I2" s="564"/>
      <c r="J2" s="564"/>
      <c r="K2" s="564"/>
      <c r="L2" s="565"/>
      <c r="M2" s="566" t="s">
        <v>99</v>
      </c>
      <c r="N2" s="566"/>
      <c r="O2" s="566"/>
      <c r="P2" s="566"/>
      <c r="Q2" s="566"/>
      <c r="R2" s="566"/>
      <c r="S2" s="566"/>
      <c r="T2" s="567" t="s">
        <v>100</v>
      </c>
      <c r="U2" s="567"/>
    </row>
    <row r="3" spans="1:22" ht="84" x14ac:dyDescent="0.35">
      <c r="A3" s="560"/>
      <c r="B3" s="562"/>
      <c r="C3" s="166" t="s">
        <v>101</v>
      </c>
      <c r="D3" s="166" t="s">
        <v>102</v>
      </c>
      <c r="E3" s="166" t="s">
        <v>103</v>
      </c>
      <c r="F3" s="166" t="s">
        <v>104</v>
      </c>
      <c r="G3" s="568" t="s">
        <v>105</v>
      </c>
      <c r="H3" s="569"/>
      <c r="I3" s="167" t="s">
        <v>106</v>
      </c>
      <c r="J3" s="168" t="s">
        <v>107</v>
      </c>
      <c r="K3" s="166" t="s">
        <v>108</v>
      </c>
      <c r="L3" s="169" t="s">
        <v>109</v>
      </c>
      <c r="M3" s="170" t="s">
        <v>110</v>
      </c>
      <c r="N3" s="171" t="s">
        <v>111</v>
      </c>
      <c r="O3" s="171" t="s">
        <v>112</v>
      </c>
      <c r="P3" s="171" t="s">
        <v>113</v>
      </c>
      <c r="Q3" s="570" t="s">
        <v>114</v>
      </c>
      <c r="R3" s="571"/>
      <c r="S3" s="170" t="s">
        <v>115</v>
      </c>
      <c r="T3" s="172" t="s">
        <v>116</v>
      </c>
      <c r="U3" s="173" t="s">
        <v>117</v>
      </c>
    </row>
    <row r="4" spans="1:22" x14ac:dyDescent="0.35">
      <c r="A4" s="174" t="s">
        <v>118</v>
      </c>
      <c r="B4" s="175" t="s">
        <v>119</v>
      </c>
      <c r="C4" s="176" t="s">
        <v>120</v>
      </c>
      <c r="D4" s="176" t="s">
        <v>121</v>
      </c>
      <c r="E4" s="176" t="s">
        <v>122</v>
      </c>
      <c r="F4" s="176" t="s">
        <v>123</v>
      </c>
      <c r="G4" s="176" t="s">
        <v>124</v>
      </c>
      <c r="H4" s="176"/>
      <c r="I4" s="177" t="s">
        <v>125</v>
      </c>
      <c r="J4" s="176" t="s">
        <v>126</v>
      </c>
      <c r="K4" s="176" t="s">
        <v>127</v>
      </c>
      <c r="L4" s="176" t="s">
        <v>128</v>
      </c>
      <c r="M4" s="178" t="s">
        <v>129</v>
      </c>
      <c r="N4" s="178" t="s">
        <v>130</v>
      </c>
      <c r="O4" s="178" t="s">
        <v>131</v>
      </c>
      <c r="P4" s="178" t="s">
        <v>132</v>
      </c>
      <c r="Q4" s="178" t="s">
        <v>133</v>
      </c>
      <c r="R4" s="178"/>
      <c r="S4" s="178" t="s">
        <v>134</v>
      </c>
      <c r="T4" s="175" t="s">
        <v>135</v>
      </c>
      <c r="U4" s="175" t="s">
        <v>136</v>
      </c>
    </row>
    <row r="5" spans="1:22" s="190" customFormat="1" ht="15.75" customHeight="1" thickBot="1" x14ac:dyDescent="0.35">
      <c r="A5" s="179" t="s">
        <v>30</v>
      </c>
      <c r="B5" s="180" t="s">
        <v>137</v>
      </c>
      <c r="C5" s="181"/>
      <c r="D5" s="182"/>
      <c r="E5" s="182"/>
      <c r="F5" s="182"/>
      <c r="G5" s="182"/>
      <c r="H5" s="182"/>
      <c r="I5" s="183"/>
      <c r="J5" s="184"/>
      <c r="K5" s="185"/>
      <c r="L5" s="186"/>
      <c r="M5" s="187"/>
      <c r="N5" s="185"/>
      <c r="O5" s="185"/>
      <c r="P5" s="185"/>
      <c r="Q5" s="188"/>
      <c r="R5" s="188"/>
      <c r="S5" s="189"/>
      <c r="T5" s="188"/>
      <c r="U5" s="188"/>
    </row>
    <row r="6" spans="1:22" s="190" customFormat="1" ht="13.5" customHeight="1" thickBot="1" x14ac:dyDescent="0.35">
      <c r="A6" s="289">
        <v>1</v>
      </c>
      <c r="B6" s="191" t="s">
        <v>138</v>
      </c>
      <c r="C6" s="343" t="s">
        <v>139</v>
      </c>
      <c r="D6" s="387" t="s">
        <v>140</v>
      </c>
      <c r="E6" s="387" t="s">
        <v>141</v>
      </c>
      <c r="F6" s="387" t="s">
        <v>142</v>
      </c>
      <c r="G6" s="388">
        <v>0.09</v>
      </c>
      <c r="H6" s="572">
        <f>SUM(G6:G19)</f>
        <v>1</v>
      </c>
      <c r="I6" s="389" t="s">
        <v>186</v>
      </c>
      <c r="J6" s="390" t="s">
        <v>141</v>
      </c>
      <c r="K6" s="390" t="s">
        <v>341</v>
      </c>
      <c r="L6" s="391">
        <v>2.9</v>
      </c>
      <c r="M6" s="392"/>
      <c r="N6" s="392"/>
      <c r="O6" s="393"/>
      <c r="P6" s="393"/>
      <c r="Q6" s="394"/>
      <c r="R6" s="572">
        <f>SUM(Q6:Q19)</f>
        <v>0</v>
      </c>
      <c r="S6" s="395"/>
      <c r="T6" s="248"/>
      <c r="U6" s="249"/>
    </row>
    <row r="7" spans="1:22" s="190" customFormat="1" ht="13.5" customHeight="1" thickBot="1" x14ac:dyDescent="0.35">
      <c r="A7" s="289">
        <v>1</v>
      </c>
      <c r="B7" s="191" t="s">
        <v>143</v>
      </c>
      <c r="C7" s="194" t="s">
        <v>139</v>
      </c>
      <c r="D7" s="387" t="s">
        <v>144</v>
      </c>
      <c r="E7" s="387" t="s">
        <v>145</v>
      </c>
      <c r="F7" s="387" t="s">
        <v>146</v>
      </c>
      <c r="G7" s="388">
        <v>0.08</v>
      </c>
      <c r="H7" s="573"/>
      <c r="I7" s="396" t="s">
        <v>191</v>
      </c>
      <c r="J7" s="397" t="s">
        <v>145</v>
      </c>
      <c r="K7" s="390" t="s">
        <v>342</v>
      </c>
      <c r="L7" s="391">
        <v>3</v>
      </c>
      <c r="M7" s="392"/>
      <c r="N7" s="392"/>
      <c r="O7" s="398"/>
      <c r="P7" s="398"/>
      <c r="Q7" s="399"/>
      <c r="R7" s="573"/>
      <c r="S7" s="400"/>
      <c r="T7" s="215"/>
      <c r="U7" s="357"/>
    </row>
    <row r="8" spans="1:22" s="190" customFormat="1" ht="13.5" customHeight="1" thickBot="1" x14ac:dyDescent="0.35">
      <c r="A8" s="289">
        <v>1</v>
      </c>
      <c r="B8" s="191" t="s">
        <v>147</v>
      </c>
      <c r="C8" s="194" t="s">
        <v>139</v>
      </c>
      <c r="D8" s="387" t="s">
        <v>148</v>
      </c>
      <c r="E8" s="387" t="s">
        <v>149</v>
      </c>
      <c r="F8" s="387" t="s">
        <v>150</v>
      </c>
      <c r="G8" s="388">
        <v>0.09</v>
      </c>
      <c r="H8" s="573"/>
      <c r="I8" s="396" t="s">
        <v>13</v>
      </c>
      <c r="J8" s="397" t="s">
        <v>149</v>
      </c>
      <c r="K8" s="390" t="s">
        <v>343</v>
      </c>
      <c r="L8" s="391">
        <v>3</v>
      </c>
      <c r="M8" s="392"/>
      <c r="N8" s="392"/>
      <c r="O8" s="398"/>
      <c r="P8" s="398"/>
      <c r="Q8" s="399"/>
      <c r="R8" s="573"/>
      <c r="S8" s="400"/>
      <c r="T8" s="215"/>
      <c r="U8" s="357"/>
    </row>
    <row r="9" spans="1:22" s="190" customFormat="1" ht="13.5" customHeight="1" x14ac:dyDescent="0.3">
      <c r="A9" s="289">
        <v>1</v>
      </c>
      <c r="B9" s="191" t="s">
        <v>151</v>
      </c>
      <c r="C9" s="192" t="s">
        <v>139</v>
      </c>
      <c r="D9" s="397" t="s">
        <v>152</v>
      </c>
      <c r="E9" s="397" t="s">
        <v>153</v>
      </c>
      <c r="F9" s="397" t="s">
        <v>154</v>
      </c>
      <c r="G9" s="401">
        <v>7.0000000000000007E-2</v>
      </c>
      <c r="H9" s="573"/>
      <c r="I9" s="199" t="s">
        <v>34</v>
      </c>
      <c r="J9" s="397" t="s">
        <v>153</v>
      </c>
      <c r="K9" s="390" t="s">
        <v>344</v>
      </c>
      <c r="L9" s="391">
        <v>3</v>
      </c>
      <c r="M9" s="402"/>
      <c r="N9" s="402"/>
      <c r="O9" s="315"/>
      <c r="P9" s="315"/>
      <c r="Q9" s="198"/>
      <c r="R9" s="573"/>
      <c r="S9" s="403"/>
      <c r="T9" s="200"/>
      <c r="U9" s="227"/>
    </row>
    <row r="10" spans="1:22" ht="13.5" customHeight="1" x14ac:dyDescent="0.3">
      <c r="A10" s="193">
        <v>1</v>
      </c>
      <c r="B10" s="191" t="s">
        <v>155</v>
      </c>
      <c r="C10" s="192" t="s">
        <v>139</v>
      </c>
      <c r="D10" s="397" t="s">
        <v>156</v>
      </c>
      <c r="E10" s="397" t="s">
        <v>157</v>
      </c>
      <c r="F10" s="397" t="s">
        <v>158</v>
      </c>
      <c r="G10" s="401">
        <v>0.11</v>
      </c>
      <c r="H10" s="573"/>
      <c r="I10" s="199" t="s">
        <v>193</v>
      </c>
      <c r="J10" s="397" t="s">
        <v>157</v>
      </c>
      <c r="K10" s="390" t="s">
        <v>345</v>
      </c>
      <c r="L10" s="391">
        <v>2.8</v>
      </c>
      <c r="M10" s="402"/>
      <c r="N10" s="402"/>
      <c r="O10" s="315"/>
      <c r="P10" s="315"/>
      <c r="Q10" s="404"/>
      <c r="R10" s="573"/>
      <c r="S10" s="405"/>
      <c r="T10" s="200"/>
      <c r="U10" s="201"/>
      <c r="V10" s="190"/>
    </row>
    <row r="11" spans="1:22" ht="13.5" customHeight="1" x14ac:dyDescent="0.3">
      <c r="A11" s="193">
        <v>1</v>
      </c>
      <c r="B11" s="191" t="s">
        <v>159</v>
      </c>
      <c r="C11" s="192" t="s">
        <v>139</v>
      </c>
      <c r="D11" s="397" t="s">
        <v>160</v>
      </c>
      <c r="E11" s="397" t="s">
        <v>161</v>
      </c>
      <c r="F11" s="397" t="s">
        <v>162</v>
      </c>
      <c r="G11" s="401">
        <v>7.0000000000000007E-2</v>
      </c>
      <c r="H11" s="573"/>
      <c r="I11" s="199" t="s">
        <v>22</v>
      </c>
      <c r="J11" s="397" t="s">
        <v>161</v>
      </c>
      <c r="K11" s="390" t="s">
        <v>346</v>
      </c>
      <c r="L11" s="391">
        <v>3</v>
      </c>
      <c r="M11" s="402"/>
      <c r="N11" s="402"/>
      <c r="O11" s="315"/>
      <c r="P11" s="315"/>
      <c r="Q11" s="404"/>
      <c r="R11" s="573"/>
      <c r="S11" s="405"/>
      <c r="T11" s="200"/>
      <c r="U11" s="201"/>
      <c r="V11" s="190"/>
    </row>
    <row r="12" spans="1:22" ht="13.5" customHeight="1" x14ac:dyDescent="0.3">
      <c r="A12" s="193">
        <v>1</v>
      </c>
      <c r="B12" s="191" t="s">
        <v>163</v>
      </c>
      <c r="C12" s="192" t="s">
        <v>139</v>
      </c>
      <c r="D12" s="397" t="s">
        <v>164</v>
      </c>
      <c r="E12" s="397" t="s">
        <v>165</v>
      </c>
      <c r="F12" s="397" t="s">
        <v>166</v>
      </c>
      <c r="G12" s="401">
        <v>0.11</v>
      </c>
      <c r="H12" s="573"/>
      <c r="I12" s="199" t="s">
        <v>21</v>
      </c>
      <c r="J12" s="390" t="s">
        <v>165</v>
      </c>
      <c r="K12" s="390" t="s">
        <v>167</v>
      </c>
      <c r="L12" s="391">
        <v>3</v>
      </c>
      <c r="M12" s="402"/>
      <c r="N12" s="402"/>
      <c r="O12" s="194"/>
      <c r="P12" s="194"/>
      <c r="Q12" s="198"/>
      <c r="R12" s="573"/>
      <c r="S12" s="194"/>
      <c r="T12" s="200"/>
      <c r="U12" s="201"/>
      <c r="V12" s="190"/>
    </row>
    <row r="13" spans="1:22" ht="13.5" customHeight="1" x14ac:dyDescent="0.3">
      <c r="A13" s="193">
        <v>1</v>
      </c>
      <c r="B13" s="191" t="s">
        <v>168</v>
      </c>
      <c r="C13" s="192" t="s">
        <v>139</v>
      </c>
      <c r="D13" s="397" t="s">
        <v>169</v>
      </c>
      <c r="E13" s="397" t="s">
        <v>170</v>
      </c>
      <c r="F13" s="397" t="s">
        <v>171</v>
      </c>
      <c r="G13" s="401">
        <v>7.0000000000000007E-2</v>
      </c>
      <c r="H13" s="573"/>
      <c r="I13" s="199" t="s">
        <v>19</v>
      </c>
      <c r="J13" s="390" t="s">
        <v>170</v>
      </c>
      <c r="K13" s="390" t="s">
        <v>347</v>
      </c>
      <c r="L13" s="391">
        <v>3</v>
      </c>
      <c r="M13" s="402"/>
      <c r="N13" s="402"/>
      <c r="O13" s="199"/>
      <c r="P13" s="199"/>
      <c r="Q13" s="198"/>
      <c r="R13" s="573"/>
      <c r="S13" s="194"/>
      <c r="T13" s="200"/>
      <c r="U13" s="201"/>
      <c r="V13" s="190"/>
    </row>
    <row r="14" spans="1:22" ht="13.5" customHeight="1" x14ac:dyDescent="0.3">
      <c r="A14" s="193">
        <v>1</v>
      </c>
      <c r="B14" s="191" t="s">
        <v>172</v>
      </c>
      <c r="C14" s="192" t="s">
        <v>139</v>
      </c>
      <c r="D14" s="397" t="s">
        <v>173</v>
      </c>
      <c r="E14" s="397" t="s">
        <v>165</v>
      </c>
      <c r="F14" s="397" t="s">
        <v>174</v>
      </c>
      <c r="G14" s="401">
        <v>7.0000000000000007E-2</v>
      </c>
      <c r="H14" s="573"/>
      <c r="I14" s="199" t="s">
        <v>20</v>
      </c>
      <c r="J14" s="390" t="s">
        <v>165</v>
      </c>
      <c r="K14" s="390" t="s">
        <v>348</v>
      </c>
      <c r="L14" s="391">
        <v>2.8</v>
      </c>
      <c r="M14" s="402"/>
      <c r="N14" s="402"/>
      <c r="O14" s="199"/>
      <c r="P14" s="199"/>
      <c r="Q14" s="198"/>
      <c r="R14" s="573"/>
      <c r="S14" s="194"/>
      <c r="T14" s="200"/>
      <c r="U14" s="201"/>
      <c r="V14" s="190"/>
    </row>
    <row r="15" spans="1:22" ht="13.5" customHeight="1" x14ac:dyDescent="0.3">
      <c r="A15" s="193">
        <v>1</v>
      </c>
      <c r="B15" s="191" t="s">
        <v>175</v>
      </c>
      <c r="C15" s="192" t="s">
        <v>139</v>
      </c>
      <c r="D15" s="397" t="s">
        <v>176</v>
      </c>
      <c r="E15" s="397" t="s">
        <v>177</v>
      </c>
      <c r="F15" s="397" t="s">
        <v>178</v>
      </c>
      <c r="G15" s="401">
        <v>0.06</v>
      </c>
      <c r="H15" s="573"/>
      <c r="I15" s="199" t="s">
        <v>201</v>
      </c>
      <c r="J15" s="390" t="s">
        <v>177</v>
      </c>
      <c r="K15" s="390" t="s">
        <v>349</v>
      </c>
      <c r="L15" s="391">
        <v>2.8</v>
      </c>
      <c r="M15" s="402"/>
      <c r="N15" s="402"/>
      <c r="O15" s="194"/>
      <c r="P15" s="194"/>
      <c r="Q15" s="198"/>
      <c r="R15" s="573"/>
      <c r="S15" s="194"/>
      <c r="T15" s="200"/>
      <c r="U15" s="201"/>
      <c r="V15" s="190"/>
    </row>
    <row r="16" spans="1:22" ht="13.5" customHeight="1" x14ac:dyDescent="0.3">
      <c r="A16" s="193">
        <v>1</v>
      </c>
      <c r="B16" s="191" t="s">
        <v>179</v>
      </c>
      <c r="C16" s="192" t="s">
        <v>139</v>
      </c>
      <c r="D16" s="397" t="s">
        <v>180</v>
      </c>
      <c r="E16" s="406" t="s">
        <v>165</v>
      </c>
      <c r="F16" s="397" t="s">
        <v>181</v>
      </c>
      <c r="G16" s="407">
        <v>0.08</v>
      </c>
      <c r="H16" s="573"/>
      <c r="I16" s="199" t="s">
        <v>18</v>
      </c>
      <c r="J16" s="390" t="s">
        <v>165</v>
      </c>
      <c r="K16" s="390" t="s">
        <v>350</v>
      </c>
      <c r="L16" s="391">
        <v>3</v>
      </c>
      <c r="M16" s="402"/>
      <c r="N16" s="402"/>
      <c r="O16" s="194"/>
      <c r="P16" s="194"/>
      <c r="Q16" s="408"/>
      <c r="R16" s="573"/>
      <c r="S16" s="194"/>
      <c r="T16" s="200"/>
      <c r="U16" s="201"/>
      <c r="V16" s="190"/>
    </row>
    <row r="17" spans="1:22" ht="13.5" customHeight="1" x14ac:dyDescent="0.3">
      <c r="A17" s="193">
        <v>1</v>
      </c>
      <c r="B17" s="191" t="s">
        <v>182</v>
      </c>
      <c r="C17" s="192" t="s">
        <v>139</v>
      </c>
      <c r="D17" s="397" t="s">
        <v>183</v>
      </c>
      <c r="E17" s="406" t="s">
        <v>165</v>
      </c>
      <c r="F17" s="397" t="s">
        <v>184</v>
      </c>
      <c r="G17" s="407">
        <v>0.1</v>
      </c>
      <c r="H17" s="573"/>
      <c r="I17" s="199" t="s">
        <v>23</v>
      </c>
      <c r="J17" s="409" t="s">
        <v>165</v>
      </c>
      <c r="K17" s="390" t="s">
        <v>351</v>
      </c>
      <c r="L17" s="391">
        <v>3</v>
      </c>
      <c r="M17" s="407"/>
      <c r="N17" s="407"/>
      <c r="O17" s="194"/>
      <c r="P17" s="194"/>
      <c r="Q17" s="198"/>
      <c r="R17" s="573"/>
      <c r="S17" s="194"/>
      <c r="T17" s="200"/>
      <c r="U17" s="201"/>
      <c r="V17" s="190"/>
    </row>
    <row r="18" spans="1:22" ht="13.5" customHeight="1" x14ac:dyDescent="0.3">
      <c r="A18" s="193">
        <v>1</v>
      </c>
      <c r="B18" s="194"/>
      <c r="C18" s="192" t="s">
        <v>139</v>
      </c>
      <c r="D18" s="195"/>
      <c r="E18" s="196"/>
      <c r="F18" s="197"/>
      <c r="G18" s="198"/>
      <c r="H18" s="573"/>
      <c r="I18" s="199" t="s">
        <v>60</v>
      </c>
      <c r="J18" s="195"/>
      <c r="K18" s="192"/>
      <c r="L18" s="194"/>
      <c r="M18" s="195"/>
      <c r="N18" s="195"/>
      <c r="O18" s="194"/>
      <c r="P18" s="194"/>
      <c r="Q18" s="198"/>
      <c r="R18" s="573"/>
      <c r="S18" s="194"/>
      <c r="T18" s="200"/>
      <c r="U18" s="201"/>
      <c r="V18" s="190"/>
    </row>
    <row r="19" spans="1:22" ht="13.5" customHeight="1" thickBot="1" x14ac:dyDescent="0.35">
      <c r="A19" s="202">
        <v>1</v>
      </c>
      <c r="B19" s="203"/>
      <c r="C19" s="204" t="s">
        <v>139</v>
      </c>
      <c r="D19" s="205"/>
      <c r="E19" s="206"/>
      <c r="F19" s="206"/>
      <c r="G19" s="207"/>
      <c r="H19" s="574"/>
      <c r="I19" s="208" t="s">
        <v>185</v>
      </c>
      <c r="J19" s="205"/>
      <c r="K19" s="204"/>
      <c r="L19" s="208"/>
      <c r="M19" s="205"/>
      <c r="N19" s="205"/>
      <c r="O19" s="208"/>
      <c r="P19" s="208"/>
      <c r="Q19" s="207"/>
      <c r="R19" s="574"/>
      <c r="S19" s="203"/>
      <c r="T19" s="209"/>
      <c r="U19" s="210"/>
      <c r="V19" s="190"/>
    </row>
    <row r="20" spans="1:22" ht="13.5" customHeight="1" x14ac:dyDescent="0.3">
      <c r="A20" s="410">
        <v>2</v>
      </c>
      <c r="B20" s="214"/>
      <c r="C20" s="411" t="s">
        <v>186</v>
      </c>
      <c r="D20" s="308"/>
      <c r="E20" s="349"/>
      <c r="F20" s="349"/>
      <c r="G20" s="399"/>
      <c r="H20" s="572">
        <f>SUM(G20:G33)</f>
        <v>1</v>
      </c>
      <c r="I20" s="396" t="s">
        <v>13</v>
      </c>
      <c r="J20" s="211"/>
      <c r="K20" s="411"/>
      <c r="L20" s="412"/>
      <c r="M20" s="211"/>
      <c r="N20" s="211"/>
      <c r="O20" s="212"/>
      <c r="P20" s="212"/>
      <c r="Q20" s="213"/>
      <c r="R20" s="572">
        <f>SUM(Q20:Q33)</f>
        <v>0</v>
      </c>
      <c r="S20" s="214"/>
      <c r="T20" s="215"/>
      <c r="U20" s="216"/>
      <c r="V20" s="190"/>
    </row>
    <row r="21" spans="1:22" ht="13.5" customHeight="1" x14ac:dyDescent="0.3">
      <c r="A21" s="270">
        <v>2</v>
      </c>
      <c r="B21" s="214"/>
      <c r="C21" s="411" t="s">
        <v>186</v>
      </c>
      <c r="D21" s="413" t="s">
        <v>352</v>
      </c>
      <c r="E21" s="349" t="s">
        <v>165</v>
      </c>
      <c r="F21" s="414" t="s">
        <v>188</v>
      </c>
      <c r="G21" s="399">
        <v>0.1</v>
      </c>
      <c r="H21" s="573"/>
      <c r="I21" s="396" t="s">
        <v>139</v>
      </c>
      <c r="J21" s="211"/>
      <c r="K21" s="211" t="s">
        <v>189</v>
      </c>
      <c r="L21" s="412">
        <v>3</v>
      </c>
      <c r="M21" s="211"/>
      <c r="N21" s="211"/>
      <c r="O21" s="212"/>
      <c r="P21" s="212"/>
      <c r="Q21" s="213"/>
      <c r="R21" s="573"/>
      <c r="S21" s="214"/>
      <c r="T21" s="215"/>
      <c r="U21" s="216"/>
      <c r="V21" s="190"/>
    </row>
    <row r="22" spans="1:22" ht="13.5" customHeight="1" x14ac:dyDescent="0.3">
      <c r="A22" s="270">
        <v>2</v>
      </c>
      <c r="B22" s="214"/>
      <c r="C22" s="411" t="s">
        <v>186</v>
      </c>
      <c r="D22" s="349" t="s">
        <v>190</v>
      </c>
      <c r="E22" s="349" t="s">
        <v>187</v>
      </c>
      <c r="F22" s="414" t="s">
        <v>188</v>
      </c>
      <c r="G22" s="399">
        <v>0.1</v>
      </c>
      <c r="H22" s="573"/>
      <c r="I22" s="396" t="s">
        <v>191</v>
      </c>
      <c r="J22" s="211"/>
      <c r="K22" s="211" t="s">
        <v>192</v>
      </c>
      <c r="L22" s="412">
        <v>3</v>
      </c>
      <c r="M22" s="211"/>
      <c r="N22" s="211"/>
      <c r="O22" s="212"/>
      <c r="P22" s="212"/>
      <c r="Q22" s="213"/>
      <c r="R22" s="573"/>
      <c r="S22" s="214"/>
      <c r="T22" s="215"/>
      <c r="U22" s="216"/>
      <c r="V22" s="190"/>
    </row>
    <row r="23" spans="1:22" ht="13.5" customHeight="1" x14ac:dyDescent="0.3">
      <c r="A23" s="415">
        <v>2</v>
      </c>
      <c r="B23" s="194"/>
      <c r="C23" s="411" t="s">
        <v>186</v>
      </c>
      <c r="D23" s="217"/>
      <c r="E23" s="197"/>
      <c r="F23" s="197"/>
      <c r="G23" s="223"/>
      <c r="H23" s="573"/>
      <c r="I23" s="199" t="s">
        <v>34</v>
      </c>
      <c r="J23" s="195"/>
      <c r="K23" s="195"/>
      <c r="L23" s="251"/>
      <c r="M23" s="195"/>
      <c r="N23" s="195"/>
      <c r="O23" s="199"/>
      <c r="P23" s="199"/>
      <c r="Q23" s="198"/>
      <c r="R23" s="573"/>
      <c r="S23" s="194"/>
      <c r="T23" s="200"/>
      <c r="U23" s="201"/>
      <c r="V23" s="190"/>
    </row>
    <row r="24" spans="1:22" ht="13.5" customHeight="1" x14ac:dyDescent="0.3">
      <c r="A24" s="415">
        <v>2</v>
      </c>
      <c r="B24" s="194"/>
      <c r="C24" s="411" t="s">
        <v>186</v>
      </c>
      <c r="D24" s="217" t="s">
        <v>90</v>
      </c>
      <c r="E24" s="197"/>
      <c r="F24" s="197"/>
      <c r="G24" s="223"/>
      <c r="H24" s="573"/>
      <c r="I24" s="199" t="s">
        <v>193</v>
      </c>
      <c r="J24" s="195"/>
      <c r="K24" s="195"/>
      <c r="L24" s="251"/>
      <c r="M24" s="195"/>
      <c r="N24" s="195"/>
      <c r="O24" s="199"/>
      <c r="P24" s="199"/>
      <c r="Q24" s="198"/>
      <c r="R24" s="573"/>
      <c r="S24" s="194"/>
      <c r="T24" s="200"/>
      <c r="U24" s="201"/>
      <c r="V24" s="190"/>
    </row>
    <row r="25" spans="1:22" ht="13.5" customHeight="1" x14ac:dyDescent="0.3">
      <c r="A25" s="415">
        <v>2</v>
      </c>
      <c r="B25" s="194"/>
      <c r="C25" s="411" t="s">
        <v>186</v>
      </c>
      <c r="D25" s="197" t="s">
        <v>194</v>
      </c>
      <c r="E25" s="349" t="s">
        <v>187</v>
      </c>
      <c r="F25" s="414" t="s">
        <v>188</v>
      </c>
      <c r="G25" s="223">
        <v>0.05</v>
      </c>
      <c r="H25" s="573"/>
      <c r="I25" s="199" t="s">
        <v>22</v>
      </c>
      <c r="J25" s="195"/>
      <c r="K25" s="211" t="s">
        <v>192</v>
      </c>
      <c r="L25" s="251">
        <v>3</v>
      </c>
      <c r="M25" s="195"/>
      <c r="N25" s="195"/>
      <c r="O25" s="199"/>
      <c r="P25" s="199"/>
      <c r="Q25" s="198"/>
      <c r="R25" s="573"/>
      <c r="S25" s="194"/>
      <c r="T25" s="200"/>
      <c r="U25" s="201"/>
      <c r="V25" s="190"/>
    </row>
    <row r="26" spans="1:22" ht="13.5" customHeight="1" x14ac:dyDescent="0.3">
      <c r="A26" s="415">
        <v>2</v>
      </c>
      <c r="B26" s="194"/>
      <c r="C26" s="411" t="s">
        <v>186</v>
      </c>
      <c r="D26" s="197" t="s">
        <v>195</v>
      </c>
      <c r="E26" s="251" t="s">
        <v>196</v>
      </c>
      <c r="F26" s="414" t="s">
        <v>188</v>
      </c>
      <c r="G26" s="223">
        <v>0.15</v>
      </c>
      <c r="H26" s="573"/>
      <c r="I26" s="199" t="s">
        <v>21</v>
      </c>
      <c r="J26" s="195"/>
      <c r="K26" s="412" t="s">
        <v>353</v>
      </c>
      <c r="L26" s="251">
        <v>2.9</v>
      </c>
      <c r="M26" s="195"/>
      <c r="N26" s="195"/>
      <c r="O26" s="199"/>
      <c r="P26" s="199"/>
      <c r="Q26" s="198"/>
      <c r="R26" s="573"/>
      <c r="S26" s="194"/>
      <c r="T26" s="200"/>
      <c r="U26" s="201"/>
      <c r="V26" s="190"/>
    </row>
    <row r="27" spans="1:22" ht="13.5" customHeight="1" x14ac:dyDescent="0.3">
      <c r="A27" s="415">
        <v>2</v>
      </c>
      <c r="B27" s="194"/>
      <c r="C27" s="411" t="s">
        <v>186</v>
      </c>
      <c r="D27" s="197" t="s">
        <v>197</v>
      </c>
      <c r="E27" s="251" t="s">
        <v>196</v>
      </c>
      <c r="F27" s="251" t="s">
        <v>198</v>
      </c>
      <c r="G27" s="416">
        <v>0.1</v>
      </c>
      <c r="H27" s="573"/>
      <c r="I27" s="199" t="s">
        <v>19</v>
      </c>
      <c r="J27" s="195"/>
      <c r="K27" s="211" t="s">
        <v>189</v>
      </c>
      <c r="L27" s="251">
        <v>3</v>
      </c>
      <c r="M27" s="195"/>
      <c r="N27" s="195"/>
      <c r="O27" s="199"/>
      <c r="P27" s="199"/>
      <c r="Q27" s="198"/>
      <c r="R27" s="573"/>
      <c r="S27" s="194"/>
      <c r="T27" s="200"/>
      <c r="U27" s="201"/>
      <c r="V27" s="190"/>
    </row>
    <row r="28" spans="1:22" ht="13.5" customHeight="1" x14ac:dyDescent="0.3">
      <c r="A28" s="415">
        <v>2</v>
      </c>
      <c r="B28" s="194"/>
      <c r="C28" s="411" t="s">
        <v>186</v>
      </c>
      <c r="D28" s="197" t="s">
        <v>199</v>
      </c>
      <c r="E28" s="197" t="s">
        <v>200</v>
      </c>
      <c r="F28" s="414" t="s">
        <v>188</v>
      </c>
      <c r="G28" s="223">
        <v>0.05</v>
      </c>
      <c r="H28" s="573"/>
      <c r="I28" s="199" t="s">
        <v>20</v>
      </c>
      <c r="J28" s="195"/>
      <c r="K28" s="211" t="s">
        <v>189</v>
      </c>
      <c r="L28" s="251">
        <v>3</v>
      </c>
      <c r="M28" s="195"/>
      <c r="N28" s="195"/>
      <c r="O28" s="199"/>
      <c r="P28" s="199"/>
      <c r="Q28" s="198"/>
      <c r="R28" s="573"/>
      <c r="S28" s="194"/>
      <c r="T28" s="200"/>
      <c r="U28" s="201"/>
      <c r="V28" s="190"/>
    </row>
    <row r="29" spans="1:22" ht="13.5" customHeight="1" x14ac:dyDescent="0.3">
      <c r="A29" s="415">
        <v>2</v>
      </c>
      <c r="B29" s="194"/>
      <c r="C29" s="411" t="s">
        <v>186</v>
      </c>
      <c r="D29" s="197" t="s">
        <v>354</v>
      </c>
      <c r="E29" s="197" t="s">
        <v>187</v>
      </c>
      <c r="F29" s="414" t="s">
        <v>188</v>
      </c>
      <c r="G29" s="223">
        <v>0.2</v>
      </c>
      <c r="H29" s="573"/>
      <c r="I29" s="199" t="s">
        <v>201</v>
      </c>
      <c r="J29" s="195"/>
      <c r="K29" s="211" t="s">
        <v>189</v>
      </c>
      <c r="L29" s="251">
        <v>3</v>
      </c>
      <c r="M29" s="195"/>
      <c r="N29" s="195"/>
      <c r="O29" s="199"/>
      <c r="P29" s="199"/>
      <c r="Q29" s="198"/>
      <c r="R29" s="573"/>
      <c r="S29" s="194"/>
      <c r="T29" s="200"/>
      <c r="U29" s="201"/>
      <c r="V29" s="190"/>
    </row>
    <row r="30" spans="1:22" ht="13.5" customHeight="1" x14ac:dyDescent="0.3">
      <c r="A30" s="415">
        <v>2</v>
      </c>
      <c r="B30" s="194"/>
      <c r="C30" s="411" t="s">
        <v>186</v>
      </c>
      <c r="D30" s="217"/>
      <c r="E30" s="197"/>
      <c r="F30" s="197"/>
      <c r="G30" s="223"/>
      <c r="H30" s="573"/>
      <c r="I30" s="199" t="s">
        <v>18</v>
      </c>
      <c r="J30" s="195"/>
      <c r="K30" s="195"/>
      <c r="L30" s="251"/>
      <c r="M30" s="195"/>
      <c r="N30" s="195"/>
      <c r="O30" s="199"/>
      <c r="P30" s="199"/>
      <c r="Q30" s="198"/>
      <c r="R30" s="573"/>
      <c r="S30" s="194"/>
      <c r="T30" s="200"/>
      <c r="U30" s="201"/>
      <c r="V30" s="190"/>
    </row>
    <row r="31" spans="1:22" ht="13.5" customHeight="1" x14ac:dyDescent="0.3">
      <c r="A31" s="415">
        <v>2</v>
      </c>
      <c r="B31" s="194"/>
      <c r="C31" s="411" t="s">
        <v>186</v>
      </c>
      <c r="D31" s="217"/>
      <c r="E31" s="197"/>
      <c r="F31" s="197"/>
      <c r="G31" s="223"/>
      <c r="H31" s="573"/>
      <c r="I31" s="199" t="s">
        <v>23</v>
      </c>
      <c r="J31" s="195"/>
      <c r="K31" s="195"/>
      <c r="L31" s="251"/>
      <c r="M31" s="195"/>
      <c r="N31" s="195"/>
      <c r="O31" s="199"/>
      <c r="P31" s="199"/>
      <c r="Q31" s="198"/>
      <c r="R31" s="573"/>
      <c r="S31" s="194"/>
      <c r="T31" s="200"/>
      <c r="U31" s="201"/>
      <c r="V31" s="190"/>
    </row>
    <row r="32" spans="1:22" ht="13.5" customHeight="1" x14ac:dyDescent="0.3">
      <c r="A32" s="415">
        <v>2</v>
      </c>
      <c r="B32" s="194"/>
      <c r="C32" s="411" t="s">
        <v>186</v>
      </c>
      <c r="D32" s="197" t="s">
        <v>202</v>
      </c>
      <c r="E32" s="197" t="s">
        <v>187</v>
      </c>
      <c r="F32" s="414" t="s">
        <v>188</v>
      </c>
      <c r="G32" s="223">
        <v>0.08</v>
      </c>
      <c r="H32" s="573"/>
      <c r="I32" s="199" t="s">
        <v>60</v>
      </c>
      <c r="J32" s="195"/>
      <c r="K32" s="211" t="s">
        <v>189</v>
      </c>
      <c r="L32" s="251">
        <v>3</v>
      </c>
      <c r="M32" s="195"/>
      <c r="N32" s="195"/>
      <c r="O32" s="199"/>
      <c r="P32" s="199"/>
      <c r="Q32" s="198"/>
      <c r="R32" s="573"/>
      <c r="S32" s="194"/>
      <c r="T32" s="200"/>
      <c r="U32" s="201"/>
      <c r="V32" s="190"/>
    </row>
    <row r="33" spans="1:22" ht="13.5" customHeight="1" thickBot="1" x14ac:dyDescent="0.35">
      <c r="A33" s="415">
        <v>2</v>
      </c>
      <c r="B33" s="194"/>
      <c r="C33" s="411" t="s">
        <v>186</v>
      </c>
      <c r="D33" s="206" t="s">
        <v>355</v>
      </c>
      <c r="E33" s="197" t="s">
        <v>187</v>
      </c>
      <c r="F33" s="414" t="s">
        <v>188</v>
      </c>
      <c r="G33" s="258">
        <v>0.17</v>
      </c>
      <c r="H33" s="574"/>
      <c r="I33" s="208" t="s">
        <v>185</v>
      </c>
      <c r="J33" s="205"/>
      <c r="K33" s="211" t="s">
        <v>189</v>
      </c>
      <c r="L33" s="417">
        <v>3</v>
      </c>
      <c r="M33" s="205"/>
      <c r="N33" s="205"/>
      <c r="O33" s="208"/>
      <c r="P33" s="208"/>
      <c r="Q33" s="207"/>
      <c r="R33" s="574"/>
      <c r="S33" s="203"/>
      <c r="T33" s="209"/>
      <c r="U33" s="210"/>
      <c r="V33" s="190"/>
    </row>
    <row r="34" spans="1:22" ht="13.5" customHeight="1" x14ac:dyDescent="0.3">
      <c r="A34" s="239">
        <v>3</v>
      </c>
      <c r="B34" s="418"/>
      <c r="C34" s="419" t="s">
        <v>191</v>
      </c>
      <c r="D34" s="420" t="s">
        <v>203</v>
      </c>
      <c r="E34" s="421" t="s">
        <v>165</v>
      </c>
      <c r="F34" s="421" t="s">
        <v>204</v>
      </c>
      <c r="G34" s="401">
        <v>0.25</v>
      </c>
      <c r="H34" s="572">
        <f>SUM(G34:G47)</f>
        <v>1</v>
      </c>
      <c r="I34" s="199" t="s">
        <v>20</v>
      </c>
      <c r="J34" s="422" t="s">
        <v>165</v>
      </c>
      <c r="K34" s="422" t="s">
        <v>356</v>
      </c>
      <c r="L34" s="423">
        <v>3</v>
      </c>
      <c r="M34" s="424"/>
      <c r="N34" s="424"/>
      <c r="O34" s="425"/>
      <c r="P34" s="425"/>
      <c r="Q34" s="426"/>
      <c r="R34" s="572">
        <f>SUM(Q34:Q47)</f>
        <v>0</v>
      </c>
      <c r="S34" s="343"/>
      <c r="T34" s="248"/>
      <c r="U34" s="346"/>
      <c r="V34" s="190"/>
    </row>
    <row r="35" spans="1:22" ht="13.5" customHeight="1" x14ac:dyDescent="0.3">
      <c r="A35" s="306"/>
      <c r="B35" s="194"/>
      <c r="C35" s="217" t="s">
        <v>191</v>
      </c>
      <c r="D35" s="427" t="s">
        <v>205</v>
      </c>
      <c r="E35" s="421" t="s">
        <v>165</v>
      </c>
      <c r="F35" s="421" t="s">
        <v>206</v>
      </c>
      <c r="G35" s="401">
        <v>0.1</v>
      </c>
      <c r="H35" s="573"/>
      <c r="I35" s="199" t="s">
        <v>201</v>
      </c>
      <c r="J35" s="422" t="s">
        <v>165</v>
      </c>
      <c r="K35" s="428" t="s">
        <v>205</v>
      </c>
      <c r="L35" s="429">
        <v>3.5</v>
      </c>
      <c r="M35" s="422"/>
      <c r="N35" s="422"/>
      <c r="O35" s="212"/>
      <c r="P35" s="212"/>
      <c r="Q35" s="213"/>
      <c r="R35" s="573"/>
      <c r="S35" s="214"/>
      <c r="T35" s="215"/>
      <c r="U35" s="216"/>
      <c r="V35" s="190"/>
    </row>
    <row r="36" spans="1:22" ht="13.5" customHeight="1" x14ac:dyDescent="0.35">
      <c r="A36" s="306"/>
      <c r="B36" s="194"/>
      <c r="C36" s="217" t="s">
        <v>191</v>
      </c>
      <c r="D36" s="427" t="s">
        <v>207</v>
      </c>
      <c r="E36" s="421" t="s">
        <v>208</v>
      </c>
      <c r="F36" s="430" t="s">
        <v>209</v>
      </c>
      <c r="G36" s="401">
        <v>0.2</v>
      </c>
      <c r="H36" s="573"/>
      <c r="I36" s="396" t="s">
        <v>18</v>
      </c>
      <c r="J36" s="422" t="s">
        <v>208</v>
      </c>
      <c r="K36" s="428" t="s">
        <v>207</v>
      </c>
      <c r="L36" s="218">
        <v>4</v>
      </c>
      <c r="M36" s="431"/>
      <c r="N36" s="431"/>
      <c r="O36" s="212"/>
      <c r="P36" s="212"/>
      <c r="Q36" s="213"/>
      <c r="R36" s="573"/>
      <c r="S36" s="214"/>
      <c r="T36" s="215"/>
      <c r="U36" s="216"/>
      <c r="V36" s="190"/>
    </row>
    <row r="37" spans="1:22" ht="13.5" customHeight="1" x14ac:dyDescent="0.35">
      <c r="A37" s="193">
        <v>3</v>
      </c>
      <c r="B37" s="194"/>
      <c r="C37" s="217" t="s">
        <v>191</v>
      </c>
      <c r="D37" s="420" t="s">
        <v>210</v>
      </c>
      <c r="E37" s="421" t="s">
        <v>165</v>
      </c>
      <c r="F37" s="421" t="s">
        <v>204</v>
      </c>
      <c r="G37" s="401">
        <v>0.2</v>
      </c>
      <c r="H37" s="573"/>
      <c r="I37" s="199" t="s">
        <v>22</v>
      </c>
      <c r="J37" s="422" t="s">
        <v>208</v>
      </c>
      <c r="K37" s="432" t="s">
        <v>210</v>
      </c>
      <c r="L37" s="433" t="s">
        <v>357</v>
      </c>
      <c r="M37" s="434"/>
      <c r="N37" s="218">
        <v>4</v>
      </c>
      <c r="O37" s="199"/>
      <c r="P37" s="199"/>
      <c r="Q37" s="198"/>
      <c r="R37" s="573"/>
      <c r="S37" s="194"/>
      <c r="T37" s="200"/>
      <c r="U37" s="201"/>
      <c r="V37" s="190"/>
    </row>
    <row r="38" spans="1:22" ht="13.5" customHeight="1" x14ac:dyDescent="0.35">
      <c r="A38" s="193">
        <v>3</v>
      </c>
      <c r="B38" s="194"/>
      <c r="C38" s="217" t="s">
        <v>191</v>
      </c>
      <c r="D38" s="427" t="s">
        <v>211</v>
      </c>
      <c r="E38" s="435" t="s">
        <v>212</v>
      </c>
      <c r="F38" s="430" t="s">
        <v>213</v>
      </c>
      <c r="G38" s="401">
        <v>0.05</v>
      </c>
      <c r="H38" s="573"/>
      <c r="I38" s="199" t="s">
        <v>186</v>
      </c>
      <c r="J38" s="422" t="s">
        <v>208</v>
      </c>
      <c r="K38" s="428" t="s">
        <v>211</v>
      </c>
      <c r="L38" s="428">
        <v>3</v>
      </c>
      <c r="M38" s="434"/>
      <c r="N38" s="434"/>
      <c r="O38" s="199"/>
      <c r="P38" s="199"/>
      <c r="Q38" s="198"/>
      <c r="R38" s="573"/>
      <c r="S38" s="194"/>
      <c r="T38" s="200"/>
      <c r="U38" s="201"/>
      <c r="V38" s="190"/>
    </row>
    <row r="39" spans="1:22" ht="13.5" customHeight="1" x14ac:dyDescent="0.35">
      <c r="A39" s="193">
        <v>3</v>
      </c>
      <c r="B39" s="194"/>
      <c r="C39" s="217" t="s">
        <v>191</v>
      </c>
      <c r="D39" s="436" t="s">
        <v>214</v>
      </c>
      <c r="E39" s="421" t="s">
        <v>165</v>
      </c>
      <c r="F39" s="421" t="s">
        <v>204</v>
      </c>
      <c r="G39" s="401">
        <v>0.1</v>
      </c>
      <c r="H39" s="573"/>
      <c r="I39" s="199" t="s">
        <v>139</v>
      </c>
      <c r="J39" s="422" t="s">
        <v>165</v>
      </c>
      <c r="K39" s="433" t="s">
        <v>214</v>
      </c>
      <c r="L39" s="428">
        <v>4</v>
      </c>
      <c r="M39" s="211"/>
      <c r="N39" s="211"/>
      <c r="O39" s="199"/>
      <c r="P39" s="199"/>
      <c r="Q39" s="198"/>
      <c r="R39" s="573"/>
      <c r="S39" s="194"/>
      <c r="T39" s="200"/>
      <c r="U39" s="201"/>
      <c r="V39" s="190"/>
    </row>
    <row r="40" spans="1:22" ht="13.5" customHeight="1" x14ac:dyDescent="0.35">
      <c r="A40" s="193">
        <v>3</v>
      </c>
      <c r="B40" s="194"/>
      <c r="C40" s="217" t="s">
        <v>191</v>
      </c>
      <c r="D40" s="436" t="s">
        <v>215</v>
      </c>
      <c r="E40" s="421" t="s">
        <v>165</v>
      </c>
      <c r="F40" s="421" t="s">
        <v>204</v>
      </c>
      <c r="G40" s="401">
        <v>0.1</v>
      </c>
      <c r="H40" s="573"/>
      <c r="I40" s="199" t="s">
        <v>13</v>
      </c>
      <c r="J40" s="422" t="s">
        <v>165</v>
      </c>
      <c r="K40" s="433" t="s">
        <v>215</v>
      </c>
      <c r="L40" s="428">
        <v>4</v>
      </c>
      <c r="M40" s="434"/>
      <c r="N40" s="211"/>
      <c r="O40" s="199"/>
      <c r="P40" s="199"/>
      <c r="Q40" s="198"/>
      <c r="R40" s="573"/>
      <c r="S40" s="194"/>
      <c r="T40" s="200"/>
      <c r="U40" s="201"/>
      <c r="V40" s="190"/>
    </row>
    <row r="41" spans="1:22" ht="13.5" customHeight="1" x14ac:dyDescent="0.3">
      <c r="A41" s="193">
        <v>3</v>
      </c>
      <c r="B41" s="194"/>
      <c r="C41" s="217" t="s">
        <v>191</v>
      </c>
      <c r="D41" s="195"/>
      <c r="E41" s="197"/>
      <c r="F41" s="197"/>
      <c r="G41" s="198"/>
      <c r="H41" s="573"/>
      <c r="I41" s="199" t="s">
        <v>19</v>
      </c>
      <c r="J41" s="195"/>
      <c r="K41" s="192"/>
      <c r="L41" s="199"/>
      <c r="M41" s="195"/>
      <c r="N41" s="195"/>
      <c r="O41" s="199"/>
      <c r="P41" s="199"/>
      <c r="Q41" s="198"/>
      <c r="R41" s="573"/>
      <c r="S41" s="194"/>
      <c r="T41" s="200"/>
      <c r="U41" s="201"/>
      <c r="V41" s="190"/>
    </row>
    <row r="42" spans="1:22" ht="13.5" customHeight="1" x14ac:dyDescent="0.3">
      <c r="A42" s="193">
        <v>3</v>
      </c>
      <c r="B42" s="194"/>
      <c r="C42" s="217" t="s">
        <v>191</v>
      </c>
      <c r="D42" s="195"/>
      <c r="E42" s="197"/>
      <c r="F42" s="197"/>
      <c r="G42" s="198"/>
      <c r="H42" s="573"/>
      <c r="I42" s="199" t="s">
        <v>20</v>
      </c>
      <c r="J42" s="195"/>
      <c r="K42" s="192"/>
      <c r="L42" s="199"/>
      <c r="M42" s="195"/>
      <c r="N42" s="195"/>
      <c r="O42" s="199"/>
      <c r="P42" s="199"/>
      <c r="Q42" s="198"/>
      <c r="R42" s="573"/>
      <c r="S42" s="194"/>
      <c r="T42" s="200"/>
      <c r="U42" s="201"/>
      <c r="V42" s="190"/>
    </row>
    <row r="43" spans="1:22" ht="13.5" customHeight="1" x14ac:dyDescent="0.3">
      <c r="A43" s="193">
        <v>3</v>
      </c>
      <c r="B43" s="194"/>
      <c r="C43" s="217" t="s">
        <v>191</v>
      </c>
      <c r="D43" s="195"/>
      <c r="E43" s="197"/>
      <c r="F43" s="197"/>
      <c r="G43" s="198"/>
      <c r="H43" s="573"/>
      <c r="I43" s="199" t="s">
        <v>201</v>
      </c>
      <c r="J43" s="195"/>
      <c r="K43" s="192"/>
      <c r="L43" s="199"/>
      <c r="M43" s="195"/>
      <c r="N43" s="195"/>
      <c r="O43" s="199"/>
      <c r="P43" s="199"/>
      <c r="Q43" s="198"/>
      <c r="R43" s="573"/>
      <c r="S43" s="194"/>
      <c r="T43" s="200"/>
      <c r="U43" s="201"/>
      <c r="V43" s="190"/>
    </row>
    <row r="44" spans="1:22" ht="13.5" customHeight="1" x14ac:dyDescent="0.3">
      <c r="A44" s="193">
        <v>3</v>
      </c>
      <c r="B44" s="194"/>
      <c r="C44" s="217" t="s">
        <v>191</v>
      </c>
      <c r="D44" s="195"/>
      <c r="E44" s="197"/>
      <c r="F44" s="197"/>
      <c r="G44" s="198"/>
      <c r="H44" s="573"/>
      <c r="I44" s="199" t="s">
        <v>18</v>
      </c>
      <c r="J44" s="195"/>
      <c r="K44" s="192"/>
      <c r="L44" s="199"/>
      <c r="M44" s="195"/>
      <c r="N44" s="195"/>
      <c r="O44" s="199"/>
      <c r="P44" s="199"/>
      <c r="Q44" s="198"/>
      <c r="R44" s="573"/>
      <c r="S44" s="194"/>
      <c r="T44" s="200"/>
      <c r="U44" s="201"/>
      <c r="V44" s="190"/>
    </row>
    <row r="45" spans="1:22" ht="13.5" customHeight="1" x14ac:dyDescent="0.3">
      <c r="A45" s="193">
        <v>3</v>
      </c>
      <c r="B45" s="194"/>
      <c r="C45" s="217" t="s">
        <v>191</v>
      </c>
      <c r="D45" s="195"/>
      <c r="E45" s="197"/>
      <c r="F45" s="197"/>
      <c r="G45" s="198"/>
      <c r="H45" s="573"/>
      <c r="I45" s="199" t="s">
        <v>23</v>
      </c>
      <c r="J45" s="195"/>
      <c r="K45" s="192"/>
      <c r="L45" s="199"/>
      <c r="M45" s="195"/>
      <c r="N45" s="195"/>
      <c r="O45" s="199"/>
      <c r="P45" s="199"/>
      <c r="Q45" s="198"/>
      <c r="R45" s="573"/>
      <c r="S45" s="194"/>
      <c r="T45" s="200"/>
      <c r="U45" s="201"/>
      <c r="V45" s="190"/>
    </row>
    <row r="46" spans="1:22" ht="13.5" customHeight="1" x14ac:dyDescent="0.3">
      <c r="A46" s="193">
        <v>3</v>
      </c>
      <c r="B46" s="194"/>
      <c r="C46" s="217" t="s">
        <v>191</v>
      </c>
      <c r="D46" s="195"/>
      <c r="E46" s="197"/>
      <c r="F46" s="197"/>
      <c r="G46" s="198"/>
      <c r="H46" s="573"/>
      <c r="I46" s="199" t="s">
        <v>60</v>
      </c>
      <c r="J46" s="195"/>
      <c r="K46" s="192"/>
      <c r="L46" s="199"/>
      <c r="M46" s="195"/>
      <c r="N46" s="195"/>
      <c r="O46" s="199"/>
      <c r="P46" s="199"/>
      <c r="Q46" s="198"/>
      <c r="R46" s="573"/>
      <c r="S46" s="194"/>
      <c r="T46" s="200"/>
      <c r="U46" s="201"/>
      <c r="V46" s="190"/>
    </row>
    <row r="47" spans="1:22" ht="13.5" customHeight="1" thickBot="1" x14ac:dyDescent="0.35">
      <c r="A47" s="202">
        <v>3</v>
      </c>
      <c r="B47" s="203"/>
      <c r="C47" s="219" t="s">
        <v>191</v>
      </c>
      <c r="D47" s="205"/>
      <c r="E47" s="206"/>
      <c r="F47" s="206"/>
      <c r="G47" s="207"/>
      <c r="H47" s="574"/>
      <c r="I47" s="208" t="s">
        <v>185</v>
      </c>
      <c r="J47" s="205"/>
      <c r="K47" s="204"/>
      <c r="L47" s="208"/>
      <c r="M47" s="205"/>
      <c r="N47" s="205"/>
      <c r="O47" s="208"/>
      <c r="P47" s="208"/>
      <c r="Q47" s="207"/>
      <c r="R47" s="574"/>
      <c r="S47" s="203"/>
      <c r="T47" s="209"/>
      <c r="U47" s="210"/>
      <c r="V47" s="190"/>
    </row>
    <row r="48" spans="1:22" ht="13.5" customHeight="1" x14ac:dyDescent="0.3">
      <c r="A48" s="410">
        <v>4</v>
      </c>
      <c r="B48" s="214"/>
      <c r="C48" s="437" t="s">
        <v>13</v>
      </c>
      <c r="D48" s="349" t="s">
        <v>358</v>
      </c>
      <c r="E48" s="349" t="s">
        <v>165</v>
      </c>
      <c r="F48" s="262" t="s">
        <v>359</v>
      </c>
      <c r="G48" s="220"/>
      <c r="H48" s="572">
        <f>SUM(G48:G59)</f>
        <v>0</v>
      </c>
      <c r="I48" s="265" t="s">
        <v>139</v>
      </c>
      <c r="J48" s="211"/>
      <c r="K48" s="262" t="s">
        <v>359</v>
      </c>
      <c r="L48" s="438">
        <v>4</v>
      </c>
      <c r="M48" s="211"/>
      <c r="N48" s="211"/>
      <c r="O48" s="212"/>
      <c r="P48" s="212"/>
      <c r="Q48" s="220"/>
      <c r="R48" s="572">
        <f>SUM(Q48:Q59)</f>
        <v>0</v>
      </c>
      <c r="S48" s="214"/>
      <c r="T48" s="215"/>
      <c r="U48" s="216"/>
      <c r="V48" s="190"/>
    </row>
    <row r="49" spans="1:22" ht="13.5" customHeight="1" x14ac:dyDescent="0.3">
      <c r="A49" s="410">
        <v>4</v>
      </c>
      <c r="B49" s="214"/>
      <c r="C49" s="437" t="s">
        <v>13</v>
      </c>
      <c r="D49" s="349" t="s">
        <v>216</v>
      </c>
      <c r="E49" s="250" t="s">
        <v>217</v>
      </c>
      <c r="F49" s="349" t="s">
        <v>218</v>
      </c>
      <c r="G49" s="221"/>
      <c r="H49" s="573"/>
      <c r="I49" s="439" t="s">
        <v>186</v>
      </c>
      <c r="J49" s="411"/>
      <c r="K49" s="349" t="s">
        <v>218</v>
      </c>
      <c r="L49" s="310">
        <v>4</v>
      </c>
      <c r="M49" s="211"/>
      <c r="N49" s="214"/>
      <c r="O49" s="214"/>
      <c r="P49" s="214"/>
      <c r="Q49" s="221"/>
      <c r="R49" s="573"/>
      <c r="S49" s="215"/>
      <c r="T49" s="214"/>
      <c r="U49" s="216"/>
      <c r="V49" s="190"/>
    </row>
    <row r="50" spans="1:22" ht="13.5" customHeight="1" x14ac:dyDescent="0.3">
      <c r="A50" s="410">
        <v>4</v>
      </c>
      <c r="B50" s="214"/>
      <c r="C50" s="437" t="s">
        <v>13</v>
      </c>
      <c r="D50" s="250" t="s">
        <v>219</v>
      </c>
      <c r="E50" s="250" t="s">
        <v>220</v>
      </c>
      <c r="F50" s="250" t="s">
        <v>360</v>
      </c>
      <c r="G50" s="222"/>
      <c r="H50" s="573"/>
      <c r="I50" s="255" t="s">
        <v>191</v>
      </c>
      <c r="J50" s="192"/>
      <c r="K50" s="250" t="s">
        <v>360</v>
      </c>
      <c r="L50" s="254">
        <v>4</v>
      </c>
      <c r="M50" s="195"/>
      <c r="N50" s="194"/>
      <c r="O50" s="194"/>
      <c r="P50" s="194"/>
      <c r="Q50" s="222"/>
      <c r="R50" s="573"/>
      <c r="S50" s="200"/>
      <c r="T50" s="194"/>
      <c r="U50" s="201"/>
      <c r="V50" s="190"/>
    </row>
    <row r="51" spans="1:22" s="225" customFormat="1" ht="13.5" customHeight="1" x14ac:dyDescent="0.3">
      <c r="A51" s="410">
        <v>4</v>
      </c>
      <c r="B51" s="214"/>
      <c r="C51" s="437" t="s">
        <v>13</v>
      </c>
      <c r="D51" s="250" t="s">
        <v>361</v>
      </c>
      <c r="E51" s="250" t="s">
        <v>221</v>
      </c>
      <c r="F51" s="250" t="s">
        <v>362</v>
      </c>
      <c r="G51" s="223"/>
      <c r="H51" s="573"/>
      <c r="I51" s="199" t="s">
        <v>34</v>
      </c>
      <c r="J51" s="250"/>
      <c r="K51" s="250" t="s">
        <v>362</v>
      </c>
      <c r="L51" s="254">
        <v>4</v>
      </c>
      <c r="M51" s="195"/>
      <c r="N51" s="199"/>
      <c r="O51" s="199"/>
      <c r="P51" s="199"/>
      <c r="Q51" s="223"/>
      <c r="R51" s="573"/>
      <c r="S51" s="200"/>
      <c r="T51" s="199"/>
      <c r="U51" s="224"/>
      <c r="V51" s="190"/>
    </row>
    <row r="52" spans="1:22" s="225" customFormat="1" ht="13.5" customHeight="1" x14ac:dyDescent="0.3">
      <c r="A52" s="410">
        <v>4</v>
      </c>
      <c r="B52" s="214"/>
      <c r="C52" s="437" t="s">
        <v>13</v>
      </c>
      <c r="D52" s="250" t="s">
        <v>222</v>
      </c>
      <c r="E52" s="250" t="s">
        <v>217</v>
      </c>
      <c r="F52" s="250" t="s">
        <v>223</v>
      </c>
      <c r="G52" s="223"/>
      <c r="H52" s="573"/>
      <c r="I52" s="199" t="s">
        <v>193</v>
      </c>
      <c r="J52" s="250"/>
      <c r="K52" s="250" t="s">
        <v>223</v>
      </c>
      <c r="L52" s="254">
        <v>4</v>
      </c>
      <c r="M52" s="195"/>
      <c r="N52" s="199"/>
      <c r="O52" s="199"/>
      <c r="P52" s="199"/>
      <c r="Q52" s="223"/>
      <c r="R52" s="573"/>
      <c r="S52" s="200"/>
      <c r="T52" s="199"/>
      <c r="U52" s="224"/>
      <c r="V52" s="190"/>
    </row>
    <row r="53" spans="1:22" s="225" customFormat="1" ht="13.5" customHeight="1" x14ac:dyDescent="0.3">
      <c r="A53" s="410">
        <v>4</v>
      </c>
      <c r="B53" s="214"/>
      <c r="C53" s="437" t="s">
        <v>13</v>
      </c>
      <c r="D53" s="250" t="s">
        <v>224</v>
      </c>
      <c r="E53" s="250" t="s">
        <v>217</v>
      </c>
      <c r="F53" s="197" t="s">
        <v>225</v>
      </c>
      <c r="G53" s="223"/>
      <c r="H53" s="573"/>
      <c r="I53" s="199" t="s">
        <v>22</v>
      </c>
      <c r="J53" s="250"/>
      <c r="K53" s="197" t="s">
        <v>225</v>
      </c>
      <c r="L53" s="254">
        <v>3</v>
      </c>
      <c r="M53" s="195"/>
      <c r="N53" s="199"/>
      <c r="O53" s="199"/>
      <c r="P53" s="199"/>
      <c r="Q53" s="223"/>
      <c r="R53" s="573"/>
      <c r="S53" s="200"/>
      <c r="T53" s="199"/>
      <c r="U53" s="224"/>
      <c r="V53" s="190"/>
    </row>
    <row r="54" spans="1:22" s="190" customFormat="1" ht="13.5" customHeight="1" x14ac:dyDescent="0.3">
      <c r="A54" s="410">
        <v>4</v>
      </c>
      <c r="B54" s="214"/>
      <c r="C54" s="437" t="s">
        <v>13</v>
      </c>
      <c r="D54" s="250" t="s">
        <v>226</v>
      </c>
      <c r="E54" s="250" t="s">
        <v>217</v>
      </c>
      <c r="F54" s="250" t="s">
        <v>227</v>
      </c>
      <c r="G54" s="222"/>
      <c r="H54" s="573"/>
      <c r="I54" s="199" t="s">
        <v>21</v>
      </c>
      <c r="J54" s="250"/>
      <c r="K54" s="250" t="s">
        <v>227</v>
      </c>
      <c r="L54" s="254">
        <v>4</v>
      </c>
      <c r="M54" s="195"/>
      <c r="N54" s="199"/>
      <c r="O54" s="199"/>
      <c r="P54" s="199"/>
      <c r="Q54" s="222"/>
      <c r="R54" s="573"/>
      <c r="S54" s="200"/>
      <c r="T54" s="226"/>
      <c r="U54" s="227"/>
    </row>
    <row r="55" spans="1:22" s="190" customFormat="1" ht="13.5" customHeight="1" x14ac:dyDescent="0.3">
      <c r="A55" s="410">
        <v>4</v>
      </c>
      <c r="B55" s="214"/>
      <c r="C55" s="437" t="s">
        <v>13</v>
      </c>
      <c r="D55" s="440" t="s">
        <v>228</v>
      </c>
      <c r="E55" s="250" t="s">
        <v>217</v>
      </c>
      <c r="F55" s="197" t="s">
        <v>363</v>
      </c>
      <c r="G55" s="222"/>
      <c r="H55" s="573"/>
      <c r="I55" s="199" t="s">
        <v>19</v>
      </c>
      <c r="J55" s="250"/>
      <c r="K55" s="197" t="s">
        <v>363</v>
      </c>
      <c r="L55" s="254">
        <v>4</v>
      </c>
      <c r="M55" s="195"/>
      <c r="N55" s="228"/>
      <c r="O55" s="228"/>
      <c r="P55" s="228"/>
      <c r="Q55" s="222"/>
      <c r="R55" s="573"/>
      <c r="S55" s="200"/>
      <c r="T55" s="226"/>
      <c r="U55" s="227"/>
    </row>
    <row r="56" spans="1:22" s="234" customFormat="1" ht="13.5" customHeight="1" x14ac:dyDescent="0.3">
      <c r="A56" s="410">
        <v>4</v>
      </c>
      <c r="B56" s="214"/>
      <c r="C56" s="437" t="s">
        <v>13</v>
      </c>
      <c r="D56" s="250" t="s">
        <v>229</v>
      </c>
      <c r="E56" s="250" t="s">
        <v>230</v>
      </c>
      <c r="F56" s="250" t="s">
        <v>364</v>
      </c>
      <c r="G56" s="231"/>
      <c r="H56" s="573"/>
      <c r="I56" s="199" t="s">
        <v>20</v>
      </c>
      <c r="J56" s="319"/>
      <c r="K56" s="250" t="s">
        <v>364</v>
      </c>
      <c r="L56" s="274">
        <v>2</v>
      </c>
      <c r="M56" s="229"/>
      <c r="N56" s="230"/>
      <c r="O56" s="230"/>
      <c r="P56" s="230"/>
      <c r="Q56" s="231"/>
      <c r="R56" s="573"/>
      <c r="S56" s="200"/>
      <c r="T56" s="232"/>
      <c r="U56" s="233"/>
      <c r="V56" s="190"/>
    </row>
    <row r="57" spans="1:22" s="190" customFormat="1" ht="13.5" customHeight="1" x14ac:dyDescent="0.3">
      <c r="A57" s="410">
        <v>4</v>
      </c>
      <c r="B57" s="214"/>
      <c r="C57" s="437" t="s">
        <v>13</v>
      </c>
      <c r="D57" s="250" t="s">
        <v>231</v>
      </c>
      <c r="E57" s="250" t="s">
        <v>217</v>
      </c>
      <c r="F57" s="250" t="s">
        <v>232</v>
      </c>
      <c r="G57" s="222"/>
      <c r="H57" s="573"/>
      <c r="I57" s="199" t="s">
        <v>201</v>
      </c>
      <c r="J57" s="441"/>
      <c r="K57" s="250" t="s">
        <v>232</v>
      </c>
      <c r="L57" s="254">
        <v>4</v>
      </c>
      <c r="M57" s="195"/>
      <c r="N57" s="230"/>
      <c r="O57" s="230"/>
      <c r="P57" s="230"/>
      <c r="Q57" s="222"/>
      <c r="R57" s="573"/>
      <c r="S57" s="200"/>
      <c r="T57" s="226"/>
      <c r="U57" s="227"/>
    </row>
    <row r="58" spans="1:22" s="190" customFormat="1" ht="13.5" customHeight="1" x14ac:dyDescent="0.3">
      <c r="A58" s="410">
        <v>4</v>
      </c>
      <c r="B58" s="214"/>
      <c r="C58" s="437" t="s">
        <v>13</v>
      </c>
      <c r="D58" s="250" t="s">
        <v>233</v>
      </c>
      <c r="E58" s="250" t="s">
        <v>217</v>
      </c>
      <c r="F58" s="250" t="s">
        <v>234</v>
      </c>
      <c r="G58" s="222"/>
      <c r="H58" s="573"/>
      <c r="I58" s="199" t="s">
        <v>18</v>
      </c>
      <c r="J58" s="441"/>
      <c r="K58" s="250" t="s">
        <v>234</v>
      </c>
      <c r="L58" s="254">
        <v>4</v>
      </c>
      <c r="M58" s="195"/>
      <c r="N58" s="228"/>
      <c r="O58" s="228"/>
      <c r="P58" s="228"/>
      <c r="Q58" s="222"/>
      <c r="R58" s="573"/>
      <c r="S58" s="200"/>
      <c r="T58" s="226"/>
      <c r="U58" s="227"/>
    </row>
    <row r="59" spans="1:22" s="190" customFormat="1" ht="13.5" customHeight="1" x14ac:dyDescent="0.3">
      <c r="A59" s="410">
        <v>4</v>
      </c>
      <c r="B59" s="214"/>
      <c r="C59" s="437" t="s">
        <v>13</v>
      </c>
      <c r="D59" s="250" t="s">
        <v>235</v>
      </c>
      <c r="E59" s="250" t="s">
        <v>217</v>
      </c>
      <c r="F59" s="250" t="s">
        <v>236</v>
      </c>
      <c r="G59" s="222"/>
      <c r="H59" s="573"/>
      <c r="I59" s="199" t="s">
        <v>23</v>
      </c>
      <c r="J59" s="441"/>
      <c r="K59" s="250" t="s">
        <v>236</v>
      </c>
      <c r="L59" s="254">
        <v>4</v>
      </c>
      <c r="M59" s="195"/>
      <c r="N59" s="230"/>
      <c r="O59" s="230"/>
      <c r="P59" s="230"/>
      <c r="Q59" s="222"/>
      <c r="R59" s="573"/>
      <c r="S59" s="200"/>
      <c r="T59" s="226"/>
      <c r="U59" s="227"/>
    </row>
    <row r="60" spans="1:22" s="190" customFormat="1" ht="13.5" customHeight="1" x14ac:dyDescent="0.3">
      <c r="A60" s="410">
        <v>4</v>
      </c>
      <c r="B60" s="214"/>
      <c r="C60" s="437" t="s">
        <v>13</v>
      </c>
      <c r="D60" s="442" t="s">
        <v>237</v>
      </c>
      <c r="E60" s="442" t="s">
        <v>237</v>
      </c>
      <c r="F60" s="442" t="s">
        <v>237</v>
      </c>
      <c r="G60" s="222"/>
      <c r="H60" s="573"/>
      <c r="I60" s="199" t="s">
        <v>60</v>
      </c>
      <c r="J60" s="441"/>
      <c r="K60" s="442" t="s">
        <v>237</v>
      </c>
      <c r="L60" s="254"/>
      <c r="M60" s="195"/>
      <c r="N60" s="230"/>
      <c r="O60" s="230"/>
      <c r="P60" s="230"/>
      <c r="Q60" s="222"/>
      <c r="R60" s="573"/>
      <c r="S60" s="200"/>
      <c r="T60" s="226"/>
      <c r="U60" s="227"/>
    </row>
    <row r="61" spans="1:22" s="190" customFormat="1" ht="13.5" customHeight="1" thickBot="1" x14ac:dyDescent="0.35">
      <c r="A61" s="410">
        <v>4</v>
      </c>
      <c r="B61" s="214"/>
      <c r="C61" s="437" t="s">
        <v>13</v>
      </c>
      <c r="D61" s="206" t="s">
        <v>365</v>
      </c>
      <c r="E61" s="206" t="s">
        <v>238</v>
      </c>
      <c r="F61" s="206" t="s">
        <v>366</v>
      </c>
      <c r="G61" s="236"/>
      <c r="H61" s="574"/>
      <c r="I61" s="208" t="s">
        <v>185</v>
      </c>
      <c r="J61" s="443"/>
      <c r="K61" s="206" t="s">
        <v>366</v>
      </c>
      <c r="L61" s="259">
        <v>3</v>
      </c>
      <c r="M61" s="235"/>
      <c r="N61" s="208"/>
      <c r="O61" s="208"/>
      <c r="P61" s="208"/>
      <c r="Q61" s="236"/>
      <c r="R61" s="574"/>
      <c r="S61" s="209"/>
      <c r="T61" s="237"/>
      <c r="U61" s="238"/>
    </row>
    <row r="62" spans="1:22" s="190" customFormat="1" ht="13.5" customHeight="1" x14ac:dyDescent="0.3">
      <c r="A62" s="239">
        <v>5</v>
      </c>
      <c r="B62" s="240"/>
      <c r="C62" s="241" t="s">
        <v>34</v>
      </c>
      <c r="D62" s="242"/>
      <c r="E62" s="243"/>
      <c r="F62" s="242"/>
      <c r="G62" s="244"/>
      <c r="H62" s="572">
        <f>SUM(G62:G73)</f>
        <v>0</v>
      </c>
      <c r="I62" s="245" t="s">
        <v>139</v>
      </c>
      <c r="J62" s="246"/>
      <c r="K62" s="240"/>
      <c r="L62" s="247"/>
      <c r="M62" s="243"/>
      <c r="N62" s="240"/>
      <c r="O62" s="240"/>
      <c r="P62" s="240"/>
      <c r="Q62" s="244"/>
      <c r="R62" s="572">
        <f>SUM(Q62:Q73)</f>
        <v>0</v>
      </c>
      <c r="S62" s="248"/>
      <c r="T62" s="240"/>
      <c r="U62" s="249"/>
    </row>
    <row r="63" spans="1:22" s="190" customFormat="1" ht="13.5" customHeight="1" x14ac:dyDescent="0.3">
      <c r="A63" s="193">
        <v>5</v>
      </c>
      <c r="B63" s="226"/>
      <c r="C63" s="250" t="s">
        <v>34</v>
      </c>
      <c r="D63" s="251"/>
      <c r="E63" s="251"/>
      <c r="F63" s="251"/>
      <c r="G63" s="222"/>
      <c r="H63" s="573"/>
      <c r="I63" s="252" t="s">
        <v>186</v>
      </c>
      <c r="J63" s="253"/>
      <c r="K63" s="226"/>
      <c r="L63" s="254"/>
      <c r="M63" s="195"/>
      <c r="N63" s="226"/>
      <c r="O63" s="226"/>
      <c r="P63" s="226"/>
      <c r="Q63" s="222"/>
      <c r="R63" s="573"/>
      <c r="S63" s="200"/>
      <c r="T63" s="226"/>
      <c r="U63" s="227"/>
    </row>
    <row r="64" spans="1:22" s="190" customFormat="1" ht="13.5" customHeight="1" x14ac:dyDescent="0.3">
      <c r="A64" s="193">
        <v>5</v>
      </c>
      <c r="B64" s="226"/>
      <c r="C64" s="250" t="s">
        <v>34</v>
      </c>
      <c r="D64" s="251"/>
      <c r="E64" s="251"/>
      <c r="F64" s="251"/>
      <c r="G64" s="222"/>
      <c r="H64" s="573"/>
      <c r="I64" s="255" t="s">
        <v>191</v>
      </c>
      <c r="J64" s="253"/>
      <c r="K64" s="226"/>
      <c r="L64" s="254"/>
      <c r="M64" s="195"/>
      <c r="N64" s="226"/>
      <c r="O64" s="226"/>
      <c r="P64" s="226"/>
      <c r="Q64" s="222"/>
      <c r="R64" s="573"/>
      <c r="S64" s="200"/>
      <c r="T64" s="226"/>
      <c r="U64" s="227"/>
    </row>
    <row r="65" spans="1:22" s="190" customFormat="1" ht="13.5" customHeight="1" x14ac:dyDescent="0.3">
      <c r="A65" s="193">
        <v>5</v>
      </c>
      <c r="B65" s="226"/>
      <c r="C65" s="250" t="s">
        <v>34</v>
      </c>
      <c r="D65" s="251"/>
      <c r="E65" s="251"/>
      <c r="F65" s="251"/>
      <c r="G65" s="222"/>
      <c r="H65" s="573"/>
      <c r="I65" s="199" t="s">
        <v>13</v>
      </c>
      <c r="J65" s="253"/>
      <c r="K65" s="226"/>
      <c r="L65" s="254"/>
      <c r="M65" s="195"/>
      <c r="N65" s="226"/>
      <c r="O65" s="226"/>
      <c r="P65" s="226"/>
      <c r="Q65" s="222"/>
      <c r="R65" s="573"/>
      <c r="S65" s="200"/>
      <c r="T65" s="226"/>
      <c r="U65" s="227"/>
    </row>
    <row r="66" spans="1:22" s="190" customFormat="1" ht="13.5" customHeight="1" x14ac:dyDescent="0.3">
      <c r="A66" s="193">
        <v>5</v>
      </c>
      <c r="B66" s="226"/>
      <c r="C66" s="250" t="s">
        <v>34</v>
      </c>
      <c r="D66" s="251"/>
      <c r="E66" s="251"/>
      <c r="F66" s="251"/>
      <c r="G66" s="222"/>
      <c r="H66" s="573"/>
      <c r="I66" s="199" t="s">
        <v>193</v>
      </c>
      <c r="J66" s="253"/>
      <c r="K66" s="226"/>
      <c r="L66" s="254"/>
      <c r="M66" s="195"/>
      <c r="N66" s="226"/>
      <c r="O66" s="226"/>
      <c r="P66" s="226"/>
      <c r="Q66" s="222"/>
      <c r="R66" s="573"/>
      <c r="S66" s="200"/>
      <c r="T66" s="226"/>
      <c r="U66" s="227"/>
    </row>
    <row r="67" spans="1:22" s="190" customFormat="1" ht="13.5" customHeight="1" x14ac:dyDescent="0.3">
      <c r="A67" s="193">
        <v>5</v>
      </c>
      <c r="B67" s="226"/>
      <c r="C67" s="250" t="s">
        <v>34</v>
      </c>
      <c r="D67" s="251"/>
      <c r="E67" s="251"/>
      <c r="F67" s="251"/>
      <c r="G67" s="222"/>
      <c r="H67" s="573"/>
      <c r="I67" s="199" t="s">
        <v>22</v>
      </c>
      <c r="J67" s="253"/>
      <c r="K67" s="226"/>
      <c r="L67" s="254"/>
      <c r="M67" s="195"/>
      <c r="N67" s="226"/>
      <c r="O67" s="226"/>
      <c r="P67" s="226"/>
      <c r="Q67" s="222"/>
      <c r="R67" s="573"/>
      <c r="S67" s="200"/>
      <c r="T67" s="226"/>
      <c r="U67" s="227"/>
    </row>
    <row r="68" spans="1:22" s="190" customFormat="1" ht="13.5" customHeight="1" x14ac:dyDescent="0.3">
      <c r="A68" s="193">
        <v>5</v>
      </c>
      <c r="B68" s="226"/>
      <c r="C68" s="250" t="s">
        <v>34</v>
      </c>
      <c r="D68" s="251"/>
      <c r="E68" s="251"/>
      <c r="F68" s="251"/>
      <c r="G68" s="222"/>
      <c r="H68" s="573"/>
      <c r="I68" s="199" t="s">
        <v>21</v>
      </c>
      <c r="J68" s="253"/>
      <c r="K68" s="226"/>
      <c r="L68" s="254"/>
      <c r="M68" s="195"/>
      <c r="N68" s="226"/>
      <c r="O68" s="226"/>
      <c r="P68" s="226"/>
      <c r="Q68" s="222"/>
      <c r="R68" s="573"/>
      <c r="S68" s="200"/>
      <c r="T68" s="226"/>
      <c r="U68" s="227"/>
    </row>
    <row r="69" spans="1:22" s="190" customFormat="1" ht="13.5" customHeight="1" x14ac:dyDescent="0.3">
      <c r="A69" s="193">
        <v>5</v>
      </c>
      <c r="B69" s="226"/>
      <c r="C69" s="250" t="s">
        <v>34</v>
      </c>
      <c r="D69" s="197"/>
      <c r="E69" s="251"/>
      <c r="F69" s="251"/>
      <c r="G69" s="222"/>
      <c r="H69" s="573"/>
      <c r="I69" s="199" t="s">
        <v>19</v>
      </c>
      <c r="J69" s="250"/>
      <c r="K69" s="256"/>
      <c r="L69" s="254"/>
      <c r="M69" s="195"/>
      <c r="N69" s="256"/>
      <c r="O69" s="256"/>
      <c r="P69" s="256"/>
      <c r="Q69" s="222"/>
      <c r="R69" s="573"/>
      <c r="S69" s="200"/>
      <c r="T69" s="226"/>
      <c r="U69" s="227"/>
    </row>
    <row r="70" spans="1:22" ht="13.5" customHeight="1" x14ac:dyDescent="0.3">
      <c r="A70" s="193">
        <v>5</v>
      </c>
      <c r="B70" s="226"/>
      <c r="C70" s="250" t="s">
        <v>34</v>
      </c>
      <c r="D70" s="250"/>
      <c r="E70" s="250"/>
      <c r="F70" s="250"/>
      <c r="G70" s="222"/>
      <c r="H70" s="573"/>
      <c r="I70" s="199" t="s">
        <v>20</v>
      </c>
      <c r="J70" s="250"/>
      <c r="K70" s="199"/>
      <c r="L70" s="254"/>
      <c r="M70" s="195"/>
      <c r="N70" s="199"/>
      <c r="O70" s="199"/>
      <c r="P70" s="199"/>
      <c r="Q70" s="222"/>
      <c r="R70" s="573"/>
      <c r="S70" s="200"/>
      <c r="T70" s="194"/>
      <c r="U70" s="201"/>
      <c r="V70" s="190"/>
    </row>
    <row r="71" spans="1:22" ht="13.5" customHeight="1" x14ac:dyDescent="0.3">
      <c r="A71" s="193">
        <v>5</v>
      </c>
      <c r="B71" s="226"/>
      <c r="C71" s="250" t="s">
        <v>34</v>
      </c>
      <c r="D71" s="250"/>
      <c r="E71" s="250"/>
      <c r="F71" s="250"/>
      <c r="G71" s="223"/>
      <c r="H71" s="573"/>
      <c r="I71" s="199" t="s">
        <v>201</v>
      </c>
      <c r="J71" s="250"/>
      <c r="K71" s="199"/>
      <c r="L71" s="254"/>
      <c r="M71" s="195"/>
      <c r="N71" s="199"/>
      <c r="O71" s="199"/>
      <c r="P71" s="199"/>
      <c r="Q71" s="223"/>
      <c r="R71" s="573"/>
      <c r="S71" s="200"/>
      <c r="T71" s="194"/>
      <c r="U71" s="201"/>
      <c r="V71" s="190"/>
    </row>
    <row r="72" spans="1:22" ht="13.5" customHeight="1" x14ac:dyDescent="0.3">
      <c r="A72" s="193">
        <v>5</v>
      </c>
      <c r="B72" s="226"/>
      <c r="C72" s="250" t="s">
        <v>34</v>
      </c>
      <c r="D72" s="250"/>
      <c r="E72" s="250"/>
      <c r="F72" s="250"/>
      <c r="G72" s="223"/>
      <c r="H72" s="573"/>
      <c r="I72" s="199" t="s">
        <v>18</v>
      </c>
      <c r="J72" s="197"/>
      <c r="K72" s="199"/>
      <c r="L72" s="254"/>
      <c r="M72" s="195"/>
      <c r="N72" s="199"/>
      <c r="O72" s="199"/>
      <c r="P72" s="199"/>
      <c r="Q72" s="223"/>
      <c r="R72" s="573"/>
      <c r="S72" s="200"/>
      <c r="T72" s="194"/>
      <c r="U72" s="201"/>
      <c r="V72" s="190"/>
    </row>
    <row r="73" spans="1:22" ht="13.5" customHeight="1" x14ac:dyDescent="0.3">
      <c r="A73" s="193">
        <v>5</v>
      </c>
      <c r="B73" s="226"/>
      <c r="C73" s="250" t="s">
        <v>34</v>
      </c>
      <c r="D73" s="250"/>
      <c r="E73" s="250"/>
      <c r="F73" s="250"/>
      <c r="G73" s="223"/>
      <c r="H73" s="573"/>
      <c r="I73" s="199" t="s">
        <v>23</v>
      </c>
      <c r="J73" s="192"/>
      <c r="K73" s="199"/>
      <c r="L73" s="254"/>
      <c r="M73" s="195"/>
      <c r="N73" s="199"/>
      <c r="O73" s="199"/>
      <c r="P73" s="199"/>
      <c r="Q73" s="223"/>
      <c r="R73" s="573"/>
      <c r="S73" s="200"/>
      <c r="T73" s="194"/>
      <c r="U73" s="201"/>
      <c r="V73" s="190"/>
    </row>
    <row r="74" spans="1:22" ht="13.5" customHeight="1" x14ac:dyDescent="0.3">
      <c r="A74" s="193">
        <v>5</v>
      </c>
      <c r="B74" s="226"/>
      <c r="C74" s="250" t="s">
        <v>34</v>
      </c>
      <c r="D74" s="250"/>
      <c r="E74" s="250"/>
      <c r="F74" s="250"/>
      <c r="G74" s="223"/>
      <c r="H74" s="573"/>
      <c r="I74" s="199" t="s">
        <v>60</v>
      </c>
      <c r="J74" s="197"/>
      <c r="K74" s="199"/>
      <c r="L74" s="254"/>
      <c r="M74" s="195"/>
      <c r="N74" s="199"/>
      <c r="O74" s="199"/>
      <c r="P74" s="199"/>
      <c r="Q74" s="223"/>
      <c r="R74" s="573"/>
      <c r="S74" s="200"/>
      <c r="T74" s="194"/>
      <c r="U74" s="201"/>
      <c r="V74" s="190"/>
    </row>
    <row r="75" spans="1:22" ht="13.5" customHeight="1" thickBot="1" x14ac:dyDescent="0.35">
      <c r="A75" s="193">
        <v>5</v>
      </c>
      <c r="B75" s="226"/>
      <c r="C75" s="250" t="s">
        <v>34</v>
      </c>
      <c r="D75" s="257"/>
      <c r="E75" s="257"/>
      <c r="F75" s="257"/>
      <c r="G75" s="258"/>
      <c r="H75" s="574"/>
      <c r="I75" s="208" t="s">
        <v>185</v>
      </c>
      <c r="J75" s="206"/>
      <c r="K75" s="208"/>
      <c r="L75" s="259"/>
      <c r="M75" s="205"/>
      <c r="N75" s="208"/>
      <c r="O75" s="208"/>
      <c r="P75" s="208"/>
      <c r="Q75" s="258"/>
      <c r="R75" s="574"/>
      <c r="S75" s="209"/>
      <c r="T75" s="203"/>
      <c r="U75" s="210"/>
      <c r="V75" s="190"/>
    </row>
    <row r="76" spans="1:22" ht="13.5" customHeight="1" x14ac:dyDescent="0.35">
      <c r="A76" s="239">
        <v>6</v>
      </c>
      <c r="B76" s="575" t="s">
        <v>239</v>
      </c>
      <c r="C76" s="241" t="s">
        <v>193</v>
      </c>
      <c r="D76" s="444" t="s">
        <v>240</v>
      </c>
      <c r="E76" s="444" t="s">
        <v>241</v>
      </c>
      <c r="F76" s="444" t="s">
        <v>242</v>
      </c>
      <c r="G76" s="394">
        <v>0.2</v>
      </c>
      <c r="H76" s="572">
        <f>SUM(G76:G88)</f>
        <v>1</v>
      </c>
      <c r="I76" s="245" t="s">
        <v>139</v>
      </c>
      <c r="J76" s="445" t="s">
        <v>367</v>
      </c>
      <c r="K76" s="445" t="s">
        <v>368</v>
      </c>
      <c r="L76" s="446">
        <v>3</v>
      </c>
      <c r="M76" s="243"/>
      <c r="N76" s="425"/>
      <c r="O76" s="425"/>
      <c r="P76" s="425"/>
      <c r="Q76" s="394"/>
      <c r="R76" s="572">
        <f>SUM(Q76:Q87)</f>
        <v>0</v>
      </c>
      <c r="S76" s="248"/>
      <c r="T76" s="343"/>
      <c r="U76" s="346"/>
    </row>
    <row r="77" spans="1:22" ht="13.5" customHeight="1" x14ac:dyDescent="0.35">
      <c r="A77" s="193">
        <v>6</v>
      </c>
      <c r="B77" s="576"/>
      <c r="C77" s="250" t="s">
        <v>193</v>
      </c>
      <c r="D77" s="445" t="s">
        <v>243</v>
      </c>
      <c r="E77" s="445" t="s">
        <v>243</v>
      </c>
      <c r="F77" s="445" t="s">
        <v>243</v>
      </c>
      <c r="G77" s="223">
        <v>0</v>
      </c>
      <c r="H77" s="573"/>
      <c r="I77" s="252" t="s">
        <v>186</v>
      </c>
      <c r="J77" s="445" t="s">
        <v>243</v>
      </c>
      <c r="K77" s="445" t="s">
        <v>243</v>
      </c>
      <c r="L77" s="447"/>
      <c r="M77" s="195"/>
      <c r="N77" s="199"/>
      <c r="O77" s="199"/>
      <c r="P77" s="199"/>
      <c r="Q77" s="223"/>
      <c r="R77" s="573"/>
      <c r="S77" s="200"/>
      <c r="T77" s="194"/>
      <c r="U77" s="201"/>
    </row>
    <row r="78" spans="1:22" s="225" customFormat="1" ht="13.5" customHeight="1" x14ac:dyDescent="0.35">
      <c r="A78" s="193">
        <v>6</v>
      </c>
      <c r="B78" s="576"/>
      <c r="C78" s="250" t="s">
        <v>193</v>
      </c>
      <c r="D78" s="445" t="s">
        <v>243</v>
      </c>
      <c r="E78" s="445" t="s">
        <v>243</v>
      </c>
      <c r="F78" s="445" t="s">
        <v>243</v>
      </c>
      <c r="G78" s="223">
        <v>0</v>
      </c>
      <c r="H78" s="573"/>
      <c r="I78" s="255" t="s">
        <v>191</v>
      </c>
      <c r="J78" s="445" t="s">
        <v>243</v>
      </c>
      <c r="K78" s="445" t="s">
        <v>243</v>
      </c>
      <c r="L78" s="447"/>
      <c r="M78" s="195"/>
      <c r="N78" s="199"/>
      <c r="O78" s="199"/>
      <c r="P78" s="199"/>
      <c r="Q78" s="223"/>
      <c r="R78" s="573"/>
      <c r="S78" s="200"/>
      <c r="T78" s="199"/>
      <c r="U78" s="224"/>
      <c r="V78" s="87"/>
    </row>
    <row r="79" spans="1:22" s="225" customFormat="1" ht="13.5" customHeight="1" x14ac:dyDescent="0.35">
      <c r="A79" s="193">
        <v>6</v>
      </c>
      <c r="B79" s="576"/>
      <c r="C79" s="250" t="s">
        <v>193</v>
      </c>
      <c r="D79" s="445" t="s">
        <v>243</v>
      </c>
      <c r="E79" s="445" t="s">
        <v>243</v>
      </c>
      <c r="F79" s="445" t="s">
        <v>243</v>
      </c>
      <c r="G79" s="223">
        <v>0</v>
      </c>
      <c r="H79" s="573"/>
      <c r="I79" s="199" t="s">
        <v>34</v>
      </c>
      <c r="J79" s="445" t="s">
        <v>243</v>
      </c>
      <c r="K79" s="445" t="s">
        <v>243</v>
      </c>
      <c r="L79" s="447"/>
      <c r="M79" s="195"/>
      <c r="N79" s="199"/>
      <c r="O79" s="199"/>
      <c r="P79" s="199"/>
      <c r="Q79" s="223"/>
      <c r="R79" s="573"/>
      <c r="S79" s="200"/>
      <c r="T79" s="199"/>
      <c r="U79" s="224"/>
      <c r="V79" s="87"/>
    </row>
    <row r="80" spans="1:22" s="225" customFormat="1" ht="13.5" customHeight="1" x14ac:dyDescent="0.35">
      <c r="A80" s="193">
        <v>6</v>
      </c>
      <c r="B80" s="576"/>
      <c r="C80" s="250" t="s">
        <v>193</v>
      </c>
      <c r="D80" s="445" t="s">
        <v>244</v>
      </c>
      <c r="E80" s="445" t="s">
        <v>241</v>
      </c>
      <c r="F80" s="445" t="s">
        <v>245</v>
      </c>
      <c r="G80" s="223">
        <v>0.05</v>
      </c>
      <c r="H80" s="573"/>
      <c r="I80" s="199" t="s">
        <v>13</v>
      </c>
      <c r="J80" s="445" t="s">
        <v>367</v>
      </c>
      <c r="K80" s="445" t="s">
        <v>369</v>
      </c>
      <c r="L80" s="447">
        <v>3</v>
      </c>
      <c r="M80" s="195"/>
      <c r="N80" s="199"/>
      <c r="O80" s="199"/>
      <c r="P80" s="199"/>
      <c r="Q80" s="223"/>
      <c r="R80" s="573"/>
      <c r="S80" s="200"/>
      <c r="T80" s="199"/>
      <c r="U80" s="224"/>
      <c r="V80" s="87"/>
    </row>
    <row r="81" spans="1:22" s="225" customFormat="1" ht="13.5" customHeight="1" x14ac:dyDescent="0.35">
      <c r="A81" s="193">
        <v>6</v>
      </c>
      <c r="B81" s="576"/>
      <c r="C81" s="250" t="s">
        <v>193</v>
      </c>
      <c r="D81" s="445" t="s">
        <v>246</v>
      </c>
      <c r="E81" s="448" t="s">
        <v>247</v>
      </c>
      <c r="F81" s="448" t="s">
        <v>248</v>
      </c>
      <c r="G81" s="223">
        <v>0.1</v>
      </c>
      <c r="H81" s="573"/>
      <c r="I81" s="199" t="s">
        <v>21</v>
      </c>
      <c r="J81" s="448" t="s">
        <v>370</v>
      </c>
      <c r="K81" s="445" t="s">
        <v>371</v>
      </c>
      <c r="L81" s="447">
        <v>3</v>
      </c>
      <c r="M81" s="195"/>
      <c r="N81" s="199"/>
      <c r="O81" s="199"/>
      <c r="P81" s="199"/>
      <c r="Q81" s="223"/>
      <c r="R81" s="573"/>
      <c r="S81" s="200"/>
      <c r="T81" s="199"/>
      <c r="U81" s="224"/>
      <c r="V81" s="87"/>
    </row>
    <row r="82" spans="1:22" s="225" customFormat="1" ht="13.5" customHeight="1" x14ac:dyDescent="0.35">
      <c r="A82" s="193">
        <v>6</v>
      </c>
      <c r="B82" s="576"/>
      <c r="C82" s="250" t="s">
        <v>193</v>
      </c>
      <c r="D82" s="445" t="s">
        <v>249</v>
      </c>
      <c r="E82" s="448" t="s">
        <v>247</v>
      </c>
      <c r="F82" s="445" t="s">
        <v>250</v>
      </c>
      <c r="G82" s="223">
        <v>0.15</v>
      </c>
      <c r="H82" s="573"/>
      <c r="I82" s="199" t="s">
        <v>19</v>
      </c>
      <c r="J82" s="448" t="s">
        <v>370</v>
      </c>
      <c r="K82" s="445" t="s">
        <v>372</v>
      </c>
      <c r="L82" s="447">
        <v>3.5</v>
      </c>
      <c r="M82" s="195"/>
      <c r="N82" s="199"/>
      <c r="O82" s="199"/>
      <c r="P82" s="199"/>
      <c r="Q82" s="223"/>
      <c r="R82" s="573"/>
      <c r="S82" s="200"/>
      <c r="T82" s="199"/>
      <c r="U82" s="224"/>
      <c r="V82" s="87"/>
    </row>
    <row r="83" spans="1:22" s="225" customFormat="1" ht="13.5" customHeight="1" x14ac:dyDescent="0.35">
      <c r="A83" s="193">
        <v>6</v>
      </c>
      <c r="B83" s="576"/>
      <c r="C83" s="250" t="s">
        <v>193</v>
      </c>
      <c r="D83" s="445" t="s">
        <v>251</v>
      </c>
      <c r="E83" s="445" t="s">
        <v>241</v>
      </c>
      <c r="F83" s="445" t="s">
        <v>252</v>
      </c>
      <c r="G83" s="223">
        <v>0.25</v>
      </c>
      <c r="H83" s="573"/>
      <c r="I83" s="199" t="s">
        <v>20</v>
      </c>
      <c r="J83" s="445" t="s">
        <v>367</v>
      </c>
      <c r="K83" s="445" t="s">
        <v>373</v>
      </c>
      <c r="L83" s="447">
        <v>1</v>
      </c>
      <c r="M83" s="195"/>
      <c r="N83" s="199"/>
      <c r="O83" s="199"/>
      <c r="P83" s="199"/>
      <c r="Q83" s="223"/>
      <c r="R83" s="573"/>
      <c r="S83" s="200"/>
      <c r="T83" s="199"/>
      <c r="U83" s="224"/>
      <c r="V83" s="87"/>
    </row>
    <row r="84" spans="1:22" ht="13.5" customHeight="1" x14ac:dyDescent="0.35">
      <c r="A84" s="193">
        <v>6</v>
      </c>
      <c r="B84" s="576"/>
      <c r="C84" s="250" t="s">
        <v>193</v>
      </c>
      <c r="D84" s="448" t="s">
        <v>253</v>
      </c>
      <c r="E84" s="448" t="s">
        <v>254</v>
      </c>
      <c r="F84" s="448" t="s">
        <v>255</v>
      </c>
      <c r="G84" s="223">
        <v>0.2</v>
      </c>
      <c r="H84" s="573"/>
      <c r="I84" s="199" t="s">
        <v>201</v>
      </c>
      <c r="J84" s="448" t="s">
        <v>374</v>
      </c>
      <c r="K84" s="445" t="s">
        <v>375</v>
      </c>
      <c r="L84" s="447">
        <v>3.5</v>
      </c>
      <c r="M84" s="195"/>
      <c r="N84" s="449"/>
      <c r="O84" s="449"/>
      <c r="P84" s="449"/>
      <c r="Q84" s="450"/>
      <c r="R84" s="573"/>
      <c r="S84" s="200"/>
      <c r="T84" s="451"/>
      <c r="U84" s="452"/>
    </row>
    <row r="85" spans="1:22" ht="13.5" customHeight="1" x14ac:dyDescent="0.35">
      <c r="A85" s="193">
        <v>6</v>
      </c>
      <c r="B85" s="576"/>
      <c r="C85" s="250" t="s">
        <v>193</v>
      </c>
      <c r="D85" s="445" t="s">
        <v>243</v>
      </c>
      <c r="E85" s="445" t="s">
        <v>243</v>
      </c>
      <c r="F85" s="445" t="s">
        <v>243</v>
      </c>
      <c r="G85" s="222">
        <v>0</v>
      </c>
      <c r="H85" s="573"/>
      <c r="I85" s="199" t="s">
        <v>18</v>
      </c>
      <c r="J85" s="445" t="s">
        <v>243</v>
      </c>
      <c r="K85" s="445" t="s">
        <v>243</v>
      </c>
      <c r="L85" s="447"/>
      <c r="M85" s="195"/>
      <c r="N85" s="449"/>
      <c r="O85" s="449"/>
      <c r="P85" s="449"/>
      <c r="Q85" s="450"/>
      <c r="R85" s="573"/>
      <c r="S85" s="200"/>
      <c r="T85" s="451"/>
      <c r="U85" s="452"/>
    </row>
    <row r="86" spans="1:22" ht="13.5" customHeight="1" x14ac:dyDescent="0.35">
      <c r="A86" s="193">
        <v>6</v>
      </c>
      <c r="B86" s="576"/>
      <c r="C86" s="250" t="s">
        <v>193</v>
      </c>
      <c r="D86" s="448" t="s">
        <v>256</v>
      </c>
      <c r="E86" s="448" t="s">
        <v>257</v>
      </c>
      <c r="F86" s="448" t="s">
        <v>258</v>
      </c>
      <c r="G86" s="222">
        <v>0.05</v>
      </c>
      <c r="H86" s="573"/>
      <c r="I86" s="199" t="s">
        <v>23</v>
      </c>
      <c r="J86" s="448" t="s">
        <v>376</v>
      </c>
      <c r="K86" s="445" t="s">
        <v>377</v>
      </c>
      <c r="L86" s="447">
        <v>3</v>
      </c>
      <c r="M86" s="195"/>
      <c r="N86" s="449"/>
      <c r="O86" s="449"/>
      <c r="P86" s="449"/>
      <c r="Q86" s="450"/>
      <c r="R86" s="573"/>
      <c r="S86" s="200"/>
      <c r="T86" s="451"/>
      <c r="U86" s="452"/>
    </row>
    <row r="87" spans="1:22" ht="13.5" customHeight="1" x14ac:dyDescent="0.35">
      <c r="A87" s="193">
        <v>6</v>
      </c>
      <c r="B87" s="576"/>
      <c r="C87" s="250" t="s">
        <v>193</v>
      </c>
      <c r="D87" s="445" t="s">
        <v>243</v>
      </c>
      <c r="E87" s="445" t="s">
        <v>243</v>
      </c>
      <c r="F87" s="445" t="s">
        <v>243</v>
      </c>
      <c r="G87" s="222">
        <v>0</v>
      </c>
      <c r="H87" s="573"/>
      <c r="I87" s="199" t="s">
        <v>60</v>
      </c>
      <c r="J87" s="445" t="s">
        <v>243</v>
      </c>
      <c r="K87" s="445" t="s">
        <v>243</v>
      </c>
      <c r="L87" s="447"/>
      <c r="M87" s="195"/>
      <c r="N87" s="449"/>
      <c r="O87" s="449"/>
      <c r="P87" s="449"/>
      <c r="Q87" s="450"/>
      <c r="R87" s="573"/>
      <c r="S87" s="200"/>
      <c r="T87" s="451"/>
      <c r="U87" s="452"/>
    </row>
    <row r="88" spans="1:22" ht="13.5" customHeight="1" thickBot="1" x14ac:dyDescent="0.4">
      <c r="A88" s="202">
        <v>6</v>
      </c>
      <c r="B88" s="577"/>
      <c r="C88" s="257" t="s">
        <v>193</v>
      </c>
      <c r="D88" s="453" t="s">
        <v>243</v>
      </c>
      <c r="E88" s="453" t="s">
        <v>243</v>
      </c>
      <c r="F88" s="453" t="s">
        <v>243</v>
      </c>
      <c r="G88" s="236">
        <v>0</v>
      </c>
      <c r="H88" s="573"/>
      <c r="I88" s="208" t="s">
        <v>185</v>
      </c>
      <c r="J88" s="453" t="s">
        <v>243</v>
      </c>
      <c r="K88" s="454" t="s">
        <v>243</v>
      </c>
      <c r="L88" s="455"/>
      <c r="M88" s="205"/>
      <c r="N88" s="456"/>
      <c r="O88" s="456"/>
      <c r="P88" s="456"/>
      <c r="Q88" s="457"/>
      <c r="R88" s="573"/>
      <c r="S88" s="209"/>
      <c r="T88" s="458"/>
      <c r="U88" s="459"/>
    </row>
    <row r="89" spans="1:22" s="234" customFormat="1" ht="13.5" customHeight="1" x14ac:dyDescent="0.3">
      <c r="A89" s="260">
        <v>7</v>
      </c>
      <c r="B89" s="261"/>
      <c r="C89" s="262" t="s">
        <v>22</v>
      </c>
      <c r="D89" s="263"/>
      <c r="E89" s="263"/>
      <c r="F89" s="263"/>
      <c r="G89" s="264"/>
      <c r="H89" s="572">
        <f>SUM(G89:G100)</f>
        <v>0</v>
      </c>
      <c r="I89" s="265" t="s">
        <v>139</v>
      </c>
      <c r="J89" s="263"/>
      <c r="K89" s="266"/>
      <c r="L89" s="267"/>
      <c r="M89" s="243"/>
      <c r="N89" s="266"/>
      <c r="O89" s="266"/>
      <c r="P89" s="266"/>
      <c r="Q89" s="264"/>
      <c r="R89" s="572">
        <f>SUM(Q89:Q100)</f>
        <v>0</v>
      </c>
      <c r="S89" s="215"/>
      <c r="T89" s="268"/>
      <c r="U89" s="269"/>
      <c r="V89" s="190"/>
    </row>
    <row r="90" spans="1:22" s="190" customFormat="1" ht="13.5" customHeight="1" x14ac:dyDescent="0.3">
      <c r="A90" s="260">
        <v>7</v>
      </c>
      <c r="B90" s="261"/>
      <c r="C90" s="262" t="s">
        <v>22</v>
      </c>
      <c r="D90" s="197"/>
      <c r="E90" s="197"/>
      <c r="F90" s="197"/>
      <c r="G90" s="222"/>
      <c r="H90" s="573"/>
      <c r="I90" s="252" t="s">
        <v>186</v>
      </c>
      <c r="J90" s="197"/>
      <c r="K90" s="142"/>
      <c r="L90" s="254"/>
      <c r="M90" s="195"/>
      <c r="N90" s="142"/>
      <c r="O90" s="142"/>
      <c r="P90" s="142"/>
      <c r="Q90" s="222"/>
      <c r="R90" s="573"/>
      <c r="S90" s="200"/>
      <c r="T90" s="270"/>
      <c r="U90" s="271"/>
    </row>
    <row r="91" spans="1:22" s="190" customFormat="1" ht="13.5" customHeight="1" x14ac:dyDescent="0.3">
      <c r="A91" s="260">
        <v>7</v>
      </c>
      <c r="B91" s="261"/>
      <c r="C91" s="262" t="s">
        <v>22</v>
      </c>
      <c r="D91" s="197"/>
      <c r="E91" s="197"/>
      <c r="F91" s="197"/>
      <c r="G91" s="222"/>
      <c r="H91" s="573"/>
      <c r="I91" s="255" t="s">
        <v>191</v>
      </c>
      <c r="J91" s="197"/>
      <c r="K91" s="142"/>
      <c r="L91" s="254"/>
      <c r="M91" s="195"/>
      <c r="N91" s="142"/>
      <c r="O91" s="142"/>
      <c r="P91" s="142"/>
      <c r="Q91" s="222"/>
      <c r="R91" s="573"/>
      <c r="S91" s="200"/>
      <c r="T91" s="270"/>
      <c r="U91" s="271"/>
    </row>
    <row r="92" spans="1:22" s="190" customFormat="1" ht="13.5" customHeight="1" x14ac:dyDescent="0.3">
      <c r="A92" s="260">
        <v>7</v>
      </c>
      <c r="B92" s="261"/>
      <c r="C92" s="262" t="s">
        <v>22</v>
      </c>
      <c r="D92" s="197"/>
      <c r="E92" s="197"/>
      <c r="F92" s="197"/>
      <c r="G92" s="222"/>
      <c r="H92" s="573"/>
      <c r="I92" s="199" t="s">
        <v>34</v>
      </c>
      <c r="J92" s="197"/>
      <c r="K92" s="142"/>
      <c r="L92" s="254"/>
      <c r="M92" s="195"/>
      <c r="N92" s="142"/>
      <c r="O92" s="142"/>
      <c r="P92" s="142"/>
      <c r="Q92" s="222"/>
      <c r="R92" s="573"/>
      <c r="S92" s="200"/>
      <c r="T92" s="270"/>
      <c r="U92" s="271"/>
    </row>
    <row r="93" spans="1:22" s="190" customFormat="1" ht="13.5" customHeight="1" x14ac:dyDescent="0.3">
      <c r="A93" s="260">
        <v>7</v>
      </c>
      <c r="B93" s="261"/>
      <c r="C93" s="262" t="s">
        <v>22</v>
      </c>
      <c r="D93" s="197"/>
      <c r="E93" s="197"/>
      <c r="F93" s="197"/>
      <c r="G93" s="222"/>
      <c r="H93" s="573"/>
      <c r="I93" s="199" t="s">
        <v>13</v>
      </c>
      <c r="J93" s="197"/>
      <c r="K93" s="142"/>
      <c r="L93" s="254"/>
      <c r="M93" s="195"/>
      <c r="N93" s="142"/>
      <c r="O93" s="142"/>
      <c r="P93" s="142"/>
      <c r="Q93" s="222"/>
      <c r="R93" s="573"/>
      <c r="S93" s="200"/>
      <c r="T93" s="270"/>
      <c r="U93" s="271"/>
    </row>
    <row r="94" spans="1:22" s="234" customFormat="1" ht="13.5" customHeight="1" x14ac:dyDescent="0.3">
      <c r="A94" s="260">
        <v>7</v>
      </c>
      <c r="B94" s="261"/>
      <c r="C94" s="262" t="s">
        <v>22</v>
      </c>
      <c r="D94" s="272"/>
      <c r="E94" s="272"/>
      <c r="F94" s="272"/>
      <c r="G94" s="231"/>
      <c r="H94" s="573"/>
      <c r="I94" s="199" t="s">
        <v>21</v>
      </c>
      <c r="J94" s="272"/>
      <c r="K94" s="273"/>
      <c r="L94" s="274"/>
      <c r="M94" s="229"/>
      <c r="N94" s="273"/>
      <c r="O94" s="273"/>
      <c r="P94" s="273"/>
      <c r="Q94" s="231"/>
      <c r="R94" s="573"/>
      <c r="S94" s="200"/>
      <c r="T94" s="275"/>
      <c r="U94" s="276"/>
      <c r="V94" s="190"/>
    </row>
    <row r="95" spans="1:22" s="190" customFormat="1" ht="13.5" customHeight="1" x14ac:dyDescent="0.3">
      <c r="A95" s="260">
        <v>7</v>
      </c>
      <c r="B95" s="261"/>
      <c r="C95" s="262" t="s">
        <v>22</v>
      </c>
      <c r="D95" s="197"/>
      <c r="E95" s="197"/>
      <c r="F95" s="197"/>
      <c r="G95" s="222"/>
      <c r="H95" s="573"/>
      <c r="I95" s="199" t="s">
        <v>19</v>
      </c>
      <c r="J95" s="197"/>
      <c r="K95" s="142"/>
      <c r="L95" s="254"/>
      <c r="M95" s="195"/>
      <c r="N95" s="142"/>
      <c r="O95" s="142"/>
      <c r="P95" s="142"/>
      <c r="Q95" s="222"/>
      <c r="R95" s="573"/>
      <c r="S95" s="200"/>
      <c r="T95" s="270"/>
      <c r="U95" s="271"/>
    </row>
    <row r="96" spans="1:22" s="190" customFormat="1" ht="13.5" customHeight="1" x14ac:dyDescent="0.3">
      <c r="A96" s="260">
        <v>7</v>
      </c>
      <c r="B96" s="261"/>
      <c r="C96" s="262" t="s">
        <v>22</v>
      </c>
      <c r="D96" s="197"/>
      <c r="E96" s="197"/>
      <c r="F96" s="197"/>
      <c r="G96" s="222"/>
      <c r="H96" s="573"/>
      <c r="I96" s="199" t="s">
        <v>20</v>
      </c>
      <c r="J96" s="197"/>
      <c r="K96" s="142"/>
      <c r="L96" s="254"/>
      <c r="M96" s="195"/>
      <c r="N96" s="142"/>
      <c r="O96" s="142"/>
      <c r="P96" s="142"/>
      <c r="Q96" s="222"/>
      <c r="R96" s="573"/>
      <c r="S96" s="200"/>
      <c r="T96" s="270"/>
      <c r="U96" s="271"/>
    </row>
    <row r="97" spans="1:21" s="190" customFormat="1" ht="13.5" customHeight="1" x14ac:dyDescent="0.3">
      <c r="A97" s="260">
        <v>7</v>
      </c>
      <c r="B97" s="261"/>
      <c r="C97" s="262" t="s">
        <v>22</v>
      </c>
      <c r="D97" s="197"/>
      <c r="E97" s="197"/>
      <c r="F97" s="197"/>
      <c r="G97" s="222"/>
      <c r="H97" s="573"/>
      <c r="I97" s="199" t="s">
        <v>201</v>
      </c>
      <c r="J97" s="197"/>
      <c r="K97" s="142"/>
      <c r="L97" s="254"/>
      <c r="M97" s="195"/>
      <c r="N97" s="142"/>
      <c r="O97" s="142"/>
      <c r="P97" s="142"/>
      <c r="Q97" s="222"/>
      <c r="R97" s="573"/>
      <c r="S97" s="200"/>
      <c r="T97" s="270"/>
      <c r="U97" s="271"/>
    </row>
    <row r="98" spans="1:21" s="190" customFormat="1" ht="13.5" customHeight="1" x14ac:dyDescent="0.3">
      <c r="A98" s="260">
        <v>7</v>
      </c>
      <c r="B98" s="261"/>
      <c r="C98" s="262" t="s">
        <v>22</v>
      </c>
      <c r="D98" s="197"/>
      <c r="E98" s="197"/>
      <c r="F98" s="197"/>
      <c r="G98" s="222"/>
      <c r="H98" s="573"/>
      <c r="I98" s="199" t="s">
        <v>18</v>
      </c>
      <c r="J98" s="197"/>
      <c r="K98" s="142"/>
      <c r="L98" s="254"/>
      <c r="M98" s="195"/>
      <c r="N98" s="142"/>
      <c r="O98" s="142"/>
      <c r="P98" s="142"/>
      <c r="Q98" s="222"/>
      <c r="R98" s="573"/>
      <c r="S98" s="200"/>
      <c r="T98" s="270"/>
      <c r="U98" s="271"/>
    </row>
    <row r="99" spans="1:21" s="190" customFormat="1" ht="13.5" customHeight="1" x14ac:dyDescent="0.3">
      <c r="A99" s="260">
        <v>7</v>
      </c>
      <c r="B99" s="261"/>
      <c r="C99" s="262" t="s">
        <v>22</v>
      </c>
      <c r="D99" s="197"/>
      <c r="E99" s="217"/>
      <c r="F99" s="197"/>
      <c r="G99" s="222"/>
      <c r="H99" s="573"/>
      <c r="I99" s="199" t="s">
        <v>23</v>
      </c>
      <c r="J99" s="197"/>
      <c r="K99" s="142"/>
      <c r="L99" s="254"/>
      <c r="M99" s="195"/>
      <c r="N99" s="142"/>
      <c r="O99" s="142"/>
      <c r="P99" s="142"/>
      <c r="Q99" s="222"/>
      <c r="R99" s="573"/>
      <c r="S99" s="200"/>
      <c r="T99" s="270"/>
      <c r="U99" s="271"/>
    </row>
    <row r="100" spans="1:21" s="190" customFormat="1" ht="13.5" customHeight="1" x14ac:dyDescent="0.3">
      <c r="A100" s="260">
        <v>7</v>
      </c>
      <c r="B100" s="261"/>
      <c r="C100" s="262" t="s">
        <v>22</v>
      </c>
      <c r="D100" s="197"/>
      <c r="E100" s="217"/>
      <c r="F100" s="197"/>
      <c r="G100" s="222"/>
      <c r="H100" s="573"/>
      <c r="I100" s="199" t="s">
        <v>60</v>
      </c>
      <c r="J100" s="217"/>
      <c r="K100" s="142"/>
      <c r="L100" s="254"/>
      <c r="M100" s="195"/>
      <c r="N100" s="142"/>
      <c r="O100" s="142"/>
      <c r="P100" s="142"/>
      <c r="Q100" s="222"/>
      <c r="R100" s="573"/>
      <c r="S100" s="200"/>
      <c r="T100" s="270"/>
      <c r="U100" s="271"/>
    </row>
    <row r="101" spans="1:21" s="190" customFormat="1" ht="13.5" customHeight="1" thickBot="1" x14ac:dyDescent="0.35">
      <c r="A101" s="260">
        <v>7</v>
      </c>
      <c r="B101" s="277"/>
      <c r="C101" s="278" t="s">
        <v>22</v>
      </c>
      <c r="D101" s="279"/>
      <c r="E101" s="280"/>
      <c r="F101" s="279"/>
      <c r="G101" s="281"/>
      <c r="H101" s="573"/>
      <c r="I101" s="282" t="s">
        <v>185</v>
      </c>
      <c r="J101" s="280"/>
      <c r="K101" s="283"/>
      <c r="L101" s="284"/>
      <c r="M101" s="285"/>
      <c r="N101" s="283"/>
      <c r="O101" s="283"/>
      <c r="P101" s="283"/>
      <c r="Q101" s="281"/>
      <c r="R101" s="573"/>
      <c r="S101" s="286"/>
      <c r="T101" s="287"/>
      <c r="U101" s="288"/>
    </row>
    <row r="102" spans="1:21" s="190" customFormat="1" ht="13.5" customHeight="1" x14ac:dyDescent="0.3">
      <c r="A102" s="289">
        <v>8</v>
      </c>
      <c r="B102" s="578" t="s">
        <v>259</v>
      </c>
      <c r="C102" s="290" t="s">
        <v>21</v>
      </c>
      <c r="D102" s="291" t="s">
        <v>260</v>
      </c>
      <c r="E102" s="291" t="s">
        <v>261</v>
      </c>
      <c r="F102" s="291" t="s">
        <v>262</v>
      </c>
      <c r="G102" s="292">
        <v>0.1</v>
      </c>
      <c r="H102" s="572">
        <f>SUM(G102:G116)</f>
        <v>1</v>
      </c>
      <c r="I102" s="245" t="s">
        <v>139</v>
      </c>
      <c r="J102" s="255" t="s">
        <v>139</v>
      </c>
      <c r="K102" s="251" t="s">
        <v>264</v>
      </c>
      <c r="L102" s="142">
        <v>3</v>
      </c>
      <c r="M102" s="243"/>
      <c r="N102" s="293"/>
      <c r="O102" s="293"/>
      <c r="P102" s="293"/>
      <c r="Q102" s="292">
        <v>0.06</v>
      </c>
      <c r="R102" s="294">
        <f>SUM(Q102:Q113)</f>
        <v>0.38</v>
      </c>
      <c r="S102" s="248"/>
      <c r="T102" s="295"/>
      <c r="U102" s="296"/>
    </row>
    <row r="103" spans="1:21" s="190" customFormat="1" ht="13.5" customHeight="1" x14ac:dyDescent="0.3">
      <c r="A103" s="193">
        <v>8</v>
      </c>
      <c r="B103" s="579"/>
      <c r="C103" s="250" t="s">
        <v>21</v>
      </c>
      <c r="D103" s="197" t="s">
        <v>263</v>
      </c>
      <c r="E103" s="197" t="s">
        <v>261</v>
      </c>
      <c r="F103" s="197" t="s">
        <v>262</v>
      </c>
      <c r="G103" s="297">
        <v>0.1</v>
      </c>
      <c r="H103" s="573"/>
      <c r="I103" s="194" t="s">
        <v>186</v>
      </c>
      <c r="J103" s="194" t="s">
        <v>186</v>
      </c>
      <c r="K103" s="251" t="s">
        <v>264</v>
      </c>
      <c r="L103" s="142">
        <v>3</v>
      </c>
      <c r="M103" s="460"/>
      <c r="N103" s="142"/>
      <c r="O103" s="142"/>
      <c r="P103" s="142"/>
      <c r="Q103" s="297">
        <v>0.04</v>
      </c>
      <c r="R103" s="298"/>
      <c r="S103" s="200"/>
      <c r="T103" s="270"/>
      <c r="U103" s="271"/>
    </row>
    <row r="104" spans="1:21" s="190" customFormat="1" ht="13.5" customHeight="1" x14ac:dyDescent="0.3">
      <c r="A104" s="193">
        <v>8</v>
      </c>
      <c r="B104" s="579"/>
      <c r="C104" s="250" t="s">
        <v>21</v>
      </c>
      <c r="D104" s="197"/>
      <c r="E104" s="217"/>
      <c r="F104" s="197"/>
      <c r="G104" s="297"/>
      <c r="H104" s="573"/>
      <c r="I104" s="299" t="s">
        <v>191</v>
      </c>
      <c r="J104" s="299" t="s">
        <v>191</v>
      </c>
      <c r="K104" s="197"/>
      <c r="L104" s="142"/>
      <c r="M104" s="195"/>
      <c r="N104" s="142"/>
      <c r="O104" s="142"/>
      <c r="P104" s="142"/>
      <c r="Q104" s="297"/>
      <c r="R104" s="298"/>
      <c r="S104" s="200"/>
      <c r="T104" s="270"/>
      <c r="U104" s="271"/>
    </row>
    <row r="105" spans="1:21" s="190" customFormat="1" ht="13.5" customHeight="1" x14ac:dyDescent="0.3">
      <c r="A105" s="193">
        <v>8</v>
      </c>
      <c r="B105" s="579"/>
      <c r="C105" s="250" t="s">
        <v>21</v>
      </c>
      <c r="D105" s="197" t="s">
        <v>265</v>
      </c>
      <c r="E105" s="197" t="s">
        <v>261</v>
      </c>
      <c r="F105" s="197" t="s">
        <v>262</v>
      </c>
      <c r="G105" s="297">
        <v>0.1</v>
      </c>
      <c r="H105" s="573"/>
      <c r="I105" s="199" t="s">
        <v>34</v>
      </c>
      <c r="J105" s="199" t="s">
        <v>34</v>
      </c>
      <c r="K105" s="251" t="s">
        <v>264</v>
      </c>
      <c r="L105" s="142">
        <v>3</v>
      </c>
      <c r="M105" s="195"/>
      <c r="N105" s="142"/>
      <c r="O105" s="142"/>
      <c r="P105" s="142"/>
      <c r="Q105" s="297">
        <v>0.06</v>
      </c>
      <c r="R105" s="298"/>
      <c r="S105" s="200"/>
      <c r="T105" s="270"/>
      <c r="U105" s="271"/>
    </row>
    <row r="106" spans="1:21" s="190" customFormat="1" ht="13.5" customHeight="1" x14ac:dyDescent="0.3">
      <c r="A106" s="193">
        <v>8</v>
      </c>
      <c r="B106" s="579"/>
      <c r="C106" s="250" t="s">
        <v>21</v>
      </c>
      <c r="D106" s="197" t="s">
        <v>260</v>
      </c>
      <c r="E106" s="197" t="s">
        <v>261</v>
      </c>
      <c r="F106" s="197" t="s">
        <v>262</v>
      </c>
      <c r="G106" s="297">
        <v>0.1</v>
      </c>
      <c r="H106" s="573"/>
      <c r="I106" s="199" t="s">
        <v>13</v>
      </c>
      <c r="J106" s="199" t="s">
        <v>13</v>
      </c>
      <c r="K106" s="251" t="s">
        <v>264</v>
      </c>
      <c r="L106" s="142">
        <v>3</v>
      </c>
      <c r="M106" s="195"/>
      <c r="N106" s="142"/>
      <c r="O106" s="142"/>
      <c r="P106" s="142"/>
      <c r="Q106" s="297">
        <v>0.06</v>
      </c>
      <c r="R106" s="298"/>
      <c r="S106" s="200"/>
      <c r="T106" s="270"/>
      <c r="U106" s="271"/>
    </row>
    <row r="107" spans="1:21" s="190" customFormat="1" ht="13.5" customHeight="1" x14ac:dyDescent="0.3">
      <c r="A107" s="193">
        <v>8</v>
      </c>
      <c r="B107" s="580" t="s">
        <v>266</v>
      </c>
      <c r="C107" s="250" t="s">
        <v>21</v>
      </c>
      <c r="D107" s="253"/>
      <c r="E107" s="253"/>
      <c r="F107" s="253"/>
      <c r="G107" s="297"/>
      <c r="H107" s="573"/>
      <c r="I107" s="300" t="s">
        <v>22</v>
      </c>
      <c r="J107" s="300" t="s">
        <v>22</v>
      </c>
      <c r="K107" s="217"/>
      <c r="L107" s="142"/>
      <c r="M107" s="254"/>
      <c r="N107" s="142"/>
      <c r="O107" s="142"/>
      <c r="P107" s="142"/>
      <c r="Q107" s="297"/>
      <c r="R107" s="298"/>
      <c r="S107" s="200"/>
      <c r="T107" s="270"/>
      <c r="U107" s="271"/>
    </row>
    <row r="108" spans="1:21" s="190" customFormat="1" ht="13.5" customHeight="1" x14ac:dyDescent="0.3">
      <c r="A108" s="193">
        <v>8</v>
      </c>
      <c r="B108" s="580"/>
      <c r="C108" s="250" t="s">
        <v>21</v>
      </c>
      <c r="D108" s="197" t="s">
        <v>267</v>
      </c>
      <c r="E108" s="197" t="s">
        <v>261</v>
      </c>
      <c r="F108" s="197" t="s">
        <v>262</v>
      </c>
      <c r="G108" s="297">
        <v>0.1</v>
      </c>
      <c r="H108" s="573"/>
      <c r="I108" s="199" t="s">
        <v>193</v>
      </c>
      <c r="J108" s="199" t="s">
        <v>193</v>
      </c>
      <c r="K108" s="251" t="s">
        <v>264</v>
      </c>
      <c r="L108" s="142">
        <v>3</v>
      </c>
      <c r="M108" s="195"/>
      <c r="N108" s="142"/>
      <c r="O108" s="142"/>
      <c r="P108" s="142"/>
      <c r="Q108" s="297">
        <v>0.06</v>
      </c>
      <c r="R108" s="298"/>
      <c r="S108" s="200"/>
      <c r="T108" s="270"/>
      <c r="U108" s="271"/>
    </row>
    <row r="109" spans="1:21" s="190" customFormat="1" ht="13.5" customHeight="1" x14ac:dyDescent="0.3">
      <c r="A109" s="193">
        <v>8</v>
      </c>
      <c r="B109" s="580"/>
      <c r="C109" s="250" t="s">
        <v>21</v>
      </c>
      <c r="D109" s="197" t="s">
        <v>269</v>
      </c>
      <c r="E109" s="197" t="s">
        <v>261</v>
      </c>
      <c r="F109" s="197" t="s">
        <v>270</v>
      </c>
      <c r="G109" s="297">
        <v>0.2</v>
      </c>
      <c r="H109" s="573"/>
      <c r="I109" s="199" t="s">
        <v>19</v>
      </c>
      <c r="J109" s="199" t="s">
        <v>19</v>
      </c>
      <c r="K109" s="251" t="s">
        <v>264</v>
      </c>
      <c r="L109" s="254">
        <v>2</v>
      </c>
      <c r="M109" s="142"/>
      <c r="N109" s="142"/>
      <c r="O109" s="142"/>
      <c r="P109" s="142"/>
      <c r="Q109" s="297">
        <v>0.1</v>
      </c>
      <c r="R109" s="298"/>
      <c r="S109" s="200"/>
      <c r="T109" s="270"/>
      <c r="U109" s="271"/>
    </row>
    <row r="110" spans="1:21" s="190" customFormat="1" ht="13.5" customHeight="1" x14ac:dyDescent="0.3">
      <c r="A110" s="193">
        <v>8</v>
      </c>
      <c r="B110" s="580"/>
      <c r="C110" s="250" t="s">
        <v>21</v>
      </c>
      <c r="D110" s="197"/>
      <c r="E110" s="217"/>
      <c r="F110" s="197"/>
      <c r="G110" s="297"/>
      <c r="H110" s="573"/>
      <c r="I110" s="300" t="s">
        <v>20</v>
      </c>
      <c r="J110" s="300" t="s">
        <v>20</v>
      </c>
      <c r="K110" s="217"/>
      <c r="L110" s="142"/>
      <c r="M110" s="254"/>
      <c r="N110" s="142"/>
      <c r="O110" s="142"/>
      <c r="P110" s="142"/>
      <c r="Q110" s="297"/>
      <c r="R110" s="298"/>
      <c r="S110" s="200"/>
      <c r="T110" s="270"/>
      <c r="U110" s="271"/>
    </row>
    <row r="111" spans="1:21" s="190" customFormat="1" ht="13.5" customHeight="1" x14ac:dyDescent="0.3">
      <c r="A111" s="193">
        <v>8</v>
      </c>
      <c r="B111" s="580"/>
      <c r="C111" s="250" t="s">
        <v>21</v>
      </c>
      <c r="D111" s="197"/>
      <c r="E111" s="217"/>
      <c r="F111" s="197"/>
      <c r="G111" s="297"/>
      <c r="H111" s="573"/>
      <c r="I111" s="300" t="s">
        <v>201</v>
      </c>
      <c r="J111" s="300" t="s">
        <v>201</v>
      </c>
      <c r="K111" s="217"/>
      <c r="L111" s="142"/>
      <c r="M111" s="254"/>
      <c r="N111" s="142"/>
      <c r="O111" s="142"/>
      <c r="P111" s="142"/>
      <c r="Q111" s="297"/>
      <c r="R111" s="298"/>
      <c r="S111" s="200"/>
      <c r="T111" s="270"/>
      <c r="U111" s="271"/>
    </row>
    <row r="112" spans="1:21" s="190" customFormat="1" ht="13.5" customHeight="1" x14ac:dyDescent="0.3">
      <c r="A112" s="193">
        <v>8</v>
      </c>
      <c r="B112" s="580" t="s">
        <v>271</v>
      </c>
      <c r="C112" s="250" t="s">
        <v>21</v>
      </c>
      <c r="D112" s="197"/>
      <c r="E112" s="217"/>
      <c r="F112" s="197"/>
      <c r="G112" s="297"/>
      <c r="H112" s="573"/>
      <c r="I112" s="300" t="s">
        <v>18</v>
      </c>
      <c r="J112" s="300" t="s">
        <v>18</v>
      </c>
      <c r="K112" s="217"/>
      <c r="L112" s="142"/>
      <c r="M112" s="254"/>
      <c r="N112" s="142"/>
      <c r="O112" s="142"/>
      <c r="P112" s="142"/>
      <c r="Q112" s="297"/>
      <c r="R112" s="298"/>
      <c r="S112" s="200"/>
      <c r="T112" s="270"/>
      <c r="U112" s="271"/>
    </row>
    <row r="113" spans="1:22" s="190" customFormat="1" ht="13.5" customHeight="1" x14ac:dyDescent="0.3">
      <c r="A113" s="193">
        <v>8</v>
      </c>
      <c r="B113" s="581"/>
      <c r="C113" s="250" t="s">
        <v>21</v>
      </c>
      <c r="D113" s="197"/>
      <c r="E113" s="217"/>
      <c r="F113" s="197"/>
      <c r="G113" s="297"/>
      <c r="H113" s="573"/>
      <c r="I113" s="300" t="s">
        <v>23</v>
      </c>
      <c r="J113" s="300" t="s">
        <v>23</v>
      </c>
      <c r="K113" s="217"/>
      <c r="L113" s="142"/>
      <c r="M113" s="254"/>
      <c r="N113" s="142"/>
      <c r="O113" s="142"/>
      <c r="P113" s="142"/>
      <c r="Q113" s="297"/>
      <c r="R113" s="298"/>
      <c r="S113" s="200"/>
      <c r="T113" s="270"/>
      <c r="U113" s="271"/>
    </row>
    <row r="114" spans="1:22" s="190" customFormat="1" ht="13.5" customHeight="1" x14ac:dyDescent="0.3">
      <c r="A114" s="193">
        <v>8</v>
      </c>
      <c r="B114" s="581"/>
      <c r="C114" s="250" t="s">
        <v>21</v>
      </c>
      <c r="D114" s="197" t="s">
        <v>272</v>
      </c>
      <c r="E114" s="197" t="s">
        <v>261</v>
      </c>
      <c r="F114" s="197" t="s">
        <v>262</v>
      </c>
      <c r="G114" s="297">
        <v>0.05</v>
      </c>
      <c r="H114" s="573"/>
      <c r="I114" s="199" t="s">
        <v>60</v>
      </c>
      <c r="J114" s="199" t="s">
        <v>60</v>
      </c>
      <c r="K114" s="251" t="s">
        <v>264</v>
      </c>
      <c r="L114" s="142">
        <v>3</v>
      </c>
      <c r="M114" s="195"/>
      <c r="N114" s="142"/>
      <c r="O114" s="142"/>
      <c r="P114" s="142"/>
      <c r="Q114" s="297">
        <v>0.03</v>
      </c>
      <c r="R114" s="298"/>
      <c r="S114" s="200"/>
      <c r="T114" s="270"/>
      <c r="U114" s="271"/>
    </row>
    <row r="115" spans="1:22" s="190" customFormat="1" ht="13.5" customHeight="1" thickBot="1" x14ac:dyDescent="0.35">
      <c r="A115" s="193">
        <v>8</v>
      </c>
      <c r="B115" s="581"/>
      <c r="C115" s="250" t="s">
        <v>21</v>
      </c>
      <c r="D115" s="197" t="s">
        <v>273</v>
      </c>
      <c r="E115" s="217" t="s">
        <v>261</v>
      </c>
      <c r="F115" s="197" t="s">
        <v>274</v>
      </c>
      <c r="G115" s="297">
        <v>0.15</v>
      </c>
      <c r="H115" s="573"/>
      <c r="I115" s="199" t="s">
        <v>275</v>
      </c>
      <c r="J115" s="199" t="s">
        <v>275</v>
      </c>
      <c r="K115" s="251" t="s">
        <v>264</v>
      </c>
      <c r="L115" s="142" t="s">
        <v>268</v>
      </c>
      <c r="M115" s="254">
        <v>3</v>
      </c>
      <c r="N115" s="142"/>
      <c r="O115" s="142"/>
      <c r="P115" s="142"/>
      <c r="Q115" s="297">
        <v>0.05</v>
      </c>
      <c r="R115" s="301"/>
      <c r="S115" s="200"/>
      <c r="T115" s="270"/>
      <c r="U115" s="271"/>
    </row>
    <row r="116" spans="1:22" s="190" customFormat="1" ht="13.5" customHeight="1" thickBot="1" x14ac:dyDescent="0.35">
      <c r="A116" s="202">
        <v>8</v>
      </c>
      <c r="B116" s="582"/>
      <c r="C116" s="257" t="s">
        <v>21</v>
      </c>
      <c r="D116" s="206" t="s">
        <v>276</v>
      </c>
      <c r="E116" s="219" t="s">
        <v>261</v>
      </c>
      <c r="F116" s="206" t="s">
        <v>277</v>
      </c>
      <c r="G116" s="302">
        <v>0.1</v>
      </c>
      <c r="H116" s="573"/>
      <c r="I116" s="208" t="s">
        <v>185</v>
      </c>
      <c r="J116" s="199" t="s">
        <v>185</v>
      </c>
      <c r="K116" s="251" t="s">
        <v>264</v>
      </c>
      <c r="L116" s="142">
        <v>3</v>
      </c>
      <c r="M116" s="254"/>
      <c r="N116" s="303"/>
      <c r="O116" s="303"/>
      <c r="P116" s="303"/>
      <c r="Q116" s="302">
        <v>0.04</v>
      </c>
      <c r="R116" s="572">
        <f>SUM(Q116:Q127)</f>
        <v>0.04</v>
      </c>
      <c r="S116" s="209"/>
      <c r="T116" s="304"/>
      <c r="U116" s="305"/>
    </row>
    <row r="117" spans="1:22" s="190" customFormat="1" ht="13.5" customHeight="1" x14ac:dyDescent="0.3">
      <c r="A117" s="306">
        <v>9</v>
      </c>
      <c r="B117" s="307"/>
      <c r="C117" s="262" t="s">
        <v>19</v>
      </c>
      <c r="D117" s="197"/>
      <c r="E117" s="217"/>
      <c r="F117" s="197"/>
      <c r="G117" s="222"/>
      <c r="H117" s="573"/>
      <c r="I117" s="252" t="s">
        <v>186</v>
      </c>
      <c r="J117" s="308"/>
      <c r="K117" s="309"/>
      <c r="L117" s="310"/>
      <c r="M117" s="211"/>
      <c r="N117" s="142"/>
      <c r="O117" s="142"/>
      <c r="P117" s="142"/>
      <c r="Q117" s="222"/>
      <c r="R117" s="573"/>
      <c r="S117" s="200"/>
      <c r="T117" s="270"/>
      <c r="U117" s="271"/>
    </row>
    <row r="118" spans="1:22" s="190" customFormat="1" ht="13.5" customHeight="1" x14ac:dyDescent="0.3">
      <c r="A118" s="306">
        <v>9</v>
      </c>
      <c r="B118" s="307"/>
      <c r="C118" s="262" t="s">
        <v>19</v>
      </c>
      <c r="D118" s="311"/>
      <c r="E118" s="311"/>
      <c r="F118" s="311"/>
      <c r="G118" s="312"/>
      <c r="H118" s="573"/>
      <c r="I118" s="255" t="s">
        <v>191</v>
      </c>
      <c r="J118" s="313"/>
      <c r="K118" s="314"/>
      <c r="L118" s="254"/>
      <c r="M118" s="195"/>
      <c r="N118" s="142"/>
      <c r="O118" s="142"/>
      <c r="P118" s="142"/>
      <c r="Q118" s="312"/>
      <c r="R118" s="573"/>
      <c r="S118" s="200"/>
      <c r="T118" s="316"/>
      <c r="U118" s="317"/>
    </row>
    <row r="119" spans="1:22" s="190" customFormat="1" ht="13.5" customHeight="1" x14ac:dyDescent="0.3">
      <c r="A119" s="306">
        <v>9</v>
      </c>
      <c r="B119" s="307"/>
      <c r="C119" s="262" t="s">
        <v>19</v>
      </c>
      <c r="D119" s="253"/>
      <c r="E119" s="197"/>
      <c r="F119" s="197"/>
      <c r="G119" s="318"/>
      <c r="H119" s="573"/>
      <c r="I119" s="199" t="s">
        <v>34</v>
      </c>
      <c r="J119" s="319"/>
      <c r="K119" s="226"/>
      <c r="L119" s="254"/>
      <c r="M119" s="195"/>
      <c r="N119" s="226"/>
      <c r="O119" s="226"/>
      <c r="P119" s="226"/>
      <c r="Q119" s="318"/>
      <c r="R119" s="573"/>
      <c r="S119" s="200"/>
      <c r="T119" s="226"/>
      <c r="U119" s="227"/>
    </row>
    <row r="120" spans="1:22" s="190" customFormat="1" ht="13.5" customHeight="1" x14ac:dyDescent="0.3">
      <c r="A120" s="306">
        <v>9</v>
      </c>
      <c r="B120" s="307"/>
      <c r="C120" s="262" t="s">
        <v>19</v>
      </c>
      <c r="D120" s="253"/>
      <c r="E120" s="253"/>
      <c r="F120" s="253"/>
      <c r="G120" s="318"/>
      <c r="H120" s="573"/>
      <c r="I120" s="199" t="s">
        <v>13</v>
      </c>
      <c r="J120" s="253"/>
      <c r="K120" s="226"/>
      <c r="L120" s="254"/>
      <c r="M120" s="195"/>
      <c r="N120" s="226"/>
      <c r="O120" s="226"/>
      <c r="P120" s="226"/>
      <c r="Q120" s="318"/>
      <c r="R120" s="573"/>
      <c r="S120" s="200"/>
      <c r="T120" s="226"/>
      <c r="U120" s="227"/>
    </row>
    <row r="121" spans="1:22" s="190" customFormat="1" ht="13.5" customHeight="1" x14ac:dyDescent="0.3">
      <c r="A121" s="306">
        <v>9</v>
      </c>
      <c r="B121" s="307"/>
      <c r="C121" s="262" t="s">
        <v>19</v>
      </c>
      <c r="D121" s="319"/>
      <c r="E121" s="319"/>
      <c r="F121" s="319"/>
      <c r="G121" s="222"/>
      <c r="H121" s="573"/>
      <c r="I121" s="199" t="s">
        <v>193</v>
      </c>
      <c r="J121" s="320"/>
      <c r="K121" s="270"/>
      <c r="L121" s="254"/>
      <c r="M121" s="195"/>
      <c r="N121" s="270"/>
      <c r="O121" s="270"/>
      <c r="P121" s="270"/>
      <c r="Q121" s="222"/>
      <c r="R121" s="573"/>
      <c r="S121" s="200"/>
      <c r="T121" s="226"/>
      <c r="U121" s="227"/>
    </row>
    <row r="122" spans="1:22" s="190" customFormat="1" ht="13.5" customHeight="1" x14ac:dyDescent="0.3">
      <c r="A122" s="306">
        <v>9</v>
      </c>
      <c r="B122" s="307"/>
      <c r="C122" s="262" t="s">
        <v>19</v>
      </c>
      <c r="D122" s="319"/>
      <c r="E122" s="253"/>
      <c r="F122" s="319"/>
      <c r="G122" s="222"/>
      <c r="H122" s="573"/>
      <c r="I122" s="199" t="s">
        <v>22</v>
      </c>
      <c r="J122" s="195"/>
      <c r="K122" s="255"/>
      <c r="L122" s="254"/>
      <c r="M122" s="195"/>
      <c r="N122" s="255"/>
      <c r="O122" s="255"/>
      <c r="P122" s="255"/>
      <c r="Q122" s="222"/>
      <c r="R122" s="573"/>
      <c r="S122" s="200"/>
      <c r="T122" s="226"/>
      <c r="U122" s="227"/>
    </row>
    <row r="123" spans="1:22" s="190" customFormat="1" ht="13.5" customHeight="1" x14ac:dyDescent="0.3">
      <c r="A123" s="306">
        <v>9</v>
      </c>
      <c r="B123" s="307"/>
      <c r="C123" s="262" t="s">
        <v>19</v>
      </c>
      <c r="D123" s="319"/>
      <c r="E123" s="192"/>
      <c r="F123" s="253"/>
      <c r="G123" s="222"/>
      <c r="H123" s="573"/>
      <c r="I123" s="199" t="s">
        <v>21</v>
      </c>
      <c r="J123" s="195"/>
      <c r="K123" s="270"/>
      <c r="L123" s="254"/>
      <c r="M123" s="195"/>
      <c r="N123" s="270"/>
      <c r="O123" s="270"/>
      <c r="P123" s="270"/>
      <c r="Q123" s="222"/>
      <c r="R123" s="573"/>
      <c r="S123" s="200"/>
      <c r="T123" s="226"/>
      <c r="U123" s="227"/>
    </row>
    <row r="124" spans="1:22" s="322" customFormat="1" ht="13.5" customHeight="1" x14ac:dyDescent="0.3">
      <c r="A124" s="306">
        <v>9</v>
      </c>
      <c r="B124" s="307"/>
      <c r="C124" s="262" t="s">
        <v>19</v>
      </c>
      <c r="D124" s="251"/>
      <c r="E124" s="251"/>
      <c r="F124" s="251"/>
      <c r="G124" s="222"/>
      <c r="H124" s="573"/>
      <c r="I124" s="199" t="s">
        <v>20</v>
      </c>
      <c r="J124" s="250"/>
      <c r="K124" s="199"/>
      <c r="L124" s="321"/>
      <c r="M124" s="253"/>
      <c r="N124" s="199"/>
      <c r="O124" s="199"/>
      <c r="P124" s="199"/>
      <c r="Q124" s="222"/>
      <c r="R124" s="573"/>
      <c r="S124" s="200"/>
      <c r="T124" s="226"/>
      <c r="U124" s="227"/>
      <c r="V124" s="190"/>
    </row>
    <row r="125" spans="1:22" s="322" customFormat="1" ht="13.5" customHeight="1" x14ac:dyDescent="0.3">
      <c r="A125" s="306">
        <v>9</v>
      </c>
      <c r="B125" s="307"/>
      <c r="C125" s="262" t="s">
        <v>19</v>
      </c>
      <c r="D125" s="251"/>
      <c r="E125" s="251"/>
      <c r="F125" s="251"/>
      <c r="G125" s="222"/>
      <c r="H125" s="573"/>
      <c r="I125" s="199" t="s">
        <v>201</v>
      </c>
      <c r="J125" s="250"/>
      <c r="K125" s="199"/>
      <c r="L125" s="254"/>
      <c r="M125" s="195"/>
      <c r="N125" s="199"/>
      <c r="O125" s="199"/>
      <c r="P125" s="199"/>
      <c r="Q125" s="222"/>
      <c r="R125" s="573"/>
      <c r="S125" s="200"/>
      <c r="T125" s="226"/>
      <c r="U125" s="227"/>
      <c r="V125" s="190"/>
    </row>
    <row r="126" spans="1:22" s="322" customFormat="1" ht="13.5" customHeight="1" x14ac:dyDescent="0.3">
      <c r="A126" s="306">
        <v>9</v>
      </c>
      <c r="B126" s="307"/>
      <c r="C126" s="262" t="s">
        <v>19</v>
      </c>
      <c r="D126" s="251"/>
      <c r="E126" s="251"/>
      <c r="F126" s="251"/>
      <c r="G126" s="222"/>
      <c r="H126" s="573"/>
      <c r="I126" s="199" t="s">
        <v>18</v>
      </c>
      <c r="J126" s="250"/>
      <c r="K126" s="199"/>
      <c r="L126" s="254"/>
      <c r="M126" s="195"/>
      <c r="N126" s="199"/>
      <c r="O126" s="199"/>
      <c r="P126" s="199"/>
      <c r="Q126" s="222"/>
      <c r="R126" s="573"/>
      <c r="S126" s="200"/>
      <c r="T126" s="226"/>
      <c r="U126" s="227"/>
      <c r="V126" s="190"/>
    </row>
    <row r="127" spans="1:22" s="322" customFormat="1" ht="13.5" customHeight="1" x14ac:dyDescent="0.3">
      <c r="A127" s="306">
        <v>9</v>
      </c>
      <c r="B127" s="307"/>
      <c r="C127" s="262" t="s">
        <v>19</v>
      </c>
      <c r="D127" s="251"/>
      <c r="E127" s="251"/>
      <c r="F127" s="251"/>
      <c r="G127" s="222"/>
      <c r="H127" s="573"/>
      <c r="I127" s="199" t="s">
        <v>23</v>
      </c>
      <c r="J127" s="250"/>
      <c r="K127" s="199"/>
      <c r="L127" s="321"/>
      <c r="M127" s="253"/>
      <c r="N127" s="199"/>
      <c r="O127" s="199"/>
      <c r="P127" s="199"/>
      <c r="Q127" s="222"/>
      <c r="R127" s="573"/>
      <c r="S127" s="200"/>
      <c r="T127" s="226"/>
      <c r="U127" s="227"/>
      <c r="V127" s="190"/>
    </row>
    <row r="128" spans="1:22" s="322" customFormat="1" ht="13.5" customHeight="1" x14ac:dyDescent="0.3">
      <c r="A128" s="306">
        <v>9</v>
      </c>
      <c r="B128" s="307"/>
      <c r="C128" s="262" t="s">
        <v>19</v>
      </c>
      <c r="D128" s="251"/>
      <c r="E128" s="251"/>
      <c r="F128" s="251"/>
      <c r="G128" s="222"/>
      <c r="H128" s="573"/>
      <c r="I128" s="199" t="s">
        <v>60</v>
      </c>
      <c r="J128" s="250"/>
      <c r="K128" s="199"/>
      <c r="L128" s="321"/>
      <c r="M128" s="253"/>
      <c r="N128" s="199"/>
      <c r="O128" s="199"/>
      <c r="P128" s="199"/>
      <c r="Q128" s="222"/>
      <c r="R128" s="573"/>
      <c r="S128" s="200"/>
      <c r="T128" s="226"/>
      <c r="U128" s="227"/>
      <c r="V128" s="190"/>
    </row>
    <row r="129" spans="1:22" s="322" customFormat="1" ht="13.5" customHeight="1" thickBot="1" x14ac:dyDescent="0.35">
      <c r="A129" s="306">
        <v>9</v>
      </c>
      <c r="B129" s="323"/>
      <c r="C129" s="278" t="s">
        <v>19</v>
      </c>
      <c r="D129" s="324"/>
      <c r="E129" s="324"/>
      <c r="F129" s="324"/>
      <c r="G129" s="281"/>
      <c r="H129" s="574"/>
      <c r="I129" s="282" t="s">
        <v>185</v>
      </c>
      <c r="J129" s="325"/>
      <c r="K129" s="282"/>
      <c r="L129" s="326"/>
      <c r="M129" s="327"/>
      <c r="N129" s="282"/>
      <c r="O129" s="282"/>
      <c r="P129" s="282"/>
      <c r="Q129" s="281"/>
      <c r="R129" s="574"/>
      <c r="S129" s="286"/>
      <c r="T129" s="328"/>
      <c r="U129" s="329"/>
      <c r="V129" s="190"/>
    </row>
    <row r="130" spans="1:22" s="190" customFormat="1" ht="13.5" customHeight="1" x14ac:dyDescent="0.3">
      <c r="A130" s="330">
        <v>10</v>
      </c>
      <c r="B130" s="240"/>
      <c r="C130" s="290" t="s">
        <v>20</v>
      </c>
      <c r="D130" s="246"/>
      <c r="E130" s="246"/>
      <c r="F130" s="246"/>
      <c r="G130" s="331"/>
      <c r="H130" s="572">
        <f>SUM(G130:G141)</f>
        <v>0</v>
      </c>
      <c r="I130" s="245" t="s">
        <v>139</v>
      </c>
      <c r="J130" s="246"/>
      <c r="K130" s="240"/>
      <c r="L130" s="247"/>
      <c r="M130" s="243"/>
      <c r="N130" s="240"/>
      <c r="O130" s="240"/>
      <c r="P130" s="240"/>
      <c r="Q130" s="331"/>
      <c r="R130" s="572">
        <f>SUM(Q130:Q141)</f>
        <v>0</v>
      </c>
      <c r="S130" s="332"/>
      <c r="T130" s="240"/>
      <c r="U130" s="249"/>
    </row>
    <row r="131" spans="1:22" s="190" customFormat="1" ht="13.5" customHeight="1" x14ac:dyDescent="0.3">
      <c r="A131" s="333">
        <v>10</v>
      </c>
      <c r="B131" s="226"/>
      <c r="C131" s="250" t="s">
        <v>20</v>
      </c>
      <c r="D131" s="253"/>
      <c r="E131" s="253"/>
      <c r="F131" s="253"/>
      <c r="G131" s="334"/>
      <c r="H131" s="573"/>
      <c r="I131" s="194" t="s">
        <v>186</v>
      </c>
      <c r="J131" s="253"/>
      <c r="K131" s="226"/>
      <c r="L131" s="254"/>
      <c r="M131" s="195"/>
      <c r="N131" s="226"/>
      <c r="O131" s="226"/>
      <c r="P131" s="226"/>
      <c r="Q131" s="334"/>
      <c r="R131" s="573"/>
      <c r="S131" s="335"/>
      <c r="T131" s="226"/>
      <c r="U131" s="227"/>
    </row>
    <row r="132" spans="1:22" s="190" customFormat="1" ht="13.5" customHeight="1" x14ac:dyDescent="0.3">
      <c r="A132" s="333">
        <v>10</v>
      </c>
      <c r="B132" s="226"/>
      <c r="C132" s="250" t="s">
        <v>20</v>
      </c>
      <c r="D132" s="253"/>
      <c r="E132" s="253"/>
      <c r="F132" s="253"/>
      <c r="G132" s="334"/>
      <c r="H132" s="573"/>
      <c r="I132" s="255" t="s">
        <v>191</v>
      </c>
      <c r="J132" s="253"/>
      <c r="K132" s="226"/>
      <c r="L132" s="254"/>
      <c r="M132" s="195"/>
      <c r="N132" s="226"/>
      <c r="O132" s="226"/>
      <c r="P132" s="226"/>
      <c r="Q132" s="334"/>
      <c r="R132" s="573"/>
      <c r="S132" s="335"/>
      <c r="T132" s="226"/>
      <c r="U132" s="227"/>
    </row>
    <row r="133" spans="1:22" s="190" customFormat="1" ht="13.5" customHeight="1" x14ac:dyDescent="0.3">
      <c r="A133" s="333">
        <v>10</v>
      </c>
      <c r="B133" s="226"/>
      <c r="C133" s="250" t="s">
        <v>20</v>
      </c>
      <c r="D133" s="253"/>
      <c r="E133" s="253"/>
      <c r="F133" s="253"/>
      <c r="G133" s="334"/>
      <c r="H133" s="573"/>
      <c r="I133" s="199" t="s">
        <v>34</v>
      </c>
      <c r="J133" s="253"/>
      <c r="K133" s="226"/>
      <c r="L133" s="254"/>
      <c r="M133" s="195"/>
      <c r="N133" s="226"/>
      <c r="O133" s="226"/>
      <c r="P133" s="226"/>
      <c r="Q133" s="334"/>
      <c r="R133" s="573"/>
      <c r="S133" s="335"/>
      <c r="T133" s="226"/>
      <c r="U133" s="227"/>
    </row>
    <row r="134" spans="1:22" s="190" customFormat="1" ht="13.5" customHeight="1" x14ac:dyDescent="0.3">
      <c r="A134" s="333">
        <v>10</v>
      </c>
      <c r="B134" s="226"/>
      <c r="C134" s="250" t="s">
        <v>20</v>
      </c>
      <c r="D134" s="253"/>
      <c r="E134" s="253"/>
      <c r="F134" s="253"/>
      <c r="G134" s="334"/>
      <c r="H134" s="573"/>
      <c r="I134" s="199" t="s">
        <v>13</v>
      </c>
      <c r="J134" s="253"/>
      <c r="K134" s="226"/>
      <c r="L134" s="254"/>
      <c r="M134" s="195"/>
      <c r="N134" s="226"/>
      <c r="O134" s="226"/>
      <c r="P134" s="226"/>
      <c r="Q134" s="334"/>
      <c r="R134" s="573"/>
      <c r="S134" s="335"/>
      <c r="T134" s="226"/>
      <c r="U134" s="227"/>
    </row>
    <row r="135" spans="1:22" s="190" customFormat="1" ht="13.5" customHeight="1" x14ac:dyDescent="0.3">
      <c r="A135" s="333">
        <v>10</v>
      </c>
      <c r="B135" s="226"/>
      <c r="C135" s="250" t="s">
        <v>20</v>
      </c>
      <c r="D135" s="253"/>
      <c r="E135" s="253"/>
      <c r="F135" s="253"/>
      <c r="G135" s="334"/>
      <c r="H135" s="573"/>
      <c r="I135" s="199" t="s">
        <v>193</v>
      </c>
      <c r="J135" s="253"/>
      <c r="K135" s="226"/>
      <c r="L135" s="254"/>
      <c r="M135" s="195"/>
      <c r="N135" s="226"/>
      <c r="O135" s="226"/>
      <c r="P135" s="226"/>
      <c r="Q135" s="334"/>
      <c r="R135" s="573"/>
      <c r="S135" s="335"/>
      <c r="T135" s="226"/>
      <c r="U135" s="227"/>
    </row>
    <row r="136" spans="1:22" s="190" customFormat="1" ht="13.5" customHeight="1" x14ac:dyDescent="0.3">
      <c r="A136" s="333">
        <v>10</v>
      </c>
      <c r="B136" s="226"/>
      <c r="C136" s="250" t="s">
        <v>20</v>
      </c>
      <c r="D136" s="253"/>
      <c r="E136" s="253"/>
      <c r="F136" s="253"/>
      <c r="G136" s="334"/>
      <c r="H136" s="573"/>
      <c r="I136" s="199" t="s">
        <v>22</v>
      </c>
      <c r="J136" s="253"/>
      <c r="K136" s="226"/>
      <c r="L136" s="254"/>
      <c r="M136" s="195"/>
      <c r="N136" s="226"/>
      <c r="O136" s="226"/>
      <c r="P136" s="226"/>
      <c r="Q136" s="334"/>
      <c r="R136" s="573"/>
      <c r="S136" s="335"/>
      <c r="T136" s="226"/>
      <c r="U136" s="227"/>
    </row>
    <row r="137" spans="1:22" s="190" customFormat="1" ht="13.5" customHeight="1" x14ac:dyDescent="0.3">
      <c r="A137" s="333">
        <v>10</v>
      </c>
      <c r="B137" s="226"/>
      <c r="C137" s="250" t="s">
        <v>20</v>
      </c>
      <c r="D137" s="253"/>
      <c r="E137" s="253"/>
      <c r="F137" s="253"/>
      <c r="G137" s="334"/>
      <c r="H137" s="573"/>
      <c r="I137" s="199" t="s">
        <v>21</v>
      </c>
      <c r="J137" s="253"/>
      <c r="K137" s="226"/>
      <c r="L137" s="254"/>
      <c r="M137" s="195"/>
      <c r="N137" s="226"/>
      <c r="O137" s="226"/>
      <c r="P137" s="226"/>
      <c r="Q137" s="334"/>
      <c r="R137" s="573"/>
      <c r="S137" s="335"/>
      <c r="T137" s="226"/>
      <c r="U137" s="227"/>
    </row>
    <row r="138" spans="1:22" s="190" customFormat="1" ht="13.5" customHeight="1" x14ac:dyDescent="0.3">
      <c r="A138" s="333">
        <v>10</v>
      </c>
      <c r="B138" s="226"/>
      <c r="C138" s="250" t="s">
        <v>20</v>
      </c>
      <c r="D138" s="253"/>
      <c r="E138" s="253"/>
      <c r="F138" s="253"/>
      <c r="G138" s="334"/>
      <c r="H138" s="573"/>
      <c r="I138" s="199" t="s">
        <v>19</v>
      </c>
      <c r="J138" s="253"/>
      <c r="K138" s="226"/>
      <c r="L138" s="254"/>
      <c r="M138" s="195"/>
      <c r="N138" s="226"/>
      <c r="O138" s="226"/>
      <c r="P138" s="226"/>
      <c r="Q138" s="334"/>
      <c r="R138" s="573"/>
      <c r="S138" s="335"/>
      <c r="T138" s="226"/>
      <c r="U138" s="227"/>
    </row>
    <row r="139" spans="1:22" s="190" customFormat="1" ht="13.5" customHeight="1" x14ac:dyDescent="0.3">
      <c r="A139" s="333">
        <v>10</v>
      </c>
      <c r="B139" s="226"/>
      <c r="C139" s="250" t="s">
        <v>20</v>
      </c>
      <c r="D139" s="253"/>
      <c r="E139" s="253"/>
      <c r="F139" s="253"/>
      <c r="G139" s="334"/>
      <c r="H139" s="573"/>
      <c r="I139" s="199" t="s">
        <v>201</v>
      </c>
      <c r="J139" s="253"/>
      <c r="K139" s="226"/>
      <c r="L139" s="254"/>
      <c r="M139" s="195"/>
      <c r="N139" s="226"/>
      <c r="O139" s="226"/>
      <c r="P139" s="226"/>
      <c r="Q139" s="334"/>
      <c r="R139" s="573"/>
      <c r="S139" s="335"/>
      <c r="T139" s="226"/>
      <c r="U139" s="227"/>
    </row>
    <row r="140" spans="1:22" s="190" customFormat="1" ht="13.5" customHeight="1" x14ac:dyDescent="0.3">
      <c r="A140" s="333">
        <v>10</v>
      </c>
      <c r="B140" s="226"/>
      <c r="C140" s="250" t="s">
        <v>20</v>
      </c>
      <c r="D140" s="253"/>
      <c r="E140" s="253"/>
      <c r="F140" s="253"/>
      <c r="G140" s="334"/>
      <c r="H140" s="573"/>
      <c r="I140" s="199" t="s">
        <v>18</v>
      </c>
      <c r="J140" s="253"/>
      <c r="K140" s="226"/>
      <c r="L140" s="254"/>
      <c r="M140" s="195"/>
      <c r="N140" s="226"/>
      <c r="O140" s="226"/>
      <c r="P140" s="226"/>
      <c r="Q140" s="334"/>
      <c r="R140" s="573"/>
      <c r="S140" s="335"/>
      <c r="T140" s="226"/>
      <c r="U140" s="227"/>
    </row>
    <row r="141" spans="1:22" s="190" customFormat="1" ht="13.5" customHeight="1" x14ac:dyDescent="0.3">
      <c r="A141" s="333">
        <v>10</v>
      </c>
      <c r="B141" s="226"/>
      <c r="C141" s="250" t="s">
        <v>20</v>
      </c>
      <c r="D141" s="253"/>
      <c r="E141" s="253"/>
      <c r="F141" s="253"/>
      <c r="G141" s="334"/>
      <c r="H141" s="573"/>
      <c r="I141" s="199" t="s">
        <v>23</v>
      </c>
      <c r="J141" s="253"/>
      <c r="K141" s="226"/>
      <c r="L141" s="254"/>
      <c r="M141" s="195"/>
      <c r="N141" s="226"/>
      <c r="O141" s="226"/>
      <c r="P141" s="226"/>
      <c r="Q141" s="334"/>
      <c r="R141" s="573"/>
      <c r="S141" s="335"/>
      <c r="T141" s="226"/>
      <c r="U141" s="227"/>
    </row>
    <row r="142" spans="1:22" s="190" customFormat="1" ht="13.5" customHeight="1" x14ac:dyDescent="0.3">
      <c r="A142" s="333">
        <v>10</v>
      </c>
      <c r="B142" s="226"/>
      <c r="C142" s="250" t="s">
        <v>20</v>
      </c>
      <c r="D142" s="253"/>
      <c r="E142" s="253"/>
      <c r="F142" s="253"/>
      <c r="G142" s="334"/>
      <c r="H142" s="573"/>
      <c r="I142" s="199" t="s">
        <v>60</v>
      </c>
      <c r="J142" s="253"/>
      <c r="K142" s="226"/>
      <c r="L142" s="254"/>
      <c r="M142" s="195"/>
      <c r="N142" s="226"/>
      <c r="O142" s="226"/>
      <c r="P142" s="226"/>
      <c r="Q142" s="334"/>
      <c r="R142" s="573"/>
      <c r="S142" s="335"/>
      <c r="T142" s="226"/>
      <c r="U142" s="227"/>
    </row>
    <row r="143" spans="1:22" s="190" customFormat="1" ht="13.5" customHeight="1" thickBot="1" x14ac:dyDescent="0.35">
      <c r="A143" s="336">
        <v>10</v>
      </c>
      <c r="B143" s="237"/>
      <c r="C143" s="257" t="s">
        <v>20</v>
      </c>
      <c r="D143" s="337"/>
      <c r="E143" s="337"/>
      <c r="F143" s="337"/>
      <c r="G143" s="338"/>
      <c r="H143" s="574"/>
      <c r="I143" s="208" t="s">
        <v>185</v>
      </c>
      <c r="J143" s="337"/>
      <c r="K143" s="237"/>
      <c r="L143" s="259"/>
      <c r="M143" s="205"/>
      <c r="N143" s="237"/>
      <c r="O143" s="237"/>
      <c r="P143" s="237"/>
      <c r="Q143" s="338"/>
      <c r="R143" s="574"/>
      <c r="S143" s="339"/>
      <c r="T143" s="237"/>
      <c r="U143" s="238"/>
    </row>
    <row r="144" spans="1:22" s="190" customFormat="1" ht="13.5" customHeight="1" x14ac:dyDescent="0.3">
      <c r="A144" s="353">
        <v>11</v>
      </c>
      <c r="B144" s="307"/>
      <c r="C144" s="262" t="s">
        <v>201</v>
      </c>
      <c r="D144" s="354"/>
      <c r="E144" s="354"/>
      <c r="F144" s="354"/>
      <c r="G144" s="355"/>
      <c r="H144" s="572">
        <f>SUM(G144:G155)</f>
        <v>0</v>
      </c>
      <c r="I144" s="265" t="s">
        <v>139</v>
      </c>
      <c r="J144" s="354"/>
      <c r="K144" s="307"/>
      <c r="L144" s="310"/>
      <c r="M144" s="211"/>
      <c r="N144" s="307"/>
      <c r="O144" s="307"/>
      <c r="P144" s="307"/>
      <c r="Q144" s="355"/>
      <c r="R144" s="572">
        <f>SUM(Q144:Q155)</f>
        <v>0</v>
      </c>
      <c r="S144" s="356"/>
      <c r="T144" s="307"/>
      <c r="U144" s="357"/>
    </row>
    <row r="145" spans="1:21" s="190" customFormat="1" ht="13.5" customHeight="1" x14ac:dyDescent="0.3">
      <c r="A145" s="353">
        <v>11</v>
      </c>
      <c r="B145" s="307"/>
      <c r="C145" s="262" t="s">
        <v>201</v>
      </c>
      <c r="D145" s="253"/>
      <c r="E145" s="253"/>
      <c r="F145" s="253"/>
      <c r="G145" s="318"/>
      <c r="H145" s="573"/>
      <c r="I145" s="252" t="s">
        <v>186</v>
      </c>
      <c r="J145" s="253"/>
      <c r="K145" s="226"/>
      <c r="L145" s="254"/>
      <c r="M145" s="195"/>
      <c r="N145" s="226"/>
      <c r="O145" s="226"/>
      <c r="P145" s="226"/>
      <c r="Q145" s="318"/>
      <c r="R145" s="573"/>
      <c r="S145" s="335"/>
      <c r="T145" s="226"/>
      <c r="U145" s="227"/>
    </row>
    <row r="146" spans="1:21" s="190" customFormat="1" ht="13.5" customHeight="1" x14ac:dyDescent="0.3">
      <c r="A146" s="353">
        <v>11</v>
      </c>
      <c r="B146" s="307"/>
      <c r="C146" s="262" t="s">
        <v>201</v>
      </c>
      <c r="D146" s="253"/>
      <c r="E146" s="253"/>
      <c r="F146" s="253"/>
      <c r="G146" s="318"/>
      <c r="H146" s="573"/>
      <c r="I146" s="255" t="s">
        <v>191</v>
      </c>
      <c r="J146" s="253"/>
      <c r="K146" s="226"/>
      <c r="L146" s="254"/>
      <c r="M146" s="195"/>
      <c r="N146" s="226"/>
      <c r="O146" s="226"/>
      <c r="P146" s="226"/>
      <c r="Q146" s="318"/>
      <c r="R146" s="573"/>
      <c r="S146" s="335"/>
      <c r="T146" s="226"/>
      <c r="U146" s="227"/>
    </row>
    <row r="147" spans="1:21" s="190" customFormat="1" ht="13.5" customHeight="1" x14ac:dyDescent="0.3">
      <c r="A147" s="353">
        <v>11</v>
      </c>
      <c r="B147" s="307"/>
      <c r="C147" s="262" t="s">
        <v>201</v>
      </c>
      <c r="D147" s="253"/>
      <c r="E147" s="253"/>
      <c r="F147" s="253"/>
      <c r="G147" s="318"/>
      <c r="H147" s="573"/>
      <c r="I147" s="199" t="s">
        <v>34</v>
      </c>
      <c r="J147" s="253"/>
      <c r="K147" s="226"/>
      <c r="L147" s="254"/>
      <c r="M147" s="195"/>
      <c r="N147" s="226"/>
      <c r="O147" s="226"/>
      <c r="P147" s="226"/>
      <c r="Q147" s="318"/>
      <c r="R147" s="573"/>
      <c r="S147" s="335"/>
      <c r="T147" s="226"/>
      <c r="U147" s="227"/>
    </row>
    <row r="148" spans="1:21" s="190" customFormat="1" ht="13.5" customHeight="1" x14ac:dyDescent="0.3">
      <c r="A148" s="353">
        <v>11</v>
      </c>
      <c r="B148" s="307"/>
      <c r="C148" s="262" t="s">
        <v>201</v>
      </c>
      <c r="D148" s="253"/>
      <c r="E148" s="253"/>
      <c r="F148" s="253"/>
      <c r="G148" s="318"/>
      <c r="H148" s="573"/>
      <c r="I148" s="199" t="s">
        <v>13</v>
      </c>
      <c r="J148" s="253"/>
      <c r="K148" s="226"/>
      <c r="L148" s="254"/>
      <c r="M148" s="195"/>
      <c r="N148" s="226"/>
      <c r="O148" s="226"/>
      <c r="P148" s="226"/>
      <c r="Q148" s="318"/>
      <c r="R148" s="573"/>
      <c r="S148" s="335"/>
      <c r="T148" s="226"/>
      <c r="U148" s="227"/>
    </row>
    <row r="149" spans="1:21" s="190" customFormat="1" ht="13.5" customHeight="1" x14ac:dyDescent="0.3">
      <c r="A149" s="353">
        <v>11</v>
      </c>
      <c r="B149" s="307"/>
      <c r="C149" s="262" t="s">
        <v>201</v>
      </c>
      <c r="D149" s="253"/>
      <c r="E149" s="253"/>
      <c r="F149" s="253"/>
      <c r="G149" s="318"/>
      <c r="H149" s="573"/>
      <c r="I149" s="199" t="s">
        <v>193</v>
      </c>
      <c r="J149" s="253"/>
      <c r="K149" s="226"/>
      <c r="L149" s="254"/>
      <c r="M149" s="195"/>
      <c r="N149" s="226"/>
      <c r="O149" s="226"/>
      <c r="P149" s="226"/>
      <c r="Q149" s="318"/>
      <c r="R149" s="573"/>
      <c r="S149" s="335"/>
      <c r="T149" s="226"/>
      <c r="U149" s="227"/>
    </row>
    <row r="150" spans="1:21" s="190" customFormat="1" ht="13.5" customHeight="1" x14ac:dyDescent="0.3">
      <c r="A150" s="353">
        <v>11</v>
      </c>
      <c r="B150" s="307"/>
      <c r="C150" s="262" t="s">
        <v>201</v>
      </c>
      <c r="D150" s="253"/>
      <c r="E150" s="253"/>
      <c r="F150" s="253"/>
      <c r="G150" s="318"/>
      <c r="H150" s="573"/>
      <c r="I150" s="199" t="s">
        <v>22</v>
      </c>
      <c r="J150" s="253"/>
      <c r="K150" s="226"/>
      <c r="L150" s="254"/>
      <c r="M150" s="195"/>
      <c r="N150" s="226"/>
      <c r="O150" s="226"/>
      <c r="P150" s="226"/>
      <c r="Q150" s="318"/>
      <c r="R150" s="573"/>
      <c r="S150" s="335"/>
      <c r="T150" s="226"/>
      <c r="U150" s="227"/>
    </row>
    <row r="151" spans="1:21" s="190" customFormat="1" ht="13.5" customHeight="1" x14ac:dyDescent="0.3">
      <c r="A151" s="353">
        <v>11</v>
      </c>
      <c r="B151" s="307"/>
      <c r="C151" s="262" t="s">
        <v>201</v>
      </c>
      <c r="D151" s="253"/>
      <c r="E151" s="253"/>
      <c r="F151" s="253"/>
      <c r="G151" s="318"/>
      <c r="H151" s="573"/>
      <c r="I151" s="199" t="s">
        <v>21</v>
      </c>
      <c r="J151" s="253"/>
      <c r="K151" s="226"/>
      <c r="L151" s="254"/>
      <c r="M151" s="195"/>
      <c r="N151" s="226"/>
      <c r="O151" s="226"/>
      <c r="P151" s="226"/>
      <c r="Q151" s="318"/>
      <c r="R151" s="573"/>
      <c r="S151" s="335"/>
      <c r="T151" s="226"/>
      <c r="U151" s="227"/>
    </row>
    <row r="152" spans="1:21" s="190" customFormat="1" ht="13.5" customHeight="1" x14ac:dyDescent="0.3">
      <c r="A152" s="353">
        <v>11</v>
      </c>
      <c r="B152" s="307"/>
      <c r="C152" s="262" t="s">
        <v>201</v>
      </c>
      <c r="D152" s="253"/>
      <c r="E152" s="253"/>
      <c r="F152" s="253"/>
      <c r="G152" s="318"/>
      <c r="H152" s="573"/>
      <c r="I152" s="199" t="s">
        <v>19</v>
      </c>
      <c r="J152" s="253"/>
      <c r="K152" s="226"/>
      <c r="L152" s="254"/>
      <c r="M152" s="195"/>
      <c r="N152" s="226"/>
      <c r="O152" s="226"/>
      <c r="P152" s="226"/>
      <c r="Q152" s="318"/>
      <c r="R152" s="573"/>
      <c r="S152" s="335"/>
      <c r="T152" s="226"/>
      <c r="U152" s="227"/>
    </row>
    <row r="153" spans="1:21" s="190" customFormat="1" ht="13.5" customHeight="1" x14ac:dyDescent="0.3">
      <c r="A153" s="353">
        <v>11</v>
      </c>
      <c r="B153" s="307"/>
      <c r="C153" s="262" t="s">
        <v>201</v>
      </c>
      <c r="D153" s="253"/>
      <c r="E153" s="253"/>
      <c r="F153" s="253"/>
      <c r="G153" s="318"/>
      <c r="H153" s="573"/>
      <c r="I153" s="199" t="s">
        <v>20</v>
      </c>
      <c r="J153" s="253"/>
      <c r="K153" s="226"/>
      <c r="L153" s="254"/>
      <c r="M153" s="195"/>
      <c r="N153" s="226"/>
      <c r="O153" s="226"/>
      <c r="P153" s="226"/>
      <c r="Q153" s="318"/>
      <c r="R153" s="573"/>
      <c r="S153" s="335"/>
      <c r="T153" s="226"/>
      <c r="U153" s="227"/>
    </row>
    <row r="154" spans="1:21" s="190" customFormat="1" ht="13.5" customHeight="1" x14ac:dyDescent="0.3">
      <c r="A154" s="353">
        <v>11</v>
      </c>
      <c r="B154" s="307"/>
      <c r="C154" s="262" t="s">
        <v>201</v>
      </c>
      <c r="D154" s="253"/>
      <c r="E154" s="253"/>
      <c r="F154" s="253"/>
      <c r="G154" s="318"/>
      <c r="H154" s="573"/>
      <c r="I154" s="199" t="s">
        <v>18</v>
      </c>
      <c r="J154" s="253"/>
      <c r="K154" s="226"/>
      <c r="L154" s="254"/>
      <c r="M154" s="195"/>
      <c r="N154" s="226"/>
      <c r="O154" s="226"/>
      <c r="P154" s="226"/>
      <c r="Q154" s="318"/>
      <c r="R154" s="573"/>
      <c r="S154" s="335"/>
      <c r="T154" s="226"/>
      <c r="U154" s="227"/>
    </row>
    <row r="155" spans="1:21" s="190" customFormat="1" ht="13.5" customHeight="1" x14ac:dyDescent="0.3">
      <c r="A155" s="353">
        <v>11</v>
      </c>
      <c r="B155" s="307"/>
      <c r="C155" s="262" t="s">
        <v>201</v>
      </c>
      <c r="D155" s="253"/>
      <c r="E155" s="253"/>
      <c r="F155" s="253"/>
      <c r="G155" s="318"/>
      <c r="H155" s="573"/>
      <c r="I155" s="199" t="s">
        <v>23</v>
      </c>
      <c r="J155" s="253"/>
      <c r="K155" s="226"/>
      <c r="L155" s="254"/>
      <c r="M155" s="195"/>
      <c r="N155" s="226"/>
      <c r="O155" s="226"/>
      <c r="P155" s="226"/>
      <c r="Q155" s="318"/>
      <c r="R155" s="573"/>
      <c r="S155" s="335"/>
      <c r="T155" s="226"/>
      <c r="U155" s="227"/>
    </row>
    <row r="156" spans="1:21" s="190" customFormat="1" ht="13.5" customHeight="1" x14ac:dyDescent="0.3">
      <c r="A156" s="353">
        <v>11</v>
      </c>
      <c r="B156" s="307"/>
      <c r="C156" s="262" t="s">
        <v>201</v>
      </c>
      <c r="D156" s="253"/>
      <c r="E156" s="253"/>
      <c r="F156" s="253"/>
      <c r="G156" s="318"/>
      <c r="H156" s="573"/>
      <c r="I156" s="199" t="s">
        <v>60</v>
      </c>
      <c r="J156" s="253"/>
      <c r="K156" s="226"/>
      <c r="L156" s="254"/>
      <c r="M156" s="195"/>
      <c r="N156" s="226"/>
      <c r="O156" s="226"/>
      <c r="P156" s="226"/>
      <c r="Q156" s="318"/>
      <c r="R156" s="573"/>
      <c r="S156" s="335"/>
      <c r="T156" s="226"/>
      <c r="U156" s="227"/>
    </row>
    <row r="157" spans="1:21" s="190" customFormat="1" ht="13.5" customHeight="1" thickBot="1" x14ac:dyDescent="0.35">
      <c r="A157" s="260">
        <v>11</v>
      </c>
      <c r="B157" s="323"/>
      <c r="C157" s="278" t="s">
        <v>201</v>
      </c>
      <c r="D157" s="327"/>
      <c r="E157" s="327"/>
      <c r="F157" s="327"/>
      <c r="G157" s="358"/>
      <c r="H157" s="574"/>
      <c r="I157" s="282" t="s">
        <v>185</v>
      </c>
      <c r="J157" s="327"/>
      <c r="K157" s="328"/>
      <c r="L157" s="284"/>
      <c r="M157" s="285"/>
      <c r="N157" s="328"/>
      <c r="O157" s="328"/>
      <c r="P157" s="328"/>
      <c r="Q157" s="358"/>
      <c r="R157" s="574"/>
      <c r="S157" s="189"/>
      <c r="T157" s="328"/>
      <c r="U157" s="329"/>
    </row>
    <row r="158" spans="1:21" ht="13.5" customHeight="1" x14ac:dyDescent="0.35">
      <c r="A158" s="289">
        <v>12</v>
      </c>
      <c r="B158" s="583" t="s">
        <v>278</v>
      </c>
      <c r="C158" s="290" t="s">
        <v>18</v>
      </c>
      <c r="D158" s="241" t="s">
        <v>279</v>
      </c>
      <c r="E158" s="340" t="s">
        <v>280</v>
      </c>
      <c r="F158" s="197" t="s">
        <v>281</v>
      </c>
      <c r="G158" s="341">
        <v>0.1</v>
      </c>
      <c r="H158" s="572">
        <f>SUM(G158:G170)</f>
        <v>1.0000000000000002</v>
      </c>
      <c r="I158" s="245" t="s">
        <v>139</v>
      </c>
      <c r="J158" s="342"/>
      <c r="K158" s="343"/>
      <c r="L158" s="247"/>
      <c r="M158" s="243"/>
      <c r="N158" s="343"/>
      <c r="O158" s="343"/>
      <c r="P158" s="343"/>
      <c r="Q158" s="344">
        <v>0.05</v>
      </c>
      <c r="R158" s="572">
        <f>SUM(Q158:Q170)</f>
        <v>0.5</v>
      </c>
      <c r="S158" s="345"/>
      <c r="T158" s="343"/>
      <c r="U158" s="346"/>
    </row>
    <row r="159" spans="1:21" ht="13.5" customHeight="1" x14ac:dyDescent="0.35">
      <c r="A159" s="193">
        <v>12</v>
      </c>
      <c r="B159" s="584"/>
      <c r="C159" s="250" t="s">
        <v>18</v>
      </c>
      <c r="D159" s="250" t="s">
        <v>282</v>
      </c>
      <c r="E159" s="308" t="s">
        <v>280</v>
      </c>
      <c r="F159" s="197" t="s">
        <v>283</v>
      </c>
      <c r="G159" s="297">
        <v>0.1</v>
      </c>
      <c r="H159" s="573"/>
      <c r="I159" s="194" t="s">
        <v>186</v>
      </c>
      <c r="J159" s="192"/>
      <c r="K159" s="194"/>
      <c r="L159" s="254"/>
      <c r="M159" s="195"/>
      <c r="N159" s="194"/>
      <c r="O159" s="194"/>
      <c r="P159" s="194"/>
      <c r="Q159" s="347">
        <v>0.05</v>
      </c>
      <c r="R159" s="573"/>
      <c r="S159" s="348"/>
      <c r="T159" s="194"/>
      <c r="U159" s="201"/>
    </row>
    <row r="160" spans="1:21" ht="13.5" customHeight="1" x14ac:dyDescent="0.35">
      <c r="A160" s="193">
        <v>12</v>
      </c>
      <c r="B160" s="584"/>
      <c r="C160" s="250" t="s">
        <v>18</v>
      </c>
      <c r="D160" s="250" t="s">
        <v>284</v>
      </c>
      <c r="E160" s="349" t="s">
        <v>285</v>
      </c>
      <c r="F160" s="197" t="s">
        <v>283</v>
      </c>
      <c r="G160" s="297">
        <v>0.1</v>
      </c>
      <c r="H160" s="573"/>
      <c r="I160" s="255" t="s">
        <v>191</v>
      </c>
      <c r="J160" s="192"/>
      <c r="K160" s="194"/>
      <c r="L160" s="254"/>
      <c r="M160" s="195"/>
      <c r="N160" s="194"/>
      <c r="O160" s="194"/>
      <c r="P160" s="194"/>
      <c r="Q160" s="347">
        <v>0.05</v>
      </c>
      <c r="R160" s="573"/>
      <c r="S160" s="348"/>
      <c r="T160" s="194"/>
      <c r="U160" s="201"/>
    </row>
    <row r="161" spans="1:21" ht="13.5" customHeight="1" x14ac:dyDescent="0.35">
      <c r="A161" s="193">
        <v>12</v>
      </c>
      <c r="B161" s="584"/>
      <c r="C161" s="250" t="s">
        <v>18</v>
      </c>
      <c r="D161" s="250" t="s">
        <v>279</v>
      </c>
      <c r="E161" s="308" t="s">
        <v>280</v>
      </c>
      <c r="F161" s="197" t="s">
        <v>281</v>
      </c>
      <c r="G161" s="297">
        <v>0.05</v>
      </c>
      <c r="H161" s="573"/>
      <c r="I161" s="199" t="s">
        <v>34</v>
      </c>
      <c r="J161" s="192"/>
      <c r="K161" s="194"/>
      <c r="L161" s="254">
        <v>2</v>
      </c>
      <c r="M161" s="195"/>
      <c r="N161" s="194"/>
      <c r="O161" s="194"/>
      <c r="P161" s="194"/>
      <c r="Q161" s="347">
        <v>0.02</v>
      </c>
      <c r="R161" s="573"/>
      <c r="S161" s="348"/>
      <c r="T161" s="194"/>
      <c r="U161" s="201"/>
    </row>
    <row r="162" spans="1:21" ht="13.5" customHeight="1" x14ac:dyDescent="0.35">
      <c r="A162" s="193">
        <v>12</v>
      </c>
      <c r="B162" s="584"/>
      <c r="C162" s="250" t="s">
        <v>18</v>
      </c>
      <c r="D162" s="250" t="s">
        <v>286</v>
      </c>
      <c r="E162" s="349" t="s">
        <v>285</v>
      </c>
      <c r="F162" s="197" t="s">
        <v>281</v>
      </c>
      <c r="G162" s="297">
        <v>0.1</v>
      </c>
      <c r="H162" s="573"/>
      <c r="I162" s="199" t="s">
        <v>13</v>
      </c>
      <c r="J162" s="192"/>
      <c r="K162" s="194"/>
      <c r="L162" s="254">
        <v>3</v>
      </c>
      <c r="M162" s="195"/>
      <c r="N162" s="194"/>
      <c r="O162" s="194"/>
      <c r="P162" s="194"/>
      <c r="Q162" s="347">
        <v>0.05</v>
      </c>
      <c r="R162" s="573"/>
      <c r="S162" s="348"/>
      <c r="T162" s="194"/>
      <c r="U162" s="201"/>
    </row>
    <row r="163" spans="1:21" ht="13.5" customHeight="1" x14ac:dyDescent="0.35">
      <c r="A163" s="193">
        <v>12</v>
      </c>
      <c r="B163" s="584"/>
      <c r="C163" s="250" t="s">
        <v>18</v>
      </c>
      <c r="D163" s="250" t="s">
        <v>282</v>
      </c>
      <c r="E163" s="308" t="s">
        <v>280</v>
      </c>
      <c r="F163" s="197" t="s">
        <v>283</v>
      </c>
      <c r="G163" s="297">
        <v>0.1</v>
      </c>
      <c r="H163" s="573"/>
      <c r="I163" s="199" t="s">
        <v>193</v>
      </c>
      <c r="J163" s="192"/>
      <c r="K163" s="194"/>
      <c r="L163" s="254"/>
      <c r="M163" s="195"/>
      <c r="N163" s="194"/>
      <c r="O163" s="194"/>
      <c r="P163" s="194"/>
      <c r="Q163" s="347">
        <v>0.05</v>
      </c>
      <c r="R163" s="573"/>
      <c r="S163" s="348"/>
      <c r="T163" s="194"/>
      <c r="U163" s="201"/>
    </row>
    <row r="164" spans="1:21" ht="13.5" customHeight="1" x14ac:dyDescent="0.35">
      <c r="A164" s="193">
        <v>12</v>
      </c>
      <c r="B164" s="584"/>
      <c r="C164" s="250" t="s">
        <v>18</v>
      </c>
      <c r="D164" s="250" t="s">
        <v>282</v>
      </c>
      <c r="E164" s="308" t="s">
        <v>280</v>
      </c>
      <c r="F164" s="197" t="s">
        <v>283</v>
      </c>
      <c r="G164" s="297">
        <v>0.05</v>
      </c>
      <c r="H164" s="573"/>
      <c r="I164" s="199" t="s">
        <v>22</v>
      </c>
      <c r="J164" s="192"/>
      <c r="K164" s="194"/>
      <c r="L164" s="254"/>
      <c r="M164" s="195"/>
      <c r="N164" s="194"/>
      <c r="O164" s="194"/>
      <c r="P164" s="194"/>
      <c r="Q164" s="347">
        <v>0.02</v>
      </c>
      <c r="R164" s="573"/>
      <c r="S164" s="348"/>
      <c r="T164" s="194"/>
      <c r="U164" s="201"/>
    </row>
    <row r="165" spans="1:21" ht="13.5" customHeight="1" x14ac:dyDescent="0.35">
      <c r="A165" s="193">
        <v>12</v>
      </c>
      <c r="B165" s="584"/>
      <c r="C165" s="250" t="s">
        <v>18</v>
      </c>
      <c r="D165" s="250" t="s">
        <v>287</v>
      </c>
      <c r="E165" s="308" t="s">
        <v>280</v>
      </c>
      <c r="F165" s="197" t="s">
        <v>288</v>
      </c>
      <c r="G165" s="297">
        <v>0.1</v>
      </c>
      <c r="H165" s="573"/>
      <c r="I165" s="199" t="s">
        <v>201</v>
      </c>
      <c r="J165" s="192"/>
      <c r="K165" s="194"/>
      <c r="L165" s="254"/>
      <c r="M165" s="195"/>
      <c r="N165" s="194"/>
      <c r="O165" s="194"/>
      <c r="P165" s="194"/>
      <c r="Q165" s="347">
        <v>0.05</v>
      </c>
      <c r="R165" s="573"/>
      <c r="S165" s="348"/>
      <c r="T165" s="194"/>
      <c r="U165" s="201"/>
    </row>
    <row r="166" spans="1:21" ht="13.5" customHeight="1" x14ac:dyDescent="0.35">
      <c r="A166" s="193">
        <v>12</v>
      </c>
      <c r="B166" s="584"/>
      <c r="C166" s="250" t="s">
        <v>18</v>
      </c>
      <c r="D166" s="250" t="s">
        <v>289</v>
      </c>
      <c r="E166" s="349" t="s">
        <v>285</v>
      </c>
      <c r="F166" s="197" t="s">
        <v>290</v>
      </c>
      <c r="G166" s="297">
        <v>0.1</v>
      </c>
      <c r="H166" s="573"/>
      <c r="I166" s="199" t="s">
        <v>21</v>
      </c>
      <c r="J166" s="192"/>
      <c r="K166" s="194"/>
      <c r="L166" s="254"/>
      <c r="M166" s="195"/>
      <c r="N166" s="194"/>
      <c r="O166" s="194"/>
      <c r="P166" s="194"/>
      <c r="Q166" s="347">
        <v>0.05</v>
      </c>
      <c r="R166" s="573"/>
      <c r="S166" s="348"/>
      <c r="T166" s="194"/>
      <c r="U166" s="201"/>
    </row>
    <row r="167" spans="1:21" ht="13.5" customHeight="1" x14ac:dyDescent="0.35">
      <c r="A167" s="193">
        <v>12</v>
      </c>
      <c r="B167" s="584"/>
      <c r="C167" s="250" t="s">
        <v>18</v>
      </c>
      <c r="D167" s="250" t="s">
        <v>291</v>
      </c>
      <c r="E167" s="308" t="s">
        <v>280</v>
      </c>
      <c r="F167" s="197" t="s">
        <v>283</v>
      </c>
      <c r="G167" s="297">
        <v>0.05</v>
      </c>
      <c r="H167" s="573"/>
      <c r="I167" s="199" t="s">
        <v>19</v>
      </c>
      <c r="J167" s="192"/>
      <c r="K167" s="194"/>
      <c r="L167" s="254">
        <v>3</v>
      </c>
      <c r="M167" s="195"/>
      <c r="N167" s="194"/>
      <c r="O167" s="194"/>
      <c r="P167" s="194"/>
      <c r="Q167" s="347">
        <v>0.02</v>
      </c>
      <c r="R167" s="573"/>
      <c r="S167" s="348"/>
      <c r="T167" s="194"/>
      <c r="U167" s="201"/>
    </row>
    <row r="168" spans="1:21" ht="13.5" customHeight="1" x14ac:dyDescent="0.35">
      <c r="A168" s="193">
        <v>12</v>
      </c>
      <c r="B168" s="584"/>
      <c r="C168" s="250" t="s">
        <v>18</v>
      </c>
      <c r="D168" s="250" t="s">
        <v>292</v>
      </c>
      <c r="E168" s="349" t="s">
        <v>285</v>
      </c>
      <c r="F168" s="197" t="s">
        <v>283</v>
      </c>
      <c r="G168" s="297">
        <v>0.05</v>
      </c>
      <c r="H168" s="573"/>
      <c r="I168" s="199" t="s">
        <v>20</v>
      </c>
      <c r="J168" s="192"/>
      <c r="K168" s="194"/>
      <c r="L168" s="254"/>
      <c r="M168" s="195"/>
      <c r="N168" s="194"/>
      <c r="O168" s="194"/>
      <c r="P168" s="194"/>
      <c r="Q168" s="347">
        <v>0.02</v>
      </c>
      <c r="R168" s="573"/>
      <c r="S168" s="348"/>
      <c r="T168" s="194"/>
      <c r="U168" s="201"/>
    </row>
    <row r="169" spans="1:21" ht="13.5" customHeight="1" x14ac:dyDescent="0.35">
      <c r="A169" s="193">
        <v>12</v>
      </c>
      <c r="B169" s="584"/>
      <c r="C169" s="250" t="s">
        <v>18</v>
      </c>
      <c r="D169" s="250" t="s">
        <v>293</v>
      </c>
      <c r="E169" s="217"/>
      <c r="F169" s="197" t="s">
        <v>294</v>
      </c>
      <c r="G169" s="297">
        <v>0.05</v>
      </c>
      <c r="H169" s="573"/>
      <c r="I169" s="199" t="s">
        <v>23</v>
      </c>
      <c r="J169" s="192"/>
      <c r="K169" s="194"/>
      <c r="L169" s="254"/>
      <c r="M169" s="195"/>
      <c r="N169" s="194"/>
      <c r="O169" s="194"/>
      <c r="P169" s="194"/>
      <c r="Q169" s="347">
        <v>0.05</v>
      </c>
      <c r="R169" s="573"/>
      <c r="S169" s="348"/>
      <c r="T169" s="194"/>
      <c r="U169" s="201"/>
    </row>
    <row r="170" spans="1:21" ht="13.5" customHeight="1" x14ac:dyDescent="0.35">
      <c r="A170" s="193">
        <v>12</v>
      </c>
      <c r="B170" s="584"/>
      <c r="C170" s="250" t="s">
        <v>18</v>
      </c>
      <c r="D170" s="250" t="s">
        <v>284</v>
      </c>
      <c r="E170" s="217"/>
      <c r="F170" s="197" t="s">
        <v>295</v>
      </c>
      <c r="G170" s="350">
        <v>0.05</v>
      </c>
      <c r="H170" s="573"/>
      <c r="I170" s="199" t="s">
        <v>60</v>
      </c>
      <c r="J170" s="192"/>
      <c r="K170" s="194"/>
      <c r="L170" s="254"/>
      <c r="M170" s="195"/>
      <c r="N170" s="194"/>
      <c r="O170" s="194"/>
      <c r="P170" s="194"/>
      <c r="Q170" s="347">
        <v>0.02</v>
      </c>
      <c r="R170" s="573"/>
      <c r="S170" s="348"/>
      <c r="T170" s="194"/>
      <c r="U170" s="201"/>
    </row>
    <row r="171" spans="1:21" ht="13.5" customHeight="1" thickBot="1" x14ac:dyDescent="0.4">
      <c r="A171" s="202">
        <v>12</v>
      </c>
      <c r="B171" s="585"/>
      <c r="C171" s="257" t="s">
        <v>18</v>
      </c>
      <c r="D171" s="204"/>
      <c r="E171" s="204"/>
      <c r="F171" s="204"/>
      <c r="G171" s="351"/>
      <c r="H171" s="574"/>
      <c r="I171" s="208" t="s">
        <v>185</v>
      </c>
      <c r="J171" s="204"/>
      <c r="K171" s="203"/>
      <c r="L171" s="259"/>
      <c r="M171" s="205"/>
      <c r="N171" s="203"/>
      <c r="O171" s="203"/>
      <c r="P171" s="203"/>
      <c r="Q171" s="351"/>
      <c r="R171" s="574"/>
      <c r="S171" s="352"/>
      <c r="T171" s="203"/>
      <c r="U171" s="210"/>
    </row>
    <row r="172" spans="1:21" s="190" customFormat="1" ht="13.5" customHeight="1" x14ac:dyDescent="0.3">
      <c r="A172" s="353">
        <v>13</v>
      </c>
      <c r="B172" s="307"/>
      <c r="C172" s="262" t="s">
        <v>23</v>
      </c>
      <c r="D172" s="354"/>
      <c r="E172" s="354"/>
      <c r="F172" s="354"/>
      <c r="G172" s="355"/>
      <c r="H172" s="572">
        <f>SUM(G172:G183)</f>
        <v>0</v>
      </c>
      <c r="I172" s="265" t="s">
        <v>139</v>
      </c>
      <c r="J172" s="354"/>
      <c r="K172" s="307"/>
      <c r="L172" s="310"/>
      <c r="M172" s="211"/>
      <c r="N172" s="307"/>
      <c r="O172" s="307"/>
      <c r="P172" s="307"/>
      <c r="Q172" s="355"/>
      <c r="R172" s="572">
        <f>SUM(Q172:Q183)</f>
        <v>0</v>
      </c>
      <c r="S172" s="356"/>
      <c r="T172" s="307"/>
      <c r="U172" s="357"/>
    </row>
    <row r="173" spans="1:21" s="190" customFormat="1" ht="13.5" customHeight="1" x14ac:dyDescent="0.3">
      <c r="A173" s="353">
        <v>13</v>
      </c>
      <c r="B173" s="307"/>
      <c r="C173" s="262" t="s">
        <v>23</v>
      </c>
      <c r="D173" s="253"/>
      <c r="E173" s="253"/>
      <c r="F173" s="253"/>
      <c r="G173" s="318"/>
      <c r="H173" s="573"/>
      <c r="I173" s="252" t="s">
        <v>186</v>
      </c>
      <c r="J173" s="253"/>
      <c r="K173" s="226"/>
      <c r="L173" s="254"/>
      <c r="M173" s="195"/>
      <c r="N173" s="226"/>
      <c r="O173" s="226"/>
      <c r="P173" s="226"/>
      <c r="Q173" s="318"/>
      <c r="R173" s="573"/>
      <c r="S173" s="335"/>
      <c r="T173" s="226"/>
      <c r="U173" s="227"/>
    </row>
    <row r="174" spans="1:21" s="190" customFormat="1" ht="13.5" customHeight="1" x14ac:dyDescent="0.3">
      <c r="A174" s="353">
        <v>13</v>
      </c>
      <c r="B174" s="307"/>
      <c r="C174" s="262" t="s">
        <v>23</v>
      </c>
      <c r="D174" s="253"/>
      <c r="E174" s="253"/>
      <c r="F174" s="253"/>
      <c r="G174" s="318"/>
      <c r="H174" s="573"/>
      <c r="I174" s="255" t="s">
        <v>191</v>
      </c>
      <c r="J174" s="253"/>
      <c r="K174" s="226"/>
      <c r="L174" s="254"/>
      <c r="M174" s="195"/>
      <c r="N174" s="226"/>
      <c r="O174" s="226"/>
      <c r="P174" s="226"/>
      <c r="Q174" s="318"/>
      <c r="R174" s="573"/>
      <c r="S174" s="335"/>
      <c r="T174" s="226"/>
      <c r="U174" s="227"/>
    </row>
    <row r="175" spans="1:21" s="190" customFormat="1" ht="13.5" customHeight="1" x14ac:dyDescent="0.3">
      <c r="A175" s="353">
        <v>13</v>
      </c>
      <c r="B175" s="307"/>
      <c r="C175" s="262" t="s">
        <v>23</v>
      </c>
      <c r="D175" s="253"/>
      <c r="E175" s="253"/>
      <c r="F175" s="253"/>
      <c r="G175" s="318"/>
      <c r="H175" s="573"/>
      <c r="I175" s="199" t="s">
        <v>34</v>
      </c>
      <c r="J175" s="253"/>
      <c r="K175" s="226"/>
      <c r="L175" s="254"/>
      <c r="M175" s="195"/>
      <c r="N175" s="226"/>
      <c r="O175" s="226"/>
      <c r="P175" s="226"/>
      <c r="Q175" s="318"/>
      <c r="R175" s="573"/>
      <c r="S175" s="335"/>
      <c r="T175" s="226"/>
      <c r="U175" s="227"/>
    </row>
    <row r="176" spans="1:21" s="190" customFormat="1" ht="13.5" customHeight="1" x14ac:dyDescent="0.3">
      <c r="A176" s="353">
        <v>13</v>
      </c>
      <c r="B176" s="307"/>
      <c r="C176" s="262" t="s">
        <v>23</v>
      </c>
      <c r="D176" s="253"/>
      <c r="E176" s="253"/>
      <c r="F176" s="253"/>
      <c r="G176" s="318"/>
      <c r="H176" s="573"/>
      <c r="I176" s="199" t="s">
        <v>13</v>
      </c>
      <c r="J176" s="253"/>
      <c r="K176" s="226"/>
      <c r="L176" s="254"/>
      <c r="M176" s="195"/>
      <c r="N176" s="226"/>
      <c r="O176" s="226"/>
      <c r="P176" s="226"/>
      <c r="Q176" s="318"/>
      <c r="R176" s="573"/>
      <c r="S176" s="335"/>
      <c r="T176" s="226"/>
      <c r="U176" s="227"/>
    </row>
    <row r="177" spans="1:21" s="190" customFormat="1" ht="13.5" customHeight="1" x14ac:dyDescent="0.3">
      <c r="A177" s="353">
        <v>13</v>
      </c>
      <c r="B177" s="307"/>
      <c r="C177" s="262" t="s">
        <v>23</v>
      </c>
      <c r="D177" s="253"/>
      <c r="E177" s="253"/>
      <c r="F177" s="253"/>
      <c r="G177" s="318"/>
      <c r="H177" s="573"/>
      <c r="I177" s="199" t="s">
        <v>193</v>
      </c>
      <c r="J177" s="253"/>
      <c r="K177" s="226"/>
      <c r="L177" s="254"/>
      <c r="M177" s="195"/>
      <c r="N177" s="226"/>
      <c r="O177" s="226"/>
      <c r="P177" s="226"/>
      <c r="Q177" s="318"/>
      <c r="R177" s="573"/>
      <c r="S177" s="335"/>
      <c r="T177" s="226"/>
      <c r="U177" s="227"/>
    </row>
    <row r="178" spans="1:21" s="190" customFormat="1" ht="13.5" customHeight="1" x14ac:dyDescent="0.3">
      <c r="A178" s="353">
        <v>13</v>
      </c>
      <c r="B178" s="307"/>
      <c r="C178" s="262" t="s">
        <v>23</v>
      </c>
      <c r="D178" s="253"/>
      <c r="E178" s="253"/>
      <c r="F178" s="253"/>
      <c r="G178" s="318"/>
      <c r="H178" s="573"/>
      <c r="I178" s="199" t="s">
        <v>22</v>
      </c>
      <c r="J178" s="253"/>
      <c r="K178" s="226"/>
      <c r="L178" s="254"/>
      <c r="M178" s="195"/>
      <c r="N178" s="226"/>
      <c r="O178" s="226"/>
      <c r="P178" s="226"/>
      <c r="Q178" s="318"/>
      <c r="R178" s="573"/>
      <c r="S178" s="335"/>
      <c r="T178" s="226"/>
      <c r="U178" s="227"/>
    </row>
    <row r="179" spans="1:21" s="190" customFormat="1" ht="13.5" customHeight="1" x14ac:dyDescent="0.3">
      <c r="A179" s="353">
        <v>13</v>
      </c>
      <c r="B179" s="307"/>
      <c r="C179" s="262" t="s">
        <v>23</v>
      </c>
      <c r="D179" s="253"/>
      <c r="E179" s="253"/>
      <c r="F179" s="253"/>
      <c r="G179" s="318"/>
      <c r="H179" s="573"/>
      <c r="I179" s="199" t="s">
        <v>201</v>
      </c>
      <c r="J179" s="253"/>
      <c r="K179" s="226"/>
      <c r="L179" s="254"/>
      <c r="M179" s="195"/>
      <c r="N179" s="226"/>
      <c r="O179" s="226"/>
      <c r="P179" s="226"/>
      <c r="Q179" s="318"/>
      <c r="R179" s="573"/>
      <c r="S179" s="335"/>
      <c r="T179" s="226"/>
      <c r="U179" s="227"/>
    </row>
    <row r="180" spans="1:21" s="190" customFormat="1" ht="13.5" customHeight="1" x14ac:dyDescent="0.3">
      <c r="A180" s="353">
        <v>13</v>
      </c>
      <c r="B180" s="307"/>
      <c r="C180" s="262" t="s">
        <v>23</v>
      </c>
      <c r="D180" s="253"/>
      <c r="E180" s="253"/>
      <c r="F180" s="253"/>
      <c r="G180" s="318"/>
      <c r="H180" s="573"/>
      <c r="I180" s="199" t="s">
        <v>21</v>
      </c>
      <c r="J180" s="253"/>
      <c r="K180" s="226"/>
      <c r="L180" s="254"/>
      <c r="M180" s="195"/>
      <c r="N180" s="226"/>
      <c r="O180" s="226"/>
      <c r="P180" s="226"/>
      <c r="Q180" s="318"/>
      <c r="R180" s="573"/>
      <c r="S180" s="335"/>
      <c r="T180" s="226"/>
      <c r="U180" s="227"/>
    </row>
    <row r="181" spans="1:21" s="190" customFormat="1" ht="13.5" customHeight="1" x14ac:dyDescent="0.3">
      <c r="A181" s="353">
        <v>13</v>
      </c>
      <c r="B181" s="307"/>
      <c r="C181" s="262" t="s">
        <v>23</v>
      </c>
      <c r="D181" s="253"/>
      <c r="E181" s="253"/>
      <c r="F181" s="253"/>
      <c r="G181" s="318"/>
      <c r="H181" s="573"/>
      <c r="I181" s="199" t="s">
        <v>19</v>
      </c>
      <c r="J181" s="253"/>
      <c r="K181" s="226"/>
      <c r="L181" s="254"/>
      <c r="M181" s="195"/>
      <c r="N181" s="226"/>
      <c r="O181" s="226"/>
      <c r="P181" s="226"/>
      <c r="Q181" s="318"/>
      <c r="R181" s="573"/>
      <c r="S181" s="335"/>
      <c r="T181" s="226"/>
      <c r="U181" s="227"/>
    </row>
    <row r="182" spans="1:21" s="190" customFormat="1" ht="13.5" customHeight="1" x14ac:dyDescent="0.3">
      <c r="A182" s="353">
        <v>13</v>
      </c>
      <c r="B182" s="307"/>
      <c r="C182" s="262" t="s">
        <v>23</v>
      </c>
      <c r="D182" s="253"/>
      <c r="E182" s="253"/>
      <c r="F182" s="253"/>
      <c r="G182" s="318"/>
      <c r="H182" s="573"/>
      <c r="I182" s="199" t="s">
        <v>18</v>
      </c>
      <c r="J182" s="253"/>
      <c r="K182" s="226"/>
      <c r="L182" s="254"/>
      <c r="M182" s="195"/>
      <c r="N182" s="226"/>
      <c r="O182" s="226"/>
      <c r="P182" s="226"/>
      <c r="Q182" s="318"/>
      <c r="R182" s="573"/>
      <c r="S182" s="335"/>
      <c r="T182" s="226"/>
      <c r="U182" s="227"/>
    </row>
    <row r="183" spans="1:21" s="190" customFormat="1" ht="13.5" customHeight="1" x14ac:dyDescent="0.3">
      <c r="A183" s="353">
        <v>13</v>
      </c>
      <c r="B183" s="307"/>
      <c r="C183" s="262" t="s">
        <v>23</v>
      </c>
      <c r="D183" s="253"/>
      <c r="E183" s="253"/>
      <c r="F183" s="253"/>
      <c r="G183" s="318"/>
      <c r="H183" s="573"/>
      <c r="I183" s="199" t="s">
        <v>20</v>
      </c>
      <c r="J183" s="253"/>
      <c r="K183" s="226"/>
      <c r="L183" s="254"/>
      <c r="M183" s="195"/>
      <c r="N183" s="226"/>
      <c r="O183" s="226"/>
      <c r="P183" s="226"/>
      <c r="Q183" s="318"/>
      <c r="R183" s="573"/>
      <c r="S183" s="335"/>
      <c r="T183" s="226"/>
      <c r="U183" s="227"/>
    </row>
    <row r="184" spans="1:21" s="190" customFormat="1" ht="13.5" customHeight="1" x14ac:dyDescent="0.3">
      <c r="A184" s="353">
        <v>13</v>
      </c>
      <c r="B184" s="307"/>
      <c r="C184" s="262" t="s">
        <v>23</v>
      </c>
      <c r="D184" s="253"/>
      <c r="E184" s="253"/>
      <c r="F184" s="253"/>
      <c r="G184" s="318"/>
      <c r="H184" s="573"/>
      <c r="I184" s="199" t="s">
        <v>60</v>
      </c>
      <c r="J184" s="253"/>
      <c r="K184" s="226"/>
      <c r="L184" s="254"/>
      <c r="M184" s="195"/>
      <c r="N184" s="226"/>
      <c r="O184" s="226"/>
      <c r="P184" s="226"/>
      <c r="Q184" s="318"/>
      <c r="R184" s="573"/>
      <c r="S184" s="335"/>
      <c r="T184" s="226"/>
      <c r="U184" s="227"/>
    </row>
    <row r="185" spans="1:21" s="190" customFormat="1" ht="13.5" customHeight="1" thickBot="1" x14ac:dyDescent="0.35">
      <c r="A185" s="260">
        <v>13</v>
      </c>
      <c r="B185" s="323"/>
      <c r="C185" s="278" t="s">
        <v>23</v>
      </c>
      <c r="D185" s="327"/>
      <c r="E185" s="327"/>
      <c r="F185" s="327"/>
      <c r="G185" s="358"/>
      <c r="H185" s="574"/>
      <c r="I185" s="282" t="s">
        <v>185</v>
      </c>
      <c r="J185" s="327"/>
      <c r="K185" s="328"/>
      <c r="L185" s="284"/>
      <c r="M185" s="285"/>
      <c r="N185" s="328"/>
      <c r="O185" s="328"/>
      <c r="P185" s="328"/>
      <c r="Q185" s="358"/>
      <c r="R185" s="574"/>
      <c r="S185" s="189"/>
      <c r="T185" s="328"/>
      <c r="U185" s="329"/>
    </row>
    <row r="186" spans="1:21" s="190" customFormat="1" ht="13.5" customHeight="1" x14ac:dyDescent="0.3">
      <c r="A186" s="330">
        <v>14</v>
      </c>
      <c r="B186" s="240"/>
      <c r="C186" s="290" t="s">
        <v>60</v>
      </c>
      <c r="D186" s="246"/>
      <c r="E186" s="246"/>
      <c r="F186" s="246"/>
      <c r="G186" s="331"/>
      <c r="H186" s="572">
        <f>SUM(G186:G197)</f>
        <v>0</v>
      </c>
      <c r="I186" s="245" t="s">
        <v>139</v>
      </c>
      <c r="J186" s="246"/>
      <c r="K186" s="240"/>
      <c r="L186" s="247"/>
      <c r="M186" s="243"/>
      <c r="N186" s="240"/>
      <c r="O186" s="240"/>
      <c r="P186" s="240"/>
      <c r="Q186" s="331"/>
      <c r="R186" s="572">
        <f>SUM(Q186:Q197)</f>
        <v>0</v>
      </c>
      <c r="S186" s="332"/>
      <c r="T186" s="240"/>
      <c r="U186" s="249"/>
    </row>
    <row r="187" spans="1:21" s="190" customFormat="1" ht="13.5" customHeight="1" x14ac:dyDescent="0.3">
      <c r="A187" s="333">
        <v>14</v>
      </c>
      <c r="B187" s="226"/>
      <c r="C187" s="250" t="s">
        <v>60</v>
      </c>
      <c r="D187" s="253"/>
      <c r="E187" s="253"/>
      <c r="F187" s="253"/>
      <c r="G187" s="334"/>
      <c r="H187" s="573"/>
      <c r="I187" s="194" t="s">
        <v>186</v>
      </c>
      <c r="J187" s="253"/>
      <c r="K187" s="226"/>
      <c r="L187" s="254"/>
      <c r="M187" s="195"/>
      <c r="N187" s="226"/>
      <c r="O187" s="226"/>
      <c r="P187" s="226"/>
      <c r="Q187" s="334"/>
      <c r="R187" s="573"/>
      <c r="S187" s="335"/>
      <c r="T187" s="226"/>
      <c r="U187" s="227"/>
    </row>
    <row r="188" spans="1:21" s="190" customFormat="1" ht="13.5" customHeight="1" x14ac:dyDescent="0.3">
      <c r="A188" s="333">
        <v>14</v>
      </c>
      <c r="B188" s="226"/>
      <c r="C188" s="250" t="s">
        <v>60</v>
      </c>
      <c r="D188" s="253"/>
      <c r="E188" s="253"/>
      <c r="F188" s="253"/>
      <c r="G188" s="334"/>
      <c r="H188" s="573"/>
      <c r="I188" s="255" t="s">
        <v>191</v>
      </c>
      <c r="J188" s="253"/>
      <c r="K188" s="226"/>
      <c r="L188" s="254"/>
      <c r="M188" s="195"/>
      <c r="N188" s="226"/>
      <c r="O188" s="226"/>
      <c r="P188" s="226"/>
      <c r="Q188" s="334"/>
      <c r="R188" s="573"/>
      <c r="S188" s="335"/>
      <c r="T188" s="226"/>
      <c r="U188" s="227"/>
    </row>
    <row r="189" spans="1:21" s="190" customFormat="1" ht="13.5" customHeight="1" x14ac:dyDescent="0.3">
      <c r="A189" s="333">
        <v>14</v>
      </c>
      <c r="B189" s="226"/>
      <c r="C189" s="250" t="s">
        <v>60</v>
      </c>
      <c r="D189" s="253"/>
      <c r="E189" s="253"/>
      <c r="F189" s="253"/>
      <c r="G189" s="334"/>
      <c r="H189" s="573"/>
      <c r="I189" s="199" t="s">
        <v>34</v>
      </c>
      <c r="J189" s="253"/>
      <c r="K189" s="226"/>
      <c r="L189" s="254"/>
      <c r="M189" s="195"/>
      <c r="N189" s="226"/>
      <c r="O189" s="226"/>
      <c r="P189" s="226"/>
      <c r="Q189" s="334"/>
      <c r="R189" s="573"/>
      <c r="S189" s="335"/>
      <c r="T189" s="226"/>
      <c r="U189" s="227"/>
    </row>
    <row r="190" spans="1:21" s="190" customFormat="1" ht="13.5" customHeight="1" x14ac:dyDescent="0.3">
      <c r="A190" s="333">
        <v>14</v>
      </c>
      <c r="B190" s="226"/>
      <c r="C190" s="250" t="s">
        <v>60</v>
      </c>
      <c r="D190" s="253"/>
      <c r="E190" s="253"/>
      <c r="F190" s="253"/>
      <c r="G190" s="334"/>
      <c r="H190" s="573"/>
      <c r="I190" s="199" t="s">
        <v>13</v>
      </c>
      <c r="J190" s="253"/>
      <c r="K190" s="226"/>
      <c r="L190" s="254"/>
      <c r="M190" s="195"/>
      <c r="N190" s="226"/>
      <c r="O190" s="226"/>
      <c r="P190" s="226"/>
      <c r="Q190" s="334"/>
      <c r="R190" s="573"/>
      <c r="S190" s="335"/>
      <c r="T190" s="226"/>
      <c r="U190" s="227"/>
    </row>
    <row r="191" spans="1:21" s="190" customFormat="1" ht="13.5" customHeight="1" x14ac:dyDescent="0.3">
      <c r="A191" s="333">
        <v>14</v>
      </c>
      <c r="B191" s="226"/>
      <c r="C191" s="250" t="s">
        <v>60</v>
      </c>
      <c r="D191" s="253"/>
      <c r="E191" s="253"/>
      <c r="F191" s="253"/>
      <c r="G191" s="334"/>
      <c r="H191" s="573"/>
      <c r="I191" s="199" t="s">
        <v>193</v>
      </c>
      <c r="J191" s="253"/>
      <c r="K191" s="226"/>
      <c r="L191" s="254"/>
      <c r="M191" s="195"/>
      <c r="N191" s="226"/>
      <c r="O191" s="226"/>
      <c r="P191" s="226"/>
      <c r="Q191" s="334"/>
      <c r="R191" s="573"/>
      <c r="S191" s="335"/>
      <c r="T191" s="226"/>
      <c r="U191" s="227"/>
    </row>
    <row r="192" spans="1:21" s="190" customFormat="1" ht="13.5" customHeight="1" x14ac:dyDescent="0.3">
      <c r="A192" s="333">
        <v>14</v>
      </c>
      <c r="B192" s="226"/>
      <c r="C192" s="250" t="s">
        <v>60</v>
      </c>
      <c r="D192" s="253"/>
      <c r="E192" s="253"/>
      <c r="F192" s="253"/>
      <c r="G192" s="334"/>
      <c r="H192" s="573"/>
      <c r="I192" s="199" t="s">
        <v>22</v>
      </c>
      <c r="J192" s="253"/>
      <c r="K192" s="226"/>
      <c r="L192" s="254"/>
      <c r="M192" s="195"/>
      <c r="N192" s="226"/>
      <c r="O192" s="226"/>
      <c r="P192" s="226"/>
      <c r="Q192" s="334"/>
      <c r="R192" s="573"/>
      <c r="S192" s="335"/>
      <c r="T192" s="226"/>
      <c r="U192" s="227"/>
    </row>
    <row r="193" spans="1:21" s="190" customFormat="1" ht="13.5" customHeight="1" x14ac:dyDescent="0.3">
      <c r="A193" s="333">
        <v>14</v>
      </c>
      <c r="B193" s="226"/>
      <c r="C193" s="250" t="s">
        <v>60</v>
      </c>
      <c r="D193" s="253"/>
      <c r="E193" s="253"/>
      <c r="F193" s="253"/>
      <c r="G193" s="334"/>
      <c r="H193" s="573"/>
      <c r="I193" s="199" t="s">
        <v>201</v>
      </c>
      <c r="J193" s="253"/>
      <c r="K193" s="226"/>
      <c r="L193" s="254"/>
      <c r="M193" s="195"/>
      <c r="N193" s="226"/>
      <c r="O193" s="226"/>
      <c r="P193" s="226"/>
      <c r="Q193" s="334"/>
      <c r="R193" s="573"/>
      <c r="S193" s="335"/>
      <c r="T193" s="226"/>
      <c r="U193" s="227"/>
    </row>
    <row r="194" spans="1:21" s="190" customFormat="1" ht="13.5" customHeight="1" x14ac:dyDescent="0.3">
      <c r="A194" s="333">
        <v>14</v>
      </c>
      <c r="B194" s="226"/>
      <c r="C194" s="250" t="s">
        <v>60</v>
      </c>
      <c r="D194" s="253"/>
      <c r="E194" s="253"/>
      <c r="F194" s="253"/>
      <c r="G194" s="334"/>
      <c r="H194" s="573"/>
      <c r="I194" s="199" t="s">
        <v>21</v>
      </c>
      <c r="J194" s="253"/>
      <c r="K194" s="226"/>
      <c r="L194" s="254"/>
      <c r="M194" s="195"/>
      <c r="N194" s="226"/>
      <c r="O194" s="226"/>
      <c r="P194" s="226"/>
      <c r="Q194" s="334"/>
      <c r="R194" s="573"/>
      <c r="S194" s="335"/>
      <c r="T194" s="226"/>
      <c r="U194" s="227"/>
    </row>
    <row r="195" spans="1:21" s="190" customFormat="1" ht="13.5" customHeight="1" x14ac:dyDescent="0.3">
      <c r="A195" s="333">
        <v>14</v>
      </c>
      <c r="B195" s="226"/>
      <c r="C195" s="250" t="s">
        <v>60</v>
      </c>
      <c r="D195" s="253"/>
      <c r="E195" s="253"/>
      <c r="F195" s="253"/>
      <c r="G195" s="334"/>
      <c r="H195" s="573"/>
      <c r="I195" s="199" t="s">
        <v>19</v>
      </c>
      <c r="J195" s="253"/>
      <c r="K195" s="226"/>
      <c r="L195" s="254"/>
      <c r="M195" s="195"/>
      <c r="N195" s="226"/>
      <c r="O195" s="226"/>
      <c r="P195" s="226"/>
      <c r="Q195" s="334"/>
      <c r="R195" s="573"/>
      <c r="S195" s="335"/>
      <c r="T195" s="226"/>
      <c r="U195" s="227"/>
    </row>
    <row r="196" spans="1:21" s="190" customFormat="1" ht="13.5" customHeight="1" x14ac:dyDescent="0.3">
      <c r="A196" s="333">
        <v>14</v>
      </c>
      <c r="B196" s="226"/>
      <c r="C196" s="250" t="s">
        <v>60</v>
      </c>
      <c r="D196" s="253"/>
      <c r="E196" s="253"/>
      <c r="F196" s="253"/>
      <c r="G196" s="334"/>
      <c r="H196" s="573"/>
      <c r="I196" s="199" t="s">
        <v>18</v>
      </c>
      <c r="J196" s="253"/>
      <c r="K196" s="226"/>
      <c r="L196" s="254"/>
      <c r="M196" s="195"/>
      <c r="N196" s="226"/>
      <c r="O196" s="226"/>
      <c r="P196" s="226"/>
      <c r="Q196" s="334"/>
      <c r="R196" s="573"/>
      <c r="S196" s="335"/>
      <c r="T196" s="226"/>
      <c r="U196" s="227"/>
    </row>
    <row r="197" spans="1:21" s="190" customFormat="1" ht="13.5" customHeight="1" x14ac:dyDescent="0.3">
      <c r="A197" s="333">
        <v>14</v>
      </c>
      <c r="B197" s="226"/>
      <c r="C197" s="250" t="s">
        <v>60</v>
      </c>
      <c r="D197" s="253"/>
      <c r="E197" s="253"/>
      <c r="F197" s="253"/>
      <c r="G197" s="334"/>
      <c r="H197" s="573"/>
      <c r="I197" s="199" t="s">
        <v>20</v>
      </c>
      <c r="J197" s="253"/>
      <c r="K197" s="226"/>
      <c r="L197" s="254"/>
      <c r="M197" s="195"/>
      <c r="N197" s="226"/>
      <c r="O197" s="226"/>
      <c r="P197" s="226"/>
      <c r="Q197" s="334"/>
      <c r="R197" s="573"/>
      <c r="S197" s="335"/>
      <c r="T197" s="226"/>
      <c r="U197" s="227"/>
    </row>
    <row r="198" spans="1:21" s="190" customFormat="1" ht="13.5" customHeight="1" x14ac:dyDescent="0.3">
      <c r="A198" s="333">
        <v>14</v>
      </c>
      <c r="B198" s="226"/>
      <c r="C198" s="250" t="s">
        <v>60</v>
      </c>
      <c r="D198" s="253"/>
      <c r="E198" s="253"/>
      <c r="F198" s="253"/>
      <c r="G198" s="334"/>
      <c r="H198" s="573"/>
      <c r="I198" s="199" t="s">
        <v>23</v>
      </c>
      <c r="J198" s="253"/>
      <c r="K198" s="226"/>
      <c r="L198" s="254"/>
      <c r="M198" s="195"/>
      <c r="N198" s="226"/>
      <c r="O198" s="226"/>
      <c r="P198" s="226"/>
      <c r="Q198" s="334"/>
      <c r="R198" s="573"/>
      <c r="S198" s="335"/>
      <c r="T198" s="226"/>
      <c r="U198" s="227"/>
    </row>
    <row r="199" spans="1:21" s="190" customFormat="1" ht="13.5" customHeight="1" thickBot="1" x14ac:dyDescent="0.35">
      <c r="A199" s="461">
        <v>14</v>
      </c>
      <c r="B199" s="328"/>
      <c r="C199" s="325" t="s">
        <v>60</v>
      </c>
      <c r="D199" s="327"/>
      <c r="E199" s="327"/>
      <c r="F199" s="327"/>
      <c r="G199" s="462"/>
      <c r="H199" s="574"/>
      <c r="I199" s="282" t="s">
        <v>185</v>
      </c>
      <c r="J199" s="327"/>
      <c r="K199" s="328"/>
      <c r="L199" s="284"/>
      <c r="M199" s="285"/>
      <c r="N199" s="328"/>
      <c r="O199" s="328"/>
      <c r="P199" s="328"/>
      <c r="Q199" s="462"/>
      <c r="R199" s="574"/>
      <c r="S199" s="189"/>
      <c r="T199" s="328"/>
      <c r="U199" s="329"/>
    </row>
    <row r="200" spans="1:21" s="190" customFormat="1" ht="13.5" customHeight="1" x14ac:dyDescent="0.3">
      <c r="A200" s="359">
        <v>15</v>
      </c>
      <c r="B200" s="360"/>
      <c r="C200" s="290" t="s">
        <v>185</v>
      </c>
      <c r="D200" s="246"/>
      <c r="E200" s="246"/>
      <c r="F200" s="246"/>
      <c r="G200" s="361"/>
      <c r="H200" s="572">
        <f>SUM(G200:G211)</f>
        <v>0</v>
      </c>
      <c r="I200" s="245" t="s">
        <v>139</v>
      </c>
      <c r="J200" s="246"/>
      <c r="K200" s="240"/>
      <c r="L200" s="247"/>
      <c r="M200" s="243"/>
      <c r="N200" s="240"/>
      <c r="O200" s="240"/>
      <c r="P200" s="240"/>
      <c r="Q200" s="361"/>
      <c r="R200" s="572">
        <f>SUM(Q200:Q211)</f>
        <v>0</v>
      </c>
      <c r="S200" s="332"/>
      <c r="T200" s="240"/>
      <c r="U200" s="249"/>
    </row>
    <row r="201" spans="1:21" s="190" customFormat="1" ht="13.5" customHeight="1" x14ac:dyDescent="0.3">
      <c r="A201" s="362">
        <v>15</v>
      </c>
      <c r="B201" s="363"/>
      <c r="C201" s="250" t="s">
        <v>185</v>
      </c>
      <c r="D201" s="253"/>
      <c r="E201" s="253"/>
      <c r="F201" s="253"/>
      <c r="G201" s="318"/>
      <c r="H201" s="573"/>
      <c r="I201" s="252" t="s">
        <v>186</v>
      </c>
      <c r="J201" s="253"/>
      <c r="K201" s="226"/>
      <c r="L201" s="254"/>
      <c r="M201" s="195"/>
      <c r="N201" s="226"/>
      <c r="O201" s="226"/>
      <c r="P201" s="226"/>
      <c r="Q201" s="318"/>
      <c r="R201" s="573"/>
      <c r="S201" s="335"/>
      <c r="T201" s="226"/>
      <c r="U201" s="227"/>
    </row>
    <row r="202" spans="1:21" s="190" customFormat="1" ht="13.5" customHeight="1" x14ac:dyDescent="0.3">
      <c r="A202" s="362">
        <v>15</v>
      </c>
      <c r="B202" s="363"/>
      <c r="C202" s="250" t="s">
        <v>185</v>
      </c>
      <c r="D202" s="253"/>
      <c r="E202" s="253"/>
      <c r="F202" s="253"/>
      <c r="G202" s="318"/>
      <c r="H202" s="573"/>
      <c r="I202" s="255" t="s">
        <v>191</v>
      </c>
      <c r="J202" s="253"/>
      <c r="K202" s="226"/>
      <c r="L202" s="254"/>
      <c r="M202" s="195"/>
      <c r="N202" s="226"/>
      <c r="O202" s="226"/>
      <c r="P202" s="226"/>
      <c r="Q202" s="318"/>
      <c r="R202" s="573"/>
      <c r="S202" s="335"/>
      <c r="T202" s="226"/>
      <c r="U202" s="227"/>
    </row>
    <row r="203" spans="1:21" s="190" customFormat="1" ht="13.5" customHeight="1" x14ac:dyDescent="0.3">
      <c r="A203" s="362">
        <v>15</v>
      </c>
      <c r="B203" s="363"/>
      <c r="C203" s="250" t="s">
        <v>185</v>
      </c>
      <c r="D203" s="253"/>
      <c r="E203" s="253"/>
      <c r="F203" s="253"/>
      <c r="G203" s="318"/>
      <c r="H203" s="573"/>
      <c r="I203" s="199" t="s">
        <v>34</v>
      </c>
      <c r="J203" s="253"/>
      <c r="K203" s="226"/>
      <c r="L203" s="254"/>
      <c r="M203" s="195"/>
      <c r="N203" s="226"/>
      <c r="O203" s="226"/>
      <c r="P203" s="226"/>
      <c r="Q203" s="318"/>
      <c r="R203" s="573"/>
      <c r="S203" s="335"/>
      <c r="T203" s="226"/>
      <c r="U203" s="227"/>
    </row>
    <row r="204" spans="1:21" s="190" customFormat="1" ht="13.5" customHeight="1" x14ac:dyDescent="0.3">
      <c r="A204" s="362">
        <v>15</v>
      </c>
      <c r="B204" s="363"/>
      <c r="C204" s="250" t="s">
        <v>185</v>
      </c>
      <c r="D204" s="253"/>
      <c r="E204" s="253"/>
      <c r="F204" s="253"/>
      <c r="G204" s="318"/>
      <c r="H204" s="573"/>
      <c r="I204" s="199" t="s">
        <v>13</v>
      </c>
      <c r="J204" s="253"/>
      <c r="K204" s="226"/>
      <c r="L204" s="254"/>
      <c r="M204" s="195"/>
      <c r="N204" s="226"/>
      <c r="O204" s="226"/>
      <c r="P204" s="226"/>
      <c r="Q204" s="318"/>
      <c r="R204" s="573"/>
      <c r="S204" s="335"/>
      <c r="T204" s="226"/>
      <c r="U204" s="227"/>
    </row>
    <row r="205" spans="1:21" s="190" customFormat="1" ht="13.5" customHeight="1" x14ac:dyDescent="0.3">
      <c r="A205" s="362">
        <v>15</v>
      </c>
      <c r="B205" s="363"/>
      <c r="C205" s="250" t="s">
        <v>185</v>
      </c>
      <c r="D205" s="253"/>
      <c r="E205" s="253"/>
      <c r="F205" s="253"/>
      <c r="G205" s="318"/>
      <c r="H205" s="573"/>
      <c r="I205" s="199" t="s">
        <v>193</v>
      </c>
      <c r="J205" s="253"/>
      <c r="K205" s="226"/>
      <c r="L205" s="254"/>
      <c r="M205" s="195"/>
      <c r="N205" s="226"/>
      <c r="O205" s="226"/>
      <c r="P205" s="226"/>
      <c r="Q205" s="318"/>
      <c r="R205" s="573"/>
      <c r="S205" s="335"/>
      <c r="T205" s="226"/>
      <c r="U205" s="227"/>
    </row>
    <row r="206" spans="1:21" s="190" customFormat="1" ht="13.5" customHeight="1" x14ac:dyDescent="0.3">
      <c r="A206" s="362">
        <v>15</v>
      </c>
      <c r="B206" s="363"/>
      <c r="C206" s="250" t="s">
        <v>185</v>
      </c>
      <c r="D206" s="253"/>
      <c r="E206" s="253"/>
      <c r="F206" s="253"/>
      <c r="G206" s="318"/>
      <c r="H206" s="573"/>
      <c r="I206" s="199" t="s">
        <v>22</v>
      </c>
      <c r="J206" s="253"/>
      <c r="K206" s="226"/>
      <c r="L206" s="254"/>
      <c r="M206" s="195"/>
      <c r="N206" s="226"/>
      <c r="O206" s="226"/>
      <c r="P206" s="226"/>
      <c r="Q206" s="318"/>
      <c r="R206" s="573"/>
      <c r="S206" s="335"/>
      <c r="T206" s="226"/>
      <c r="U206" s="227"/>
    </row>
    <row r="207" spans="1:21" s="190" customFormat="1" ht="13.5" customHeight="1" x14ac:dyDescent="0.3">
      <c r="A207" s="362">
        <v>15</v>
      </c>
      <c r="B207" s="363"/>
      <c r="C207" s="250" t="s">
        <v>185</v>
      </c>
      <c r="D207" s="253"/>
      <c r="E207" s="253"/>
      <c r="F207" s="253"/>
      <c r="G207" s="318"/>
      <c r="H207" s="573"/>
      <c r="I207" s="199" t="s">
        <v>201</v>
      </c>
      <c r="J207" s="253"/>
      <c r="K207" s="226"/>
      <c r="L207" s="254"/>
      <c r="M207" s="195"/>
      <c r="N207" s="226"/>
      <c r="O207" s="226"/>
      <c r="P207" s="226"/>
      <c r="Q207" s="318"/>
      <c r="R207" s="573"/>
      <c r="S207" s="335"/>
      <c r="T207" s="226"/>
      <c r="U207" s="227"/>
    </row>
    <row r="208" spans="1:21" s="190" customFormat="1" ht="13.5" customHeight="1" x14ac:dyDescent="0.3">
      <c r="A208" s="362">
        <v>15</v>
      </c>
      <c r="B208" s="363"/>
      <c r="C208" s="250" t="s">
        <v>185</v>
      </c>
      <c r="D208" s="253"/>
      <c r="E208" s="253"/>
      <c r="F208" s="253"/>
      <c r="G208" s="318"/>
      <c r="H208" s="573"/>
      <c r="I208" s="199" t="s">
        <v>21</v>
      </c>
      <c r="J208" s="253"/>
      <c r="K208" s="226"/>
      <c r="L208" s="254"/>
      <c r="M208" s="195"/>
      <c r="N208" s="226"/>
      <c r="O208" s="226"/>
      <c r="P208" s="226"/>
      <c r="Q208" s="318"/>
      <c r="R208" s="573"/>
      <c r="S208" s="335"/>
      <c r="T208" s="226"/>
      <c r="U208" s="227"/>
    </row>
    <row r="209" spans="1:21" s="190" customFormat="1" ht="13.5" customHeight="1" x14ac:dyDescent="0.3">
      <c r="A209" s="362">
        <v>15</v>
      </c>
      <c r="B209" s="363"/>
      <c r="C209" s="250" t="s">
        <v>185</v>
      </c>
      <c r="D209" s="253"/>
      <c r="E209" s="253"/>
      <c r="F209" s="253"/>
      <c r="G209" s="318"/>
      <c r="H209" s="573"/>
      <c r="I209" s="199" t="s">
        <v>19</v>
      </c>
      <c r="J209" s="253"/>
      <c r="K209" s="226"/>
      <c r="L209" s="254"/>
      <c r="M209" s="195"/>
      <c r="N209" s="226"/>
      <c r="O209" s="226"/>
      <c r="P209" s="226"/>
      <c r="Q209" s="318"/>
      <c r="R209" s="573"/>
      <c r="S209" s="335"/>
      <c r="T209" s="226"/>
      <c r="U209" s="227"/>
    </row>
    <row r="210" spans="1:21" s="190" customFormat="1" ht="13.5" customHeight="1" x14ac:dyDescent="0.3">
      <c r="A210" s="362">
        <v>15</v>
      </c>
      <c r="B210" s="363"/>
      <c r="C210" s="199" t="s">
        <v>185</v>
      </c>
      <c r="D210" s="253"/>
      <c r="E210" s="253"/>
      <c r="F210" s="253"/>
      <c r="G210" s="318"/>
      <c r="H210" s="573"/>
      <c r="I210" s="199" t="s">
        <v>18</v>
      </c>
      <c r="J210" s="253"/>
      <c r="K210" s="226"/>
      <c r="L210" s="254"/>
      <c r="M210" s="195"/>
      <c r="N210" s="226"/>
      <c r="O210" s="226"/>
      <c r="P210" s="226"/>
      <c r="Q210" s="318"/>
      <c r="R210" s="573"/>
      <c r="S210" s="335"/>
      <c r="T210" s="226"/>
      <c r="U210" s="227"/>
    </row>
    <row r="211" spans="1:21" s="190" customFormat="1" ht="13.5" customHeight="1" x14ac:dyDescent="0.3">
      <c r="A211" s="362">
        <v>15</v>
      </c>
      <c r="B211" s="363"/>
      <c r="C211" s="199" t="s">
        <v>185</v>
      </c>
      <c r="D211" s="253"/>
      <c r="E211" s="253"/>
      <c r="F211" s="253"/>
      <c r="G211" s="318"/>
      <c r="H211" s="573"/>
      <c r="I211" s="199" t="s">
        <v>20</v>
      </c>
      <c r="J211" s="253"/>
      <c r="K211" s="226"/>
      <c r="L211" s="254"/>
      <c r="M211" s="195"/>
      <c r="N211" s="226"/>
      <c r="O211" s="226"/>
      <c r="P211" s="226"/>
      <c r="Q211" s="318"/>
      <c r="R211" s="573"/>
      <c r="S211" s="335"/>
      <c r="T211" s="226"/>
      <c r="U211" s="227"/>
    </row>
    <row r="212" spans="1:21" s="190" customFormat="1" ht="13.5" customHeight="1" x14ac:dyDescent="0.3">
      <c r="A212" s="362">
        <v>15</v>
      </c>
      <c r="B212" s="363"/>
      <c r="C212" s="199" t="s">
        <v>185</v>
      </c>
      <c r="D212" s="253"/>
      <c r="E212" s="253"/>
      <c r="F212" s="253"/>
      <c r="G212" s="318"/>
      <c r="H212" s="573"/>
      <c r="I212" s="199" t="s">
        <v>23</v>
      </c>
      <c r="J212" s="253"/>
      <c r="K212" s="226"/>
      <c r="L212" s="254"/>
      <c r="M212" s="195"/>
      <c r="N212" s="226"/>
      <c r="O212" s="226"/>
      <c r="P212" s="226"/>
      <c r="Q212" s="318"/>
      <c r="R212" s="573"/>
      <c r="S212" s="335"/>
      <c r="T212" s="226"/>
      <c r="U212" s="227"/>
    </row>
    <row r="213" spans="1:21" s="190" customFormat="1" ht="13.5" customHeight="1" thickBot="1" x14ac:dyDescent="0.35">
      <c r="A213" s="362">
        <v>15</v>
      </c>
      <c r="B213" s="364"/>
      <c r="C213" s="208" t="s">
        <v>185</v>
      </c>
      <c r="D213" s="337"/>
      <c r="E213" s="337"/>
      <c r="F213" s="337"/>
      <c r="G213" s="365"/>
      <c r="H213" s="574"/>
      <c r="I213" s="208" t="s">
        <v>60</v>
      </c>
      <c r="J213" s="337"/>
      <c r="K213" s="237"/>
      <c r="L213" s="259"/>
      <c r="M213" s="205"/>
      <c r="N213" s="237"/>
      <c r="O213" s="237"/>
      <c r="P213" s="237"/>
      <c r="Q213" s="365"/>
      <c r="R213" s="574"/>
      <c r="S213" s="339"/>
      <c r="T213" s="237"/>
      <c r="U213" s="238"/>
    </row>
    <row r="214" spans="1:21" s="190" customFormat="1" ht="13.5" customHeight="1" x14ac:dyDescent="0.3">
      <c r="A214" s="366" t="s">
        <v>296</v>
      </c>
      <c r="B214" s="367"/>
      <c r="C214" s="368"/>
      <c r="D214" s="369"/>
      <c r="E214" s="369"/>
      <c r="F214" s="369"/>
      <c r="G214" s="369"/>
      <c r="H214" s="369"/>
      <c r="I214" s="370"/>
      <c r="J214" s="369"/>
      <c r="K214" s="371"/>
      <c r="L214" s="310"/>
      <c r="M214" s="372"/>
      <c r="N214" s="371"/>
      <c r="O214" s="371"/>
      <c r="P214" s="371"/>
      <c r="Q214" s="373">
        <v>1</v>
      </c>
      <c r="R214" s="373"/>
      <c r="S214" s="356"/>
      <c r="T214" s="307"/>
      <c r="U214" s="307"/>
    </row>
    <row r="215" spans="1:21" ht="13.5" customHeight="1" x14ac:dyDescent="0.35">
      <c r="C215" s="374"/>
      <c r="D215" s="375"/>
      <c r="E215" s="375"/>
      <c r="F215" s="375"/>
      <c r="G215" s="375"/>
      <c r="H215" s="375"/>
      <c r="I215" s="376"/>
      <c r="J215" s="375"/>
    </row>
    <row r="216" spans="1:21" ht="13.5" customHeight="1" x14ac:dyDescent="0.35">
      <c r="A216" s="377" t="s">
        <v>297</v>
      </c>
      <c r="B216" s="378"/>
      <c r="C216" s="374"/>
      <c r="D216" s="379"/>
      <c r="E216" s="379"/>
      <c r="F216" s="379"/>
      <c r="G216" s="379"/>
      <c r="H216" s="379"/>
      <c r="I216" s="380"/>
      <c r="J216" s="381"/>
      <c r="K216" s="165"/>
      <c r="L216" s="382"/>
      <c r="M216" s="382"/>
      <c r="N216" s="165"/>
      <c r="O216" s="165"/>
      <c r="P216" s="165"/>
      <c r="Q216" s="382" t="s">
        <v>298</v>
      </c>
      <c r="R216" s="382"/>
      <c r="S216" s="382"/>
      <c r="T216" s="382"/>
    </row>
    <row r="217" spans="1:21" ht="13.5" customHeight="1" x14ac:dyDescent="0.35">
      <c r="C217" s="374"/>
      <c r="D217" s="375"/>
      <c r="E217" s="375"/>
      <c r="F217" s="375"/>
      <c r="G217" s="375"/>
      <c r="H217" s="375"/>
      <c r="I217" s="376"/>
      <c r="J217" s="375"/>
    </row>
    <row r="218" spans="1:21" ht="13.5" customHeight="1" x14ac:dyDescent="0.35">
      <c r="B218" s="383" t="s">
        <v>299</v>
      </c>
      <c r="C218" s="374"/>
      <c r="D218" s="375"/>
      <c r="E218" s="375"/>
      <c r="F218" s="375"/>
      <c r="G218" s="375"/>
      <c r="H218" s="375"/>
      <c r="I218" s="376"/>
      <c r="J218" s="375"/>
    </row>
    <row r="219" spans="1:21" x14ac:dyDescent="0.35">
      <c r="B219" s="384" t="s">
        <v>300</v>
      </c>
      <c r="C219" s="374"/>
      <c r="D219" s="375"/>
      <c r="E219" s="375"/>
      <c r="F219" s="375"/>
      <c r="G219" s="375"/>
      <c r="H219" s="375"/>
      <c r="I219" s="376"/>
      <c r="J219" s="375"/>
    </row>
    <row r="220" spans="1:21" x14ac:dyDescent="0.35">
      <c r="B220" s="385" t="s">
        <v>301</v>
      </c>
      <c r="C220" s="374"/>
      <c r="D220" s="375"/>
      <c r="E220" s="375"/>
      <c r="F220" s="375"/>
      <c r="G220" s="375"/>
      <c r="H220" s="375"/>
      <c r="I220" s="376"/>
      <c r="J220" s="375"/>
    </row>
    <row r="221" spans="1:21" x14ac:dyDescent="0.35">
      <c r="B221" s="384" t="s">
        <v>302</v>
      </c>
      <c r="C221" s="374"/>
      <c r="D221" s="375"/>
      <c r="E221" s="375"/>
      <c r="F221" s="375"/>
      <c r="G221" s="375"/>
      <c r="H221" s="375"/>
      <c r="I221" s="376"/>
      <c r="J221" s="375"/>
    </row>
    <row r="222" spans="1:21" x14ac:dyDescent="0.35">
      <c r="B222" s="385" t="s">
        <v>303</v>
      </c>
      <c r="C222" s="374"/>
      <c r="D222" s="375"/>
      <c r="E222" s="375"/>
      <c r="F222" s="375"/>
      <c r="G222" s="375"/>
      <c r="H222" s="375"/>
      <c r="I222" s="376"/>
      <c r="J222" s="375"/>
    </row>
    <row r="223" spans="1:21" x14ac:dyDescent="0.35">
      <c r="B223" s="384" t="s">
        <v>304</v>
      </c>
      <c r="C223" s="374"/>
      <c r="D223" s="375"/>
      <c r="E223" s="375"/>
      <c r="F223" s="375"/>
      <c r="G223" s="375"/>
      <c r="H223" s="375"/>
      <c r="I223" s="376"/>
      <c r="J223" s="375"/>
    </row>
    <row r="224" spans="1:21" x14ac:dyDescent="0.35">
      <c r="B224" s="385" t="s">
        <v>305</v>
      </c>
      <c r="C224" s="374"/>
      <c r="D224" s="375"/>
      <c r="E224" s="375"/>
      <c r="F224" s="375"/>
      <c r="G224" s="375"/>
      <c r="H224" s="375"/>
      <c r="I224" s="376"/>
      <c r="J224" s="375"/>
    </row>
    <row r="225" spans="2:10" x14ac:dyDescent="0.35">
      <c r="B225" s="384" t="s">
        <v>306</v>
      </c>
      <c r="C225" s="374"/>
      <c r="D225" s="375"/>
      <c r="E225" s="375"/>
      <c r="F225" s="375"/>
      <c r="G225" s="375"/>
      <c r="H225" s="375"/>
      <c r="I225" s="376"/>
      <c r="J225" s="375"/>
    </row>
    <row r="226" spans="2:10" x14ac:dyDescent="0.35">
      <c r="B226" s="385" t="s">
        <v>307</v>
      </c>
      <c r="C226" s="374"/>
      <c r="D226" s="375"/>
      <c r="E226" s="375"/>
      <c r="F226" s="375"/>
      <c r="G226" s="375"/>
      <c r="H226" s="375"/>
      <c r="I226" s="376"/>
      <c r="J226" s="375"/>
    </row>
    <row r="227" spans="2:10" x14ac:dyDescent="0.35">
      <c r="B227" s="384" t="s">
        <v>308</v>
      </c>
      <c r="C227" s="374"/>
      <c r="D227" s="375"/>
      <c r="E227" s="375"/>
      <c r="F227" s="375"/>
      <c r="G227" s="375"/>
      <c r="H227" s="375"/>
      <c r="I227" s="376"/>
      <c r="J227" s="375"/>
    </row>
    <row r="228" spans="2:10" x14ac:dyDescent="0.35">
      <c r="B228" s="385" t="s">
        <v>309</v>
      </c>
      <c r="C228" s="386"/>
      <c r="D228" s="375"/>
      <c r="E228" s="375"/>
      <c r="F228" s="375"/>
      <c r="G228" s="375"/>
      <c r="H228" s="375"/>
      <c r="I228" s="376"/>
      <c r="J228" s="375"/>
    </row>
    <row r="229" spans="2:10" x14ac:dyDescent="0.35">
      <c r="B229" s="384" t="s">
        <v>310</v>
      </c>
      <c r="C229" s="376"/>
      <c r="D229" s="375"/>
      <c r="E229" s="375"/>
      <c r="F229" s="375"/>
      <c r="G229" s="375"/>
      <c r="H229" s="375"/>
      <c r="I229" s="376"/>
      <c r="J229" s="375"/>
    </row>
    <row r="230" spans="2:10" x14ac:dyDescent="0.35">
      <c r="B230" s="385" t="s">
        <v>311</v>
      </c>
      <c r="C230" s="380"/>
      <c r="D230" s="375"/>
      <c r="E230" s="375"/>
      <c r="F230" s="375"/>
      <c r="G230" s="375"/>
      <c r="H230" s="375"/>
      <c r="I230" s="376"/>
      <c r="J230" s="375"/>
    </row>
    <row r="231" spans="2:10" x14ac:dyDescent="0.35">
      <c r="B231" s="384" t="s">
        <v>312</v>
      </c>
      <c r="C231" s="376"/>
      <c r="D231" s="375"/>
      <c r="E231" s="375"/>
      <c r="F231" s="375"/>
      <c r="G231" s="375"/>
      <c r="H231" s="375"/>
      <c r="I231" s="376"/>
      <c r="J231" s="375"/>
    </row>
    <row r="232" spans="2:10" x14ac:dyDescent="0.35">
      <c r="B232" s="385" t="s">
        <v>313</v>
      </c>
      <c r="C232" s="376"/>
      <c r="D232" s="375"/>
      <c r="E232" s="375"/>
      <c r="F232" s="375"/>
      <c r="G232" s="375"/>
      <c r="H232" s="375"/>
      <c r="I232" s="376"/>
      <c r="J232" s="375"/>
    </row>
    <row r="233" spans="2:10" x14ac:dyDescent="0.35">
      <c r="B233" s="384" t="s">
        <v>314</v>
      </c>
      <c r="C233" s="376"/>
      <c r="D233" s="375"/>
      <c r="E233" s="375"/>
      <c r="F233" s="375"/>
      <c r="G233" s="375"/>
      <c r="H233" s="375"/>
      <c r="I233" s="376"/>
      <c r="J233" s="375"/>
    </row>
    <row r="234" spans="2:10" x14ac:dyDescent="0.35">
      <c r="B234" s="385" t="s">
        <v>315</v>
      </c>
      <c r="C234" s="376"/>
      <c r="D234" s="375"/>
      <c r="E234" s="375"/>
      <c r="F234" s="375"/>
      <c r="G234" s="375"/>
      <c r="H234" s="375"/>
      <c r="I234" s="376"/>
      <c r="J234" s="375"/>
    </row>
    <row r="235" spans="2:10" x14ac:dyDescent="0.35">
      <c r="B235" s="384" t="s">
        <v>316</v>
      </c>
      <c r="C235" s="376"/>
      <c r="D235" s="375"/>
      <c r="E235" s="375"/>
      <c r="F235" s="375"/>
      <c r="G235" s="375"/>
      <c r="H235" s="375"/>
      <c r="I235" s="376"/>
      <c r="J235" s="375"/>
    </row>
    <row r="236" spans="2:10" x14ac:dyDescent="0.35">
      <c r="B236" s="385" t="s">
        <v>317</v>
      </c>
      <c r="C236" s="376"/>
      <c r="D236" s="375"/>
      <c r="E236" s="375"/>
      <c r="F236" s="375"/>
      <c r="G236" s="375"/>
      <c r="H236" s="375"/>
      <c r="I236" s="376"/>
      <c r="J236" s="375"/>
    </row>
    <row r="237" spans="2:10" x14ac:dyDescent="0.35">
      <c r="B237" s="384" t="s">
        <v>318</v>
      </c>
      <c r="C237" s="376"/>
      <c r="D237" s="375"/>
      <c r="E237" s="375"/>
      <c r="F237" s="375"/>
      <c r="G237" s="375"/>
      <c r="H237" s="375"/>
      <c r="I237" s="376"/>
      <c r="J237" s="375"/>
    </row>
    <row r="238" spans="2:10" x14ac:dyDescent="0.35">
      <c r="B238" s="385" t="s">
        <v>319</v>
      </c>
      <c r="C238" s="376"/>
      <c r="D238" s="375"/>
      <c r="E238" s="375"/>
      <c r="F238" s="375"/>
      <c r="G238" s="375"/>
      <c r="H238" s="375"/>
      <c r="I238" s="376"/>
      <c r="J238" s="375"/>
    </row>
    <row r="239" spans="2:10" x14ac:dyDescent="0.35">
      <c r="B239" s="384" t="s">
        <v>320</v>
      </c>
      <c r="C239" s="376"/>
      <c r="D239" s="375"/>
      <c r="E239" s="375"/>
      <c r="F239" s="375"/>
      <c r="G239" s="375"/>
      <c r="H239" s="375"/>
      <c r="I239" s="376"/>
      <c r="J239" s="375"/>
    </row>
    <row r="240" spans="2:10" x14ac:dyDescent="0.35">
      <c r="B240" s="385" t="s">
        <v>321</v>
      </c>
      <c r="C240" s="376"/>
      <c r="D240" s="375"/>
      <c r="E240" s="375"/>
      <c r="F240" s="375"/>
      <c r="G240" s="375"/>
      <c r="H240" s="375"/>
      <c r="I240" s="376"/>
      <c r="J240" s="375"/>
    </row>
    <row r="241" spans="2:10" ht="24.75" customHeight="1" x14ac:dyDescent="0.35">
      <c r="B241" s="384" t="s">
        <v>322</v>
      </c>
      <c r="C241" s="376"/>
      <c r="D241" s="375"/>
      <c r="E241" s="375"/>
      <c r="F241" s="375"/>
      <c r="G241" s="375"/>
      <c r="H241" s="375"/>
      <c r="I241" s="376"/>
      <c r="J241" s="375"/>
    </row>
    <row r="242" spans="2:10" ht="24.75" customHeight="1" x14ac:dyDescent="0.35">
      <c r="B242" s="385" t="s">
        <v>323</v>
      </c>
      <c r="C242" s="376"/>
      <c r="D242" s="375"/>
      <c r="E242" s="375"/>
      <c r="F242" s="375"/>
      <c r="G242" s="375"/>
      <c r="H242" s="375"/>
      <c r="I242" s="376"/>
      <c r="J242" s="375"/>
    </row>
    <row r="243" spans="2:10" x14ac:dyDescent="0.35">
      <c r="B243" s="384" t="s">
        <v>324</v>
      </c>
      <c r="C243" s="376"/>
      <c r="D243" s="375"/>
      <c r="E243" s="375"/>
      <c r="F243" s="375"/>
      <c r="G243" s="375"/>
      <c r="H243" s="375"/>
      <c r="I243" s="376"/>
      <c r="J243" s="375"/>
    </row>
    <row r="244" spans="2:10" x14ac:dyDescent="0.35">
      <c r="B244" s="384" t="s">
        <v>325</v>
      </c>
      <c r="C244" s="376"/>
      <c r="D244" s="375"/>
      <c r="E244" s="375"/>
      <c r="F244" s="375"/>
      <c r="G244" s="375"/>
      <c r="H244" s="375"/>
      <c r="I244" s="376"/>
      <c r="J244" s="375"/>
    </row>
    <row r="245" spans="2:10" x14ac:dyDescent="0.35">
      <c r="B245" s="385" t="s">
        <v>326</v>
      </c>
      <c r="C245" s="376"/>
      <c r="D245" s="375"/>
      <c r="E245" s="375"/>
      <c r="F245" s="375"/>
      <c r="G245" s="375"/>
      <c r="H245" s="375"/>
      <c r="I245" s="376"/>
      <c r="J245" s="375"/>
    </row>
    <row r="246" spans="2:10" x14ac:dyDescent="0.35">
      <c r="B246" s="385" t="s">
        <v>327</v>
      </c>
      <c r="C246" s="376"/>
      <c r="D246" s="375"/>
      <c r="E246" s="375"/>
      <c r="F246" s="375"/>
      <c r="G246" s="375"/>
      <c r="H246" s="375"/>
      <c r="I246" s="376"/>
      <c r="J246" s="375"/>
    </row>
    <row r="247" spans="2:10" x14ac:dyDescent="0.35">
      <c r="B247" s="384" t="s">
        <v>328</v>
      </c>
      <c r="C247" s="376"/>
      <c r="D247" s="375"/>
      <c r="E247" s="375"/>
      <c r="F247" s="375"/>
      <c r="G247" s="375"/>
      <c r="H247" s="375"/>
      <c r="I247" s="376"/>
      <c r="J247" s="375"/>
    </row>
    <row r="248" spans="2:10" x14ac:dyDescent="0.35">
      <c r="B248" s="385" t="s">
        <v>329</v>
      </c>
      <c r="C248" s="376"/>
      <c r="D248" s="375"/>
      <c r="E248" s="375"/>
      <c r="F248" s="375"/>
      <c r="G248" s="375"/>
      <c r="H248" s="375"/>
      <c r="I248" s="376"/>
      <c r="J248" s="375"/>
    </row>
    <row r="249" spans="2:10" x14ac:dyDescent="0.35">
      <c r="B249" s="384" t="s">
        <v>330</v>
      </c>
      <c r="C249" s="376"/>
      <c r="D249" s="375"/>
      <c r="E249" s="375"/>
      <c r="F249" s="375"/>
      <c r="G249" s="375"/>
      <c r="H249" s="375"/>
      <c r="I249" s="376"/>
      <c r="J249" s="375"/>
    </row>
    <row r="250" spans="2:10" x14ac:dyDescent="0.35">
      <c r="B250" s="385" t="s">
        <v>331</v>
      </c>
      <c r="C250" s="376"/>
      <c r="D250" s="375"/>
      <c r="E250" s="375"/>
      <c r="F250" s="375"/>
      <c r="G250" s="375"/>
      <c r="H250" s="375"/>
      <c r="I250" s="376"/>
      <c r="J250" s="375"/>
    </row>
    <row r="251" spans="2:10" x14ac:dyDescent="0.35">
      <c r="B251" s="384" t="s">
        <v>332</v>
      </c>
      <c r="C251" s="376"/>
      <c r="D251" s="375"/>
      <c r="E251" s="375"/>
      <c r="F251" s="375"/>
      <c r="G251" s="375"/>
      <c r="H251" s="375"/>
      <c r="I251" s="376"/>
      <c r="J251" s="375"/>
    </row>
    <row r="252" spans="2:10" x14ac:dyDescent="0.35">
      <c r="B252" s="385" t="s">
        <v>333</v>
      </c>
      <c r="C252" s="376"/>
      <c r="D252" s="375"/>
      <c r="E252" s="375"/>
      <c r="F252" s="375"/>
      <c r="G252" s="375"/>
      <c r="H252" s="375"/>
      <c r="I252" s="376"/>
      <c r="J252" s="375"/>
    </row>
    <row r="253" spans="2:10" x14ac:dyDescent="0.35">
      <c r="B253" s="384" t="s">
        <v>334</v>
      </c>
      <c r="C253" s="376"/>
      <c r="D253" s="375"/>
      <c r="E253" s="375"/>
      <c r="F253" s="375"/>
      <c r="G253" s="375"/>
      <c r="H253" s="375"/>
      <c r="I253" s="376"/>
      <c r="J253" s="375"/>
    </row>
    <row r="254" spans="2:10" x14ac:dyDescent="0.35">
      <c r="B254" s="385" t="s">
        <v>335</v>
      </c>
      <c r="C254" s="376"/>
      <c r="D254" s="375"/>
      <c r="E254" s="375"/>
      <c r="F254" s="375"/>
      <c r="G254" s="375"/>
      <c r="H254" s="375"/>
      <c r="I254" s="376"/>
      <c r="J254" s="375"/>
    </row>
    <row r="255" spans="2:10" x14ac:dyDescent="0.35">
      <c r="B255" s="384" t="s">
        <v>336</v>
      </c>
      <c r="C255" s="376"/>
      <c r="D255" s="375"/>
      <c r="E255" s="375"/>
      <c r="F255" s="375"/>
      <c r="G255" s="375"/>
      <c r="H255" s="375"/>
      <c r="I255" s="376"/>
      <c r="J255" s="375"/>
    </row>
    <row r="256" spans="2:10" x14ac:dyDescent="0.35">
      <c r="B256" s="385" t="s">
        <v>337</v>
      </c>
      <c r="C256" s="376"/>
      <c r="D256" s="375"/>
      <c r="E256" s="375"/>
      <c r="F256" s="375"/>
      <c r="G256" s="375"/>
      <c r="H256" s="375"/>
      <c r="I256" s="376"/>
      <c r="J256" s="375"/>
    </row>
    <row r="257" spans="2:10" x14ac:dyDescent="0.35">
      <c r="B257" s="384" t="s">
        <v>338</v>
      </c>
      <c r="C257" s="376"/>
      <c r="D257" s="375"/>
      <c r="E257" s="375"/>
      <c r="F257" s="375"/>
      <c r="G257" s="375"/>
      <c r="H257" s="375"/>
      <c r="I257" s="376"/>
      <c r="J257" s="375"/>
    </row>
    <row r="258" spans="2:10" x14ac:dyDescent="0.35">
      <c r="B258" s="385" t="s">
        <v>339</v>
      </c>
      <c r="C258" s="376"/>
      <c r="D258" s="375"/>
      <c r="E258" s="375"/>
      <c r="F258" s="375"/>
      <c r="G258" s="375"/>
      <c r="H258" s="375"/>
      <c r="I258" s="376"/>
      <c r="J258" s="375"/>
    </row>
    <row r="259" spans="2:10" x14ac:dyDescent="0.35">
      <c r="C259" s="376"/>
    </row>
    <row r="260" spans="2:10" x14ac:dyDescent="0.35">
      <c r="C260" s="376"/>
    </row>
    <row r="261" spans="2:10" x14ac:dyDescent="0.35">
      <c r="C261" s="376"/>
    </row>
    <row r="262" spans="2:10" x14ac:dyDescent="0.35">
      <c r="C262" s="376"/>
    </row>
    <row r="263" spans="2:10" x14ac:dyDescent="0.35">
      <c r="C263" s="376"/>
    </row>
    <row r="264" spans="2:10" x14ac:dyDescent="0.35">
      <c r="C264" s="376"/>
    </row>
    <row r="265" spans="2:10" x14ac:dyDescent="0.35">
      <c r="C265" s="376"/>
    </row>
    <row r="266" spans="2:10" x14ac:dyDescent="0.35">
      <c r="C266" s="376"/>
    </row>
    <row r="267" spans="2:10" x14ac:dyDescent="0.35">
      <c r="C267" s="376"/>
    </row>
    <row r="268" spans="2:10" x14ac:dyDescent="0.35">
      <c r="C268" s="376"/>
    </row>
    <row r="269" spans="2:10" x14ac:dyDescent="0.35">
      <c r="C269" s="376"/>
    </row>
    <row r="270" spans="2:10" x14ac:dyDescent="0.35">
      <c r="C270" s="376"/>
    </row>
    <row r="271" spans="2:10" x14ac:dyDescent="0.35">
      <c r="C271" s="376"/>
    </row>
    <row r="272" spans="2:10" x14ac:dyDescent="0.35">
      <c r="C272" s="376"/>
    </row>
  </sheetData>
  <autoFilter ref="A4:Q214"/>
  <mergeCells count="41">
    <mergeCell ref="H172:H185"/>
    <mergeCell ref="R172:R185"/>
    <mergeCell ref="H186:H199"/>
    <mergeCell ref="R186:R199"/>
    <mergeCell ref="H200:H213"/>
    <mergeCell ref="R200:R213"/>
    <mergeCell ref="H130:H143"/>
    <mergeCell ref="R130:R143"/>
    <mergeCell ref="H144:H157"/>
    <mergeCell ref="R144:R157"/>
    <mergeCell ref="B158:B171"/>
    <mergeCell ref="H158:H171"/>
    <mergeCell ref="R158:R171"/>
    <mergeCell ref="H89:H101"/>
    <mergeCell ref="R89:R101"/>
    <mergeCell ref="B102:B106"/>
    <mergeCell ref="H102:H129"/>
    <mergeCell ref="B107:B111"/>
    <mergeCell ref="B112:B116"/>
    <mergeCell ref="R116:R129"/>
    <mergeCell ref="H48:H61"/>
    <mergeCell ref="R48:R61"/>
    <mergeCell ref="H62:H75"/>
    <mergeCell ref="R62:R75"/>
    <mergeCell ref="B76:B88"/>
    <mergeCell ref="H76:H88"/>
    <mergeCell ref="R76:R88"/>
    <mergeCell ref="H6:H19"/>
    <mergeCell ref="R6:R19"/>
    <mergeCell ref="H20:H33"/>
    <mergeCell ref="R20:R33"/>
    <mergeCell ref="H34:H47"/>
    <mergeCell ref="R34:R47"/>
    <mergeCell ref="A1:U1"/>
    <mergeCell ref="A2:A3"/>
    <mergeCell ref="B2:B3"/>
    <mergeCell ref="C2:L2"/>
    <mergeCell ref="M2:S2"/>
    <mergeCell ref="T2:U2"/>
    <mergeCell ref="G3:H3"/>
    <mergeCell ref="Q3:R3"/>
  </mergeCells>
  <pageMargins left="0.7" right="0.7" top="0.75" bottom="0.75" header="0.3" footer="0.3"/>
  <pageSetup paperSize="9" scale="52" orientation="landscape"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zoomScale="91" zoomScaleNormal="91" workbookViewId="0">
      <pane xSplit="3" ySplit="4" topLeftCell="H34" activePane="bottomRight" state="frozen"/>
      <selection pane="topRight" activeCell="D1" sqref="D1"/>
      <selection pane="bottomLeft" activeCell="A4" sqref="A4"/>
      <selection pane="bottomRight" activeCell="I33" sqref="I33:I36"/>
    </sheetView>
  </sheetViews>
  <sheetFormatPr defaultColWidth="9.1796875" defaultRowHeight="18" x14ac:dyDescent="0.35"/>
  <cols>
    <col min="1" max="1" width="4.26953125" style="131" customWidth="1"/>
    <col min="2" max="2" width="18.54296875" style="128" customWidth="1"/>
    <col min="3" max="3" width="16.1796875" style="128" customWidth="1"/>
    <col min="4" max="5" width="8.1796875" style="128" customWidth="1"/>
    <col min="6" max="9" width="8.453125" style="128" customWidth="1"/>
    <col min="10" max="13" width="8.1796875" style="128" customWidth="1"/>
    <col min="14" max="15" width="7.81640625" style="128" customWidth="1"/>
    <col min="16" max="28" width="9.81640625" style="128" customWidth="1"/>
    <col min="29" max="30" width="9.81640625" style="1" customWidth="1"/>
    <col min="31" max="31" width="8.26953125" style="1" customWidth="1"/>
    <col min="32" max="16384" width="9.1796875" style="1"/>
  </cols>
  <sheetData>
    <row r="1" spans="1:32"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494"/>
      <c r="Y1" s="494"/>
      <c r="Z1" s="494"/>
      <c r="AA1" s="494"/>
      <c r="AB1" s="494"/>
      <c r="AC1" s="494"/>
      <c r="AD1" s="494"/>
      <c r="AE1" s="494"/>
      <c r="AF1" s="135"/>
    </row>
    <row r="2" spans="1:32" s="4" customFormat="1" ht="17.25" customHeight="1" x14ac:dyDescent="0.35">
      <c r="A2" s="495" t="s">
        <v>0</v>
      </c>
      <c r="B2" s="497" t="s">
        <v>1</v>
      </c>
      <c r="C2" s="495" t="s">
        <v>8</v>
      </c>
      <c r="D2" s="481">
        <v>43101</v>
      </c>
      <c r="E2" s="492"/>
      <c r="F2" s="481">
        <v>43132</v>
      </c>
      <c r="G2" s="492"/>
      <c r="H2" s="481">
        <v>43160</v>
      </c>
      <c r="I2" s="492"/>
      <c r="J2" s="481">
        <v>43191</v>
      </c>
      <c r="K2" s="492"/>
      <c r="L2" s="481">
        <v>43221</v>
      </c>
      <c r="M2" s="492"/>
      <c r="N2" s="481">
        <v>43252</v>
      </c>
      <c r="O2" s="492"/>
      <c r="P2" s="481">
        <v>43282</v>
      </c>
      <c r="Q2" s="492"/>
      <c r="R2" s="481">
        <v>43313</v>
      </c>
      <c r="S2" s="492"/>
      <c r="T2" s="481">
        <v>43344</v>
      </c>
      <c r="U2" s="492"/>
      <c r="V2" s="481">
        <v>43374</v>
      </c>
      <c r="W2" s="492"/>
      <c r="X2" s="481">
        <v>43405</v>
      </c>
      <c r="Y2" s="492"/>
      <c r="Z2" s="481">
        <v>43435</v>
      </c>
      <c r="AA2" s="482"/>
      <c r="AB2" s="483" t="s">
        <v>92</v>
      </c>
      <c r="AC2" s="484"/>
      <c r="AD2" s="485" t="s">
        <v>70</v>
      </c>
      <c r="AE2" s="486"/>
    </row>
    <row r="3" spans="1:32" s="4" customFormat="1" ht="17.25" customHeight="1" x14ac:dyDescent="0.35">
      <c r="A3" s="496"/>
      <c r="B3" s="498"/>
      <c r="C3" s="495"/>
      <c r="D3" s="490" t="s">
        <v>82</v>
      </c>
      <c r="E3" s="491"/>
      <c r="F3" s="490" t="s">
        <v>83</v>
      </c>
      <c r="G3" s="491"/>
      <c r="H3" s="490" t="s">
        <v>84</v>
      </c>
      <c r="I3" s="491"/>
      <c r="J3" s="490" t="s">
        <v>85</v>
      </c>
      <c r="K3" s="491"/>
      <c r="L3" s="490" t="s">
        <v>86</v>
      </c>
      <c r="M3" s="491"/>
      <c r="N3" s="490" t="s">
        <v>87</v>
      </c>
      <c r="O3" s="491"/>
      <c r="P3" s="490" t="s">
        <v>88</v>
      </c>
      <c r="Q3" s="491"/>
      <c r="R3" s="490" t="s">
        <v>89</v>
      </c>
      <c r="S3" s="491"/>
      <c r="T3" s="487"/>
      <c r="U3" s="488"/>
      <c r="V3" s="487"/>
      <c r="W3" s="488"/>
      <c r="X3" s="487"/>
      <c r="Y3" s="488"/>
      <c r="Z3" s="487"/>
      <c r="AA3" s="489"/>
      <c r="AB3" s="478"/>
      <c r="AC3" s="479"/>
      <c r="AD3" s="163"/>
      <c r="AE3" s="164"/>
    </row>
    <row r="4" spans="1:32" s="11" customFormat="1" ht="27.75" customHeight="1" x14ac:dyDescent="0.35">
      <c r="A4" s="496"/>
      <c r="B4" s="498"/>
      <c r="C4" s="496"/>
      <c r="D4" s="143" t="s">
        <v>10</v>
      </c>
      <c r="E4" s="138" t="s">
        <v>11</v>
      </c>
      <c r="F4" s="138" t="s">
        <v>10</v>
      </c>
      <c r="G4" s="138" t="s">
        <v>11</v>
      </c>
      <c r="H4" s="138" t="s">
        <v>10</v>
      </c>
      <c r="I4" s="138" t="s">
        <v>11</v>
      </c>
      <c r="J4" s="138" t="s">
        <v>10</v>
      </c>
      <c r="K4" s="138" t="s">
        <v>11</v>
      </c>
      <c r="L4" s="138" t="s">
        <v>10</v>
      </c>
      <c r="M4" s="138" t="s">
        <v>11</v>
      </c>
      <c r="N4" s="138" t="s">
        <v>10</v>
      </c>
      <c r="O4" s="138" t="s">
        <v>11</v>
      </c>
      <c r="P4" s="138" t="s">
        <v>10</v>
      </c>
      <c r="Q4" s="138" t="s">
        <v>11</v>
      </c>
      <c r="R4" s="138" t="s">
        <v>10</v>
      </c>
      <c r="S4" s="138" t="s">
        <v>11</v>
      </c>
      <c r="T4" s="138" t="s">
        <v>10</v>
      </c>
      <c r="U4" s="138" t="s">
        <v>11</v>
      </c>
      <c r="V4" s="138" t="s">
        <v>10</v>
      </c>
      <c r="W4" s="138" t="s">
        <v>11</v>
      </c>
      <c r="X4" s="138" t="s">
        <v>10</v>
      </c>
      <c r="Y4" s="138" t="s">
        <v>11</v>
      </c>
      <c r="Z4" s="138" t="s">
        <v>10</v>
      </c>
      <c r="AA4" s="144" t="s">
        <v>11</v>
      </c>
      <c r="AB4" s="161" t="s">
        <v>10</v>
      </c>
      <c r="AC4" s="162" t="s">
        <v>11</v>
      </c>
      <c r="AD4" s="161" t="s">
        <v>93</v>
      </c>
      <c r="AE4" s="162" t="s">
        <v>11</v>
      </c>
    </row>
    <row r="5" spans="1:32" s="18" customFormat="1" ht="17.25" customHeight="1" x14ac:dyDescent="0.35">
      <c r="A5" s="501">
        <v>1</v>
      </c>
      <c r="B5" s="502" t="s">
        <v>34</v>
      </c>
      <c r="C5" s="126" t="s">
        <v>35</v>
      </c>
      <c r="D5" s="471">
        <v>2.9824000000000002</v>
      </c>
      <c r="E5" s="472" t="s">
        <v>32</v>
      </c>
      <c r="F5" s="471">
        <v>2.9824000000000002</v>
      </c>
      <c r="G5" s="472" t="s">
        <v>32</v>
      </c>
      <c r="H5" s="471">
        <v>2.9824000000000002</v>
      </c>
      <c r="I5" s="472" t="s">
        <v>32</v>
      </c>
      <c r="J5" s="471">
        <v>2.9824000000000002</v>
      </c>
      <c r="K5" s="472" t="s">
        <v>32</v>
      </c>
      <c r="L5" s="471">
        <v>2.9824000000000002</v>
      </c>
      <c r="M5" s="472" t="s">
        <v>32</v>
      </c>
      <c r="N5" s="471">
        <v>2.9824000000000002</v>
      </c>
      <c r="O5" s="472" t="s">
        <v>32</v>
      </c>
      <c r="P5" s="471">
        <v>2.9824000000000002</v>
      </c>
      <c r="Q5" s="472" t="s">
        <v>32</v>
      </c>
      <c r="R5" s="471">
        <v>3</v>
      </c>
      <c r="S5" s="472" t="s">
        <v>31</v>
      </c>
      <c r="T5" s="471">
        <v>2.9816000000000003</v>
      </c>
      <c r="U5" s="472" t="s">
        <v>32</v>
      </c>
      <c r="V5" s="471">
        <v>2.9812000000000003</v>
      </c>
      <c r="W5" s="472" t="s">
        <v>32</v>
      </c>
      <c r="X5" s="471"/>
      <c r="Y5" s="472"/>
      <c r="Z5" s="471"/>
      <c r="AA5" s="480"/>
      <c r="AB5" s="474">
        <f>IFERROR(SUMIF($D$4:$AA$4,$D$4,D5:AA8)/12," ")</f>
        <v>2.4866333333333337</v>
      </c>
      <c r="AC5" s="476" t="str">
        <f>IF(AB5=5,"A+",IF(AND(AB5&lt;5,AB5&gt;=4),"A",IF(AND(AB5&lt;4,AB5&gt;=3),"B+",IF(AND(AB5&lt;3,AB5&gt;2),"B",IF(AND(AB5&lt;=2,AB5&gt;0),"C","M")))))</f>
        <v>B</v>
      </c>
      <c r="AD5" s="474"/>
      <c r="AE5" s="476" t="str">
        <f>IF(AD5=5,"A+",IF(AND(AD5&lt;5,AD5&gt;=4),"A",IF(AND(AD5&lt;4,AD5&gt;=3),"B+",IF(AND(AD5&lt;3,AD5&gt;2),"B",IF(AND(AD5&lt;=2,AD5&gt;0),"C","M")))))</f>
        <v>M</v>
      </c>
    </row>
    <row r="6" spans="1:32" s="25" customFormat="1" ht="23.25" customHeight="1" x14ac:dyDescent="0.35">
      <c r="A6" s="501"/>
      <c r="B6" s="502"/>
      <c r="C6" s="125" t="s">
        <v>69</v>
      </c>
      <c r="D6" s="471"/>
      <c r="E6" s="472" t="s">
        <v>91</v>
      </c>
      <c r="F6" s="471"/>
      <c r="G6" s="472" t="s">
        <v>91</v>
      </c>
      <c r="H6" s="471"/>
      <c r="I6" s="472" t="s">
        <v>91</v>
      </c>
      <c r="J6" s="471"/>
      <c r="K6" s="472" t="s">
        <v>91</v>
      </c>
      <c r="L6" s="471"/>
      <c r="M6" s="472" t="s">
        <v>91</v>
      </c>
      <c r="N6" s="471"/>
      <c r="O6" s="472" t="s">
        <v>91</v>
      </c>
      <c r="P6" s="471"/>
      <c r="Q6" s="472" t="s">
        <v>91</v>
      </c>
      <c r="R6" s="471"/>
      <c r="S6" s="472" t="s">
        <v>91</v>
      </c>
      <c r="T6" s="471"/>
      <c r="U6" s="472" t="s">
        <v>91</v>
      </c>
      <c r="V6" s="471"/>
      <c r="W6" s="472" t="s">
        <v>91</v>
      </c>
      <c r="X6" s="471"/>
      <c r="Y6" s="472"/>
      <c r="Z6" s="471"/>
      <c r="AA6" s="480"/>
      <c r="AB6" s="474"/>
      <c r="AC6" s="476" t="str">
        <f>IF(A6=10,"A+",IF(AND(A6&lt;10,A6&gt;=8),"A",IF(AND(A6&lt;8,A6&gt;=6),"B+",IF(AND(A6&lt;6,A6&gt;4),"B",IF(AND(A6&lt;=2,A6&gt;0),"C","M")))))</f>
        <v>M</v>
      </c>
      <c r="AD6" s="474"/>
      <c r="AE6" s="476" t="str">
        <f>IF(C6=10,"A+",IF(AND(C6&lt;10,C6&gt;=8),"A",IF(AND(C6&lt;8,C6&gt;=6),"B+",IF(AND(C6&lt;6,C6&gt;4),"B",IF(AND(C6&lt;=2,C6&gt;0),"C","M")))))</f>
        <v>M</v>
      </c>
    </row>
    <row r="7" spans="1:32" s="18" customFormat="1" ht="23.25" customHeight="1" x14ac:dyDescent="0.35">
      <c r="A7" s="501"/>
      <c r="B7" s="502"/>
      <c r="C7" s="126" t="s">
        <v>41</v>
      </c>
      <c r="D7" s="471"/>
      <c r="E7" s="472" t="s">
        <v>91</v>
      </c>
      <c r="F7" s="471"/>
      <c r="G7" s="472" t="s">
        <v>91</v>
      </c>
      <c r="H7" s="471"/>
      <c r="I7" s="472" t="s">
        <v>91</v>
      </c>
      <c r="J7" s="471"/>
      <c r="K7" s="472" t="s">
        <v>91</v>
      </c>
      <c r="L7" s="471"/>
      <c r="M7" s="472" t="s">
        <v>91</v>
      </c>
      <c r="N7" s="471"/>
      <c r="O7" s="472" t="s">
        <v>91</v>
      </c>
      <c r="P7" s="471"/>
      <c r="Q7" s="472" t="s">
        <v>91</v>
      </c>
      <c r="R7" s="471"/>
      <c r="S7" s="472" t="s">
        <v>91</v>
      </c>
      <c r="T7" s="471"/>
      <c r="U7" s="472" t="s">
        <v>91</v>
      </c>
      <c r="V7" s="471"/>
      <c r="W7" s="472" t="s">
        <v>91</v>
      </c>
      <c r="X7" s="471"/>
      <c r="Y7" s="472"/>
      <c r="Z7" s="471"/>
      <c r="AA7" s="480"/>
      <c r="AB7" s="474"/>
      <c r="AC7" s="476" t="str">
        <f>IF(A7=10,"A+",IF(AND(A7&lt;10,A7&gt;=8),"A",IF(AND(A7&lt;8,A7&gt;=6),"B+",IF(AND(A7&lt;6,A7&gt;4),"B",IF(AND(A7&lt;=2,A7&gt;0),"C","M")))))</f>
        <v>M</v>
      </c>
      <c r="AD7" s="474"/>
      <c r="AE7" s="476" t="str">
        <f>IF(C7=10,"A+",IF(AND(C7&lt;10,C7&gt;=8),"A",IF(AND(C7&lt;8,C7&gt;=6),"B+",IF(AND(C7&lt;6,C7&gt;4),"B",IF(AND(C7&lt;=2,C7&gt;0),"C","M")))))</f>
        <v>M</v>
      </c>
    </row>
    <row r="8" spans="1:32" s="25" customFormat="1" ht="23.25" customHeight="1" x14ac:dyDescent="0.35">
      <c r="A8" s="501"/>
      <c r="B8" s="502"/>
      <c r="C8" s="125" t="s">
        <v>68</v>
      </c>
      <c r="D8" s="471"/>
      <c r="E8" s="472" t="s">
        <v>91</v>
      </c>
      <c r="F8" s="471"/>
      <c r="G8" s="472" t="s">
        <v>91</v>
      </c>
      <c r="H8" s="471"/>
      <c r="I8" s="472" t="s">
        <v>91</v>
      </c>
      <c r="J8" s="471"/>
      <c r="K8" s="472" t="s">
        <v>91</v>
      </c>
      <c r="L8" s="471"/>
      <c r="M8" s="472" t="s">
        <v>91</v>
      </c>
      <c r="N8" s="471"/>
      <c r="O8" s="472" t="s">
        <v>91</v>
      </c>
      <c r="P8" s="471"/>
      <c r="Q8" s="472" t="s">
        <v>91</v>
      </c>
      <c r="R8" s="471"/>
      <c r="S8" s="472" t="s">
        <v>91</v>
      </c>
      <c r="T8" s="471"/>
      <c r="U8" s="472" t="s">
        <v>91</v>
      </c>
      <c r="V8" s="471"/>
      <c r="W8" s="472" t="s">
        <v>91</v>
      </c>
      <c r="X8" s="471"/>
      <c r="Y8" s="472"/>
      <c r="Z8" s="471"/>
      <c r="AA8" s="480"/>
      <c r="AB8" s="474"/>
      <c r="AC8" s="476" t="str">
        <f>IF(A8=10,"A+",IF(AND(A8&lt;10,A8&gt;=8),"A",IF(AND(A8&lt;8,A8&gt;=6),"B+",IF(AND(A8&lt;6,A8&gt;4),"B",IF(AND(A8&lt;=2,A8&gt;0),"C","M")))))</f>
        <v>M</v>
      </c>
      <c r="AD8" s="474"/>
      <c r="AE8" s="476" t="str">
        <f>IF(C8=10,"A+",IF(AND(C8&lt;10,C8&gt;=8),"A",IF(AND(C8&lt;8,C8&gt;=6),"B+",IF(AND(C8&lt;6,C8&gt;4),"B",IF(AND(C8&lt;=2,C8&gt;0),"C","M")))))</f>
        <v>M</v>
      </c>
    </row>
    <row r="9" spans="1:32" s="40" customFormat="1" ht="17.25" customHeight="1" x14ac:dyDescent="0.35">
      <c r="A9" s="499">
        <v>2</v>
      </c>
      <c r="B9" s="500" t="s">
        <v>13</v>
      </c>
      <c r="C9" s="126" t="s">
        <v>35</v>
      </c>
      <c r="D9" s="471">
        <v>3.0816666666666666</v>
      </c>
      <c r="E9" s="472" t="s">
        <v>31</v>
      </c>
      <c r="F9" s="471">
        <v>3.0816666666666666</v>
      </c>
      <c r="G9" s="472" t="s">
        <v>31</v>
      </c>
      <c r="H9" s="471">
        <v>3.0816666666666666</v>
      </c>
      <c r="I9" s="472" t="s">
        <v>31</v>
      </c>
      <c r="J9" s="471">
        <v>3.0816666666666666</v>
      </c>
      <c r="K9" s="472" t="s">
        <v>31</v>
      </c>
      <c r="L9" s="471">
        <v>3.0816666666666666</v>
      </c>
      <c r="M9" s="472" t="s">
        <v>31</v>
      </c>
      <c r="N9" s="471">
        <v>3.0816666666666666</v>
      </c>
      <c r="O9" s="472" t="s">
        <v>31</v>
      </c>
      <c r="P9" s="471">
        <v>3.0816666666666666</v>
      </c>
      <c r="Q9" s="472" t="s">
        <v>31</v>
      </c>
      <c r="R9" s="471">
        <v>3.0766666666666667</v>
      </c>
      <c r="S9" s="472" t="s">
        <v>31</v>
      </c>
      <c r="T9" s="471">
        <v>3.0766666666666667</v>
      </c>
      <c r="U9" s="472" t="s">
        <v>31</v>
      </c>
      <c r="V9" s="471">
        <v>3.0720000000000001</v>
      </c>
      <c r="W9" s="472" t="s">
        <v>31</v>
      </c>
      <c r="X9" s="471"/>
      <c r="Y9" s="472"/>
      <c r="Z9" s="471"/>
      <c r="AA9" s="480"/>
      <c r="AB9" s="474">
        <f t="shared" ref="AB9" si="0">IFERROR(SUMIF($D$4:$AA$4,$D$4,D9:AA12)/12," ")</f>
        <v>2.5664166666666666</v>
      </c>
      <c r="AC9" s="476" t="str">
        <f t="shared" ref="AC9:AE9" si="1">IF(AB9=5,"A+",IF(AND(AB9&lt;5,AB9&gt;=4),"A",IF(AND(AB9&lt;4,AB9&gt;=3),"B+",IF(AND(AB9&lt;3,AB9&gt;2),"B",IF(AND(AB9&lt;=2,AB9&gt;0),"C","M")))))</f>
        <v>B</v>
      </c>
      <c r="AD9" s="474"/>
      <c r="AE9" s="476" t="str">
        <f t="shared" si="1"/>
        <v>M</v>
      </c>
      <c r="AF9" s="39"/>
    </row>
    <row r="10" spans="1:32" s="40" customFormat="1" ht="23.25" customHeight="1" x14ac:dyDescent="0.35">
      <c r="A10" s="499"/>
      <c r="B10" s="500"/>
      <c r="C10" s="125" t="s">
        <v>69</v>
      </c>
      <c r="D10" s="471"/>
      <c r="E10" s="472" t="s">
        <v>91</v>
      </c>
      <c r="F10" s="471"/>
      <c r="G10" s="472" t="s">
        <v>91</v>
      </c>
      <c r="H10" s="471"/>
      <c r="I10" s="472" t="s">
        <v>91</v>
      </c>
      <c r="J10" s="471"/>
      <c r="K10" s="472" t="s">
        <v>91</v>
      </c>
      <c r="L10" s="471"/>
      <c r="M10" s="472" t="s">
        <v>91</v>
      </c>
      <c r="N10" s="471"/>
      <c r="O10" s="472" t="s">
        <v>91</v>
      </c>
      <c r="P10" s="471"/>
      <c r="Q10" s="472" t="s">
        <v>91</v>
      </c>
      <c r="R10" s="471"/>
      <c r="S10" s="472" t="s">
        <v>91</v>
      </c>
      <c r="T10" s="471"/>
      <c r="U10" s="472" t="s">
        <v>91</v>
      </c>
      <c r="V10" s="471"/>
      <c r="W10" s="472" t="s">
        <v>91</v>
      </c>
      <c r="X10" s="471"/>
      <c r="Y10" s="472"/>
      <c r="Z10" s="471"/>
      <c r="AA10" s="480"/>
      <c r="AB10" s="474"/>
      <c r="AC10" s="476" t="str">
        <f>IF(A10=10,"A+",IF(AND(A10&lt;10,A10&gt;=8),"A",IF(AND(A10&lt;8,A10&gt;=6),"B+",IF(AND(A10&lt;6,A10&gt;4),"B",IF(AND(A10&lt;=2,A10&gt;0),"C","M")))))</f>
        <v>M</v>
      </c>
      <c r="AD10" s="474"/>
      <c r="AE10" s="476" t="str">
        <f>IF(C10=10,"A+",IF(AND(C10&lt;10,C10&gt;=8),"A",IF(AND(C10&lt;8,C10&gt;=6),"B+",IF(AND(C10&lt;6,C10&gt;4),"B",IF(AND(C10&lt;=2,C10&gt;0),"C","M")))))</f>
        <v>M</v>
      </c>
      <c r="AF10" s="39"/>
    </row>
    <row r="11" spans="1:32" s="40" customFormat="1" ht="23.25" customHeight="1" x14ac:dyDescent="0.35">
      <c r="A11" s="499"/>
      <c r="B11" s="500"/>
      <c r="C11" s="126" t="s">
        <v>41</v>
      </c>
      <c r="D11" s="471"/>
      <c r="E11" s="472" t="s">
        <v>91</v>
      </c>
      <c r="F11" s="471"/>
      <c r="G11" s="472" t="s">
        <v>91</v>
      </c>
      <c r="H11" s="471"/>
      <c r="I11" s="472" t="s">
        <v>91</v>
      </c>
      <c r="J11" s="471"/>
      <c r="K11" s="472" t="s">
        <v>91</v>
      </c>
      <c r="L11" s="471"/>
      <c r="M11" s="472" t="s">
        <v>91</v>
      </c>
      <c r="N11" s="471"/>
      <c r="O11" s="472" t="s">
        <v>91</v>
      </c>
      <c r="P11" s="471"/>
      <c r="Q11" s="472" t="s">
        <v>91</v>
      </c>
      <c r="R11" s="471"/>
      <c r="S11" s="472" t="s">
        <v>91</v>
      </c>
      <c r="T11" s="471"/>
      <c r="U11" s="472" t="s">
        <v>91</v>
      </c>
      <c r="V11" s="471"/>
      <c r="W11" s="472" t="s">
        <v>91</v>
      </c>
      <c r="X11" s="471"/>
      <c r="Y11" s="472"/>
      <c r="Z11" s="471"/>
      <c r="AA11" s="480"/>
      <c r="AB11" s="474"/>
      <c r="AC11" s="476" t="str">
        <f>IF(A11=10,"A+",IF(AND(A11&lt;10,A11&gt;=8),"A",IF(AND(A11&lt;8,A11&gt;=6),"B+",IF(AND(A11&lt;6,A11&gt;4),"B",IF(AND(A11&lt;=2,A11&gt;0),"C","M")))))</f>
        <v>M</v>
      </c>
      <c r="AD11" s="474"/>
      <c r="AE11" s="476" t="str">
        <f>IF(C11=10,"A+",IF(AND(C11&lt;10,C11&gt;=8),"A",IF(AND(C11&lt;8,C11&gt;=6),"B+",IF(AND(C11&lt;6,C11&gt;4),"B",IF(AND(C11&lt;=2,C11&gt;0),"C","M")))))</f>
        <v>M</v>
      </c>
      <c r="AF11" s="39"/>
    </row>
    <row r="12" spans="1:32" s="40" customFormat="1" ht="23.25" customHeight="1" x14ac:dyDescent="0.35">
      <c r="A12" s="499"/>
      <c r="B12" s="500"/>
      <c r="C12" s="125" t="s">
        <v>68</v>
      </c>
      <c r="D12" s="471"/>
      <c r="E12" s="472" t="s">
        <v>91</v>
      </c>
      <c r="F12" s="471"/>
      <c r="G12" s="472" t="s">
        <v>91</v>
      </c>
      <c r="H12" s="471"/>
      <c r="I12" s="472" t="s">
        <v>91</v>
      </c>
      <c r="J12" s="471"/>
      <c r="K12" s="472" t="s">
        <v>91</v>
      </c>
      <c r="L12" s="471"/>
      <c r="M12" s="472" t="s">
        <v>91</v>
      </c>
      <c r="N12" s="471"/>
      <c r="O12" s="472" t="s">
        <v>91</v>
      </c>
      <c r="P12" s="471"/>
      <c r="Q12" s="472" t="s">
        <v>91</v>
      </c>
      <c r="R12" s="471"/>
      <c r="S12" s="472" t="s">
        <v>91</v>
      </c>
      <c r="T12" s="471"/>
      <c r="U12" s="472" t="s">
        <v>91</v>
      </c>
      <c r="V12" s="471"/>
      <c r="W12" s="472" t="s">
        <v>91</v>
      </c>
      <c r="X12" s="471"/>
      <c r="Y12" s="472"/>
      <c r="Z12" s="471"/>
      <c r="AA12" s="480"/>
      <c r="AB12" s="474"/>
      <c r="AC12" s="476" t="str">
        <f>IF(A12=10,"A+",IF(AND(A12&lt;10,A12&gt;=8),"A",IF(AND(A12&lt;8,A12&gt;=6),"B+",IF(AND(A12&lt;6,A12&gt;4),"B",IF(AND(A12&lt;=2,A12&gt;0),"C","M")))))</f>
        <v>M</v>
      </c>
      <c r="AD12" s="474"/>
      <c r="AE12" s="476" t="str">
        <f>IF(C12=10,"A+",IF(AND(C12&lt;10,C12&gt;=8),"A",IF(AND(C12&lt;8,C12&gt;=6),"B+",IF(AND(C12&lt;6,C12&gt;4),"B",IF(AND(C12&lt;=2,C12&gt;0),"C","M")))))</f>
        <v>M</v>
      </c>
      <c r="AF12" s="39"/>
    </row>
    <row r="13" spans="1:32" s="18" customFormat="1" ht="17.25" customHeight="1" x14ac:dyDescent="0.35">
      <c r="A13" s="501">
        <v>3</v>
      </c>
      <c r="B13" s="502" t="s">
        <v>81</v>
      </c>
      <c r="C13" s="126" t="s">
        <v>35</v>
      </c>
      <c r="D13" s="471">
        <v>3.2057142857142855</v>
      </c>
      <c r="E13" s="472" t="s">
        <v>31</v>
      </c>
      <c r="F13" s="471">
        <v>3.206666666666667</v>
      </c>
      <c r="G13" s="472" t="s">
        <v>31</v>
      </c>
      <c r="H13" s="471">
        <v>3.206666666666667</v>
      </c>
      <c r="I13" s="472" t="s">
        <v>31</v>
      </c>
      <c r="J13" s="471">
        <v>3.206666666666667</v>
      </c>
      <c r="K13" s="472" t="s">
        <v>31</v>
      </c>
      <c r="L13" s="471">
        <v>3.206666666666667</v>
      </c>
      <c r="M13" s="472" t="s">
        <v>31</v>
      </c>
      <c r="N13" s="471">
        <v>3.206666666666667</v>
      </c>
      <c r="O13" s="472" t="s">
        <v>31</v>
      </c>
      <c r="P13" s="471">
        <v>3.206666666666667</v>
      </c>
      <c r="Q13" s="472" t="s">
        <v>31</v>
      </c>
      <c r="R13" s="471">
        <v>3.1240000000000001</v>
      </c>
      <c r="S13" s="472" t="s">
        <v>31</v>
      </c>
      <c r="T13" s="471">
        <v>3.1240000000000001</v>
      </c>
      <c r="U13" s="472" t="s">
        <v>31</v>
      </c>
      <c r="V13" s="471">
        <v>3.1240000000000001</v>
      </c>
      <c r="W13" s="472" t="s">
        <v>31</v>
      </c>
      <c r="X13" s="471"/>
      <c r="Y13" s="472"/>
      <c r="Z13" s="471"/>
      <c r="AA13" s="480"/>
      <c r="AB13" s="474">
        <f t="shared" ref="AB13" si="2">IFERROR(SUMIF($D$4:$AA$4,$D$4,D13:AA16)/12," ")</f>
        <v>2.6514761904761905</v>
      </c>
      <c r="AC13" s="476" t="str">
        <f t="shared" ref="AC13:AE13" si="3">IF(AB13=5,"A+",IF(AND(AB13&lt;5,AB13&gt;=4),"A",IF(AND(AB13&lt;4,AB13&gt;=3),"B+",IF(AND(AB13&lt;3,AB13&gt;2),"B",IF(AND(AB13&lt;=2,AB13&gt;0),"C","M")))))</f>
        <v>B</v>
      </c>
      <c r="AD13" s="474"/>
      <c r="AE13" s="476" t="str">
        <f t="shared" si="3"/>
        <v>M</v>
      </c>
      <c r="AF13" s="39"/>
    </row>
    <row r="14" spans="1:32" s="25" customFormat="1" ht="23.25" customHeight="1" x14ac:dyDescent="0.35">
      <c r="A14" s="501"/>
      <c r="B14" s="502"/>
      <c r="C14" s="125" t="s">
        <v>69</v>
      </c>
      <c r="D14" s="471"/>
      <c r="E14" s="472" t="s">
        <v>91</v>
      </c>
      <c r="F14" s="471"/>
      <c r="G14" s="472" t="s">
        <v>91</v>
      </c>
      <c r="H14" s="471"/>
      <c r="I14" s="472" t="s">
        <v>91</v>
      </c>
      <c r="J14" s="471"/>
      <c r="K14" s="472" t="s">
        <v>91</v>
      </c>
      <c r="L14" s="471"/>
      <c r="M14" s="472" t="s">
        <v>91</v>
      </c>
      <c r="N14" s="471"/>
      <c r="O14" s="472" t="s">
        <v>91</v>
      </c>
      <c r="P14" s="471"/>
      <c r="Q14" s="472" t="s">
        <v>91</v>
      </c>
      <c r="R14" s="471"/>
      <c r="S14" s="472" t="s">
        <v>91</v>
      </c>
      <c r="T14" s="471"/>
      <c r="U14" s="472" t="s">
        <v>91</v>
      </c>
      <c r="V14" s="471"/>
      <c r="W14" s="472" t="s">
        <v>91</v>
      </c>
      <c r="X14" s="471"/>
      <c r="Y14" s="472"/>
      <c r="Z14" s="471"/>
      <c r="AA14" s="480"/>
      <c r="AB14" s="474"/>
      <c r="AC14" s="476" t="str">
        <f>IF(A14=10,"A+",IF(AND(A14&lt;10,A14&gt;=8),"A",IF(AND(A14&lt;8,A14&gt;=6),"B+",IF(AND(A14&lt;6,A14&gt;4),"B",IF(AND(A14&lt;=2,A14&gt;0),"C","M")))))</f>
        <v>M</v>
      </c>
      <c r="AD14" s="474"/>
      <c r="AE14" s="476" t="str">
        <f>IF(C14=10,"A+",IF(AND(C14&lt;10,C14&gt;=8),"A",IF(AND(C14&lt;8,C14&gt;=6),"B+",IF(AND(C14&lt;6,C14&gt;4),"B",IF(AND(C14&lt;=2,C14&gt;0),"C","M")))))</f>
        <v>M</v>
      </c>
      <c r="AF14" s="51"/>
    </row>
    <row r="15" spans="1:32" s="18" customFormat="1" ht="23.25" customHeight="1" x14ac:dyDescent="0.35">
      <c r="A15" s="501"/>
      <c r="B15" s="502"/>
      <c r="C15" s="126" t="s">
        <v>41</v>
      </c>
      <c r="D15" s="471"/>
      <c r="E15" s="472" t="s">
        <v>91</v>
      </c>
      <c r="F15" s="471"/>
      <c r="G15" s="472" t="s">
        <v>91</v>
      </c>
      <c r="H15" s="471"/>
      <c r="I15" s="472" t="s">
        <v>91</v>
      </c>
      <c r="J15" s="471"/>
      <c r="K15" s="472" t="s">
        <v>91</v>
      </c>
      <c r="L15" s="471"/>
      <c r="M15" s="472" t="s">
        <v>91</v>
      </c>
      <c r="N15" s="471"/>
      <c r="O15" s="472" t="s">
        <v>91</v>
      </c>
      <c r="P15" s="471"/>
      <c r="Q15" s="472" t="s">
        <v>91</v>
      </c>
      <c r="R15" s="471"/>
      <c r="S15" s="472" t="s">
        <v>91</v>
      </c>
      <c r="T15" s="471"/>
      <c r="U15" s="472" t="s">
        <v>91</v>
      </c>
      <c r="V15" s="471"/>
      <c r="W15" s="472" t="s">
        <v>91</v>
      </c>
      <c r="X15" s="471"/>
      <c r="Y15" s="472"/>
      <c r="Z15" s="471"/>
      <c r="AA15" s="480"/>
      <c r="AB15" s="474"/>
      <c r="AC15" s="476" t="str">
        <f>IF(A15=10,"A+",IF(AND(A15&lt;10,A15&gt;=8),"A",IF(AND(A15&lt;8,A15&gt;=6),"B+",IF(AND(A15&lt;6,A15&gt;4),"B",IF(AND(A15&lt;=2,A15&gt;0),"C","M")))))</f>
        <v>M</v>
      </c>
      <c r="AD15" s="474"/>
      <c r="AE15" s="476" t="str">
        <f>IF(C15=10,"A+",IF(AND(C15&lt;10,C15&gt;=8),"A",IF(AND(C15&lt;8,C15&gt;=6),"B+",IF(AND(C15&lt;6,C15&gt;4),"B",IF(AND(C15&lt;=2,C15&gt;0),"C","M")))))</f>
        <v>M</v>
      </c>
      <c r="AF15" s="39"/>
    </row>
    <row r="16" spans="1:32" s="18" customFormat="1" ht="23.25" customHeight="1" x14ac:dyDescent="0.35">
      <c r="A16" s="501"/>
      <c r="B16" s="502"/>
      <c r="C16" s="125" t="s">
        <v>68</v>
      </c>
      <c r="D16" s="471"/>
      <c r="E16" s="472" t="s">
        <v>91</v>
      </c>
      <c r="F16" s="471"/>
      <c r="G16" s="472" t="s">
        <v>91</v>
      </c>
      <c r="H16" s="471"/>
      <c r="I16" s="472" t="s">
        <v>91</v>
      </c>
      <c r="J16" s="471"/>
      <c r="K16" s="472" t="s">
        <v>91</v>
      </c>
      <c r="L16" s="471"/>
      <c r="M16" s="472" t="s">
        <v>91</v>
      </c>
      <c r="N16" s="471"/>
      <c r="O16" s="472" t="s">
        <v>91</v>
      </c>
      <c r="P16" s="471"/>
      <c r="Q16" s="472" t="s">
        <v>91</v>
      </c>
      <c r="R16" s="471"/>
      <c r="S16" s="472" t="s">
        <v>91</v>
      </c>
      <c r="T16" s="471"/>
      <c r="U16" s="472" t="s">
        <v>91</v>
      </c>
      <c r="V16" s="471"/>
      <c r="W16" s="472" t="s">
        <v>91</v>
      </c>
      <c r="X16" s="471"/>
      <c r="Y16" s="472"/>
      <c r="Z16" s="471"/>
      <c r="AA16" s="480"/>
      <c r="AB16" s="474"/>
      <c r="AC16" s="476" t="str">
        <f>IF(A16=10,"A+",IF(AND(A16&lt;10,A16&gt;=8),"A",IF(AND(A16&lt;8,A16&gt;=6),"B+",IF(AND(A16&lt;6,A16&gt;4),"B",IF(AND(A16&lt;=2,A16&gt;0),"C","M")))))</f>
        <v>M</v>
      </c>
      <c r="AD16" s="474"/>
      <c r="AE16" s="476" t="str">
        <f>IF(C16=10,"A+",IF(AND(C16&lt;10,C16&gt;=8),"A",IF(AND(C16&lt;8,C16&gt;=6),"B+",IF(AND(C16&lt;6,C16&gt;4),"B",IF(AND(C16&lt;=2,C16&gt;0),"C","M")))))</f>
        <v>M</v>
      </c>
      <c r="AF16" s="39"/>
    </row>
    <row r="17" spans="1:32" s="40" customFormat="1" ht="24" customHeight="1" x14ac:dyDescent="0.35">
      <c r="A17" s="499">
        <v>4</v>
      </c>
      <c r="B17" s="503" t="s">
        <v>42</v>
      </c>
      <c r="C17" s="126" t="s">
        <v>35</v>
      </c>
      <c r="D17" s="471">
        <v>3.0640000000000001</v>
      </c>
      <c r="E17" s="472" t="s">
        <v>31</v>
      </c>
      <c r="F17" s="471">
        <v>3.0700000000000003</v>
      </c>
      <c r="G17" s="472" t="s">
        <v>31</v>
      </c>
      <c r="H17" s="471">
        <v>3.0700000000000003</v>
      </c>
      <c r="I17" s="472" t="s">
        <v>31</v>
      </c>
      <c r="J17" s="471">
        <v>3.0700000000000003</v>
      </c>
      <c r="K17" s="472" t="s">
        <v>31</v>
      </c>
      <c r="L17" s="471">
        <v>3.0700000000000003</v>
      </c>
      <c r="M17" s="472" t="s">
        <v>31</v>
      </c>
      <c r="N17" s="471">
        <v>3.0700000000000003</v>
      </c>
      <c r="O17" s="472" t="s">
        <v>31</v>
      </c>
      <c r="P17" s="471">
        <v>3.0700000000000003</v>
      </c>
      <c r="Q17" s="472" t="s">
        <v>31</v>
      </c>
      <c r="R17" s="471">
        <v>3.1248000000000005</v>
      </c>
      <c r="S17" s="472" t="s">
        <v>31</v>
      </c>
      <c r="T17" s="471">
        <v>3.1404000000000005</v>
      </c>
      <c r="U17" s="472" t="s">
        <v>31</v>
      </c>
      <c r="V17" s="471">
        <v>3.1248000000000005</v>
      </c>
      <c r="W17" s="472" t="s">
        <v>31</v>
      </c>
      <c r="X17" s="471"/>
      <c r="Y17" s="472"/>
      <c r="Z17" s="471"/>
      <c r="AA17" s="480"/>
      <c r="AB17" s="474">
        <f t="shared" ref="AB17" si="4">IFERROR(SUMIF($D$4:$AA$4,$D$4,D17:AA20)/12," ")</f>
        <v>2.5728333333333335</v>
      </c>
      <c r="AC17" s="476" t="str">
        <f t="shared" ref="AC17:AE17" si="5">IF(AB17=5,"A+",IF(AND(AB17&lt;5,AB17&gt;=4),"A",IF(AND(AB17&lt;4,AB17&gt;=3),"B+",IF(AND(AB17&lt;3,AB17&gt;2),"B",IF(AND(AB17&lt;=2,AB17&gt;0),"C","M")))))</f>
        <v>B</v>
      </c>
      <c r="AD17" s="474"/>
      <c r="AE17" s="476" t="str">
        <f t="shared" si="5"/>
        <v>M</v>
      </c>
      <c r="AF17" s="39"/>
    </row>
    <row r="18" spans="1:32" s="40" customFormat="1" ht="23.25" customHeight="1" x14ac:dyDescent="0.35">
      <c r="A18" s="499"/>
      <c r="B18" s="500"/>
      <c r="C18" s="125" t="s">
        <v>69</v>
      </c>
      <c r="D18" s="471"/>
      <c r="E18" s="472" t="s">
        <v>91</v>
      </c>
      <c r="F18" s="471"/>
      <c r="G18" s="472" t="s">
        <v>91</v>
      </c>
      <c r="H18" s="471"/>
      <c r="I18" s="472" t="s">
        <v>91</v>
      </c>
      <c r="J18" s="471"/>
      <c r="K18" s="472" t="s">
        <v>91</v>
      </c>
      <c r="L18" s="471"/>
      <c r="M18" s="472" t="s">
        <v>91</v>
      </c>
      <c r="N18" s="471"/>
      <c r="O18" s="472" t="s">
        <v>91</v>
      </c>
      <c r="P18" s="471"/>
      <c r="Q18" s="472" t="s">
        <v>91</v>
      </c>
      <c r="R18" s="471"/>
      <c r="S18" s="472" t="s">
        <v>91</v>
      </c>
      <c r="T18" s="471"/>
      <c r="U18" s="472" t="s">
        <v>91</v>
      </c>
      <c r="V18" s="471"/>
      <c r="W18" s="472" t="s">
        <v>91</v>
      </c>
      <c r="X18" s="471"/>
      <c r="Y18" s="472"/>
      <c r="Z18" s="471"/>
      <c r="AA18" s="480"/>
      <c r="AB18" s="474"/>
      <c r="AC18" s="476" t="str">
        <f>IF(A18=10,"A+",IF(AND(A18&lt;10,A18&gt;=8),"A",IF(AND(A18&lt;8,A18&gt;=6),"B+",IF(AND(A18&lt;6,A18&gt;4),"B",IF(AND(A18&lt;=2,A18&gt;0),"C","M")))))</f>
        <v>M</v>
      </c>
      <c r="AD18" s="474"/>
      <c r="AE18" s="476" t="str">
        <f>IF(C18=10,"A+",IF(AND(C18&lt;10,C18&gt;=8),"A",IF(AND(C18&lt;8,C18&gt;=6),"B+",IF(AND(C18&lt;6,C18&gt;4),"B",IF(AND(C18&lt;=2,C18&gt;0),"C","M")))))</f>
        <v>M</v>
      </c>
      <c r="AF18" s="39"/>
    </row>
    <row r="19" spans="1:32" s="40" customFormat="1" ht="23.25" customHeight="1" x14ac:dyDescent="0.35">
      <c r="A19" s="499"/>
      <c r="B19" s="500"/>
      <c r="C19" s="126" t="s">
        <v>41</v>
      </c>
      <c r="D19" s="471"/>
      <c r="E19" s="472" t="s">
        <v>91</v>
      </c>
      <c r="F19" s="471"/>
      <c r="G19" s="472" t="s">
        <v>91</v>
      </c>
      <c r="H19" s="471"/>
      <c r="I19" s="472" t="s">
        <v>91</v>
      </c>
      <c r="J19" s="471"/>
      <c r="K19" s="472" t="s">
        <v>91</v>
      </c>
      <c r="L19" s="471"/>
      <c r="M19" s="472" t="s">
        <v>91</v>
      </c>
      <c r="N19" s="471"/>
      <c r="O19" s="472" t="s">
        <v>91</v>
      </c>
      <c r="P19" s="471"/>
      <c r="Q19" s="472" t="s">
        <v>91</v>
      </c>
      <c r="R19" s="471"/>
      <c r="S19" s="472" t="s">
        <v>91</v>
      </c>
      <c r="T19" s="471"/>
      <c r="U19" s="472" t="s">
        <v>91</v>
      </c>
      <c r="V19" s="471"/>
      <c r="W19" s="472" t="s">
        <v>91</v>
      </c>
      <c r="X19" s="471"/>
      <c r="Y19" s="472"/>
      <c r="Z19" s="471"/>
      <c r="AA19" s="480"/>
      <c r="AB19" s="474"/>
      <c r="AC19" s="476" t="str">
        <f>IF(A19=10,"A+",IF(AND(A19&lt;10,A19&gt;=8),"A",IF(AND(A19&lt;8,A19&gt;=6),"B+",IF(AND(A19&lt;6,A19&gt;4),"B",IF(AND(A19&lt;=2,A19&gt;0),"C","M")))))</f>
        <v>M</v>
      </c>
      <c r="AD19" s="474"/>
      <c r="AE19" s="476" t="str">
        <f>IF(C19=10,"A+",IF(AND(C19&lt;10,C19&gt;=8),"A",IF(AND(C19&lt;8,C19&gt;=6),"B+",IF(AND(C19&lt;6,C19&gt;4),"B",IF(AND(C19&lt;=2,C19&gt;0),"C","M")))))</f>
        <v>M</v>
      </c>
      <c r="AF19" s="39"/>
    </row>
    <row r="20" spans="1:32" s="40" customFormat="1" ht="23.25" customHeight="1" x14ac:dyDescent="0.35">
      <c r="A20" s="499"/>
      <c r="B20" s="500"/>
      <c r="C20" s="125" t="s">
        <v>68</v>
      </c>
      <c r="D20" s="471"/>
      <c r="E20" s="472" t="s">
        <v>91</v>
      </c>
      <c r="F20" s="471"/>
      <c r="G20" s="472" t="s">
        <v>91</v>
      </c>
      <c r="H20" s="471"/>
      <c r="I20" s="472" t="s">
        <v>91</v>
      </c>
      <c r="J20" s="471"/>
      <c r="K20" s="472" t="s">
        <v>91</v>
      </c>
      <c r="L20" s="471"/>
      <c r="M20" s="472" t="s">
        <v>91</v>
      </c>
      <c r="N20" s="471"/>
      <c r="O20" s="472" t="s">
        <v>91</v>
      </c>
      <c r="P20" s="471"/>
      <c r="Q20" s="472" t="s">
        <v>91</v>
      </c>
      <c r="R20" s="471"/>
      <c r="S20" s="472" t="s">
        <v>91</v>
      </c>
      <c r="T20" s="471"/>
      <c r="U20" s="472" t="s">
        <v>91</v>
      </c>
      <c r="V20" s="471"/>
      <c r="W20" s="472" t="s">
        <v>91</v>
      </c>
      <c r="X20" s="471"/>
      <c r="Y20" s="472"/>
      <c r="Z20" s="471"/>
      <c r="AA20" s="480"/>
      <c r="AB20" s="474"/>
      <c r="AC20" s="476" t="str">
        <f>IF(A20=10,"A+",IF(AND(A20&lt;10,A20&gt;=8),"A",IF(AND(A20&lt;8,A20&gt;=6),"B+",IF(AND(A20&lt;6,A20&gt;4),"B",IF(AND(A20&lt;=2,A20&gt;0),"C","M")))))</f>
        <v>M</v>
      </c>
      <c r="AD20" s="474"/>
      <c r="AE20" s="476" t="str">
        <f>IF(C20=10,"A+",IF(AND(C20&lt;10,C20&gt;=8),"A",IF(AND(C20&lt;8,C20&gt;=6),"B+",IF(AND(C20&lt;6,C20&gt;4),"B",IF(AND(C20&lt;=2,C20&gt;0),"C","M")))))</f>
        <v>M</v>
      </c>
      <c r="AF20" s="39"/>
    </row>
    <row r="21" spans="1:32" s="18" customFormat="1" ht="20.25" customHeight="1" x14ac:dyDescent="0.35">
      <c r="A21" s="501">
        <v>5</v>
      </c>
      <c r="B21" s="504" t="s">
        <v>43</v>
      </c>
      <c r="C21" s="126" t="s">
        <v>35</v>
      </c>
      <c r="D21" s="471">
        <v>3.2280000000000002</v>
      </c>
      <c r="E21" s="472" t="s">
        <v>31</v>
      </c>
      <c r="F21" s="471">
        <v>3.2376000000000005</v>
      </c>
      <c r="G21" s="472" t="s">
        <v>31</v>
      </c>
      <c r="H21" s="471">
        <v>3.2376000000000005</v>
      </c>
      <c r="I21" s="472" t="s">
        <v>31</v>
      </c>
      <c r="J21" s="471">
        <v>3.2376000000000005</v>
      </c>
      <c r="K21" s="472" t="s">
        <v>31</v>
      </c>
      <c r="L21" s="471">
        <v>3.2376000000000005</v>
      </c>
      <c r="M21" s="472" t="s">
        <v>31</v>
      </c>
      <c r="N21" s="471">
        <v>3.2376000000000005</v>
      </c>
      <c r="O21" s="472" t="s">
        <v>31</v>
      </c>
      <c r="P21" s="471">
        <v>3.2376000000000005</v>
      </c>
      <c r="Q21" s="472" t="s">
        <v>31</v>
      </c>
      <c r="R21" s="471">
        <v>3.2210000000000001</v>
      </c>
      <c r="S21" s="472" t="s">
        <v>31</v>
      </c>
      <c r="T21" s="471">
        <v>3.1950000000000003</v>
      </c>
      <c r="U21" s="472" t="s">
        <v>31</v>
      </c>
      <c r="V21" s="471">
        <v>3.13</v>
      </c>
      <c r="W21" s="472" t="s">
        <v>31</v>
      </c>
      <c r="X21" s="471"/>
      <c r="Y21" s="472"/>
      <c r="Z21" s="471"/>
      <c r="AA21" s="480"/>
      <c r="AB21" s="474">
        <f t="shared" ref="AB21" si="6">IFERROR(SUMIF($D$4:$AA$4,$D$4,D21:AA24)/12," ")</f>
        <v>2.6833000000000005</v>
      </c>
      <c r="AC21" s="476" t="str">
        <f t="shared" ref="AC21:AE21" si="7">IF(AB21=5,"A+",IF(AND(AB21&lt;5,AB21&gt;=4),"A",IF(AND(AB21&lt;4,AB21&gt;=3),"B+",IF(AND(AB21&lt;3,AB21&gt;2),"B",IF(AND(AB21&lt;=2,AB21&gt;0),"C","M")))))</f>
        <v>B</v>
      </c>
      <c r="AD21" s="474"/>
      <c r="AE21" s="476" t="str">
        <f t="shared" si="7"/>
        <v>M</v>
      </c>
      <c r="AF21" s="39"/>
    </row>
    <row r="22" spans="1:32" s="25" customFormat="1" ht="23.25" customHeight="1" x14ac:dyDescent="0.35">
      <c r="A22" s="501"/>
      <c r="B22" s="502"/>
      <c r="C22" s="125" t="s">
        <v>69</v>
      </c>
      <c r="D22" s="471"/>
      <c r="E22" s="472" t="s">
        <v>91</v>
      </c>
      <c r="F22" s="471"/>
      <c r="G22" s="472" t="s">
        <v>91</v>
      </c>
      <c r="H22" s="471"/>
      <c r="I22" s="472" t="s">
        <v>91</v>
      </c>
      <c r="J22" s="471"/>
      <c r="K22" s="472" t="s">
        <v>91</v>
      </c>
      <c r="L22" s="471"/>
      <c r="M22" s="472" t="s">
        <v>91</v>
      </c>
      <c r="N22" s="471"/>
      <c r="O22" s="472" t="s">
        <v>91</v>
      </c>
      <c r="P22" s="471"/>
      <c r="Q22" s="472" t="s">
        <v>91</v>
      </c>
      <c r="R22" s="471"/>
      <c r="S22" s="472" t="s">
        <v>91</v>
      </c>
      <c r="T22" s="471"/>
      <c r="U22" s="472" t="s">
        <v>91</v>
      </c>
      <c r="V22" s="471"/>
      <c r="W22" s="472" t="s">
        <v>91</v>
      </c>
      <c r="X22" s="471"/>
      <c r="Y22" s="472"/>
      <c r="Z22" s="471"/>
      <c r="AA22" s="480"/>
      <c r="AB22" s="474"/>
      <c r="AC22" s="476" t="str">
        <f>IF(A22=10,"A+",IF(AND(A22&lt;10,A22&gt;=8),"A",IF(AND(A22&lt;8,A22&gt;=6),"B+",IF(AND(A22&lt;6,A22&gt;4),"B",IF(AND(A22&lt;=2,A22&gt;0),"C","M")))))</f>
        <v>M</v>
      </c>
      <c r="AD22" s="474"/>
      <c r="AE22" s="476" t="str">
        <f>IF(C22=10,"A+",IF(AND(C22&lt;10,C22&gt;=8),"A",IF(AND(C22&lt;8,C22&gt;=6),"B+",IF(AND(C22&lt;6,C22&gt;4),"B",IF(AND(C22&lt;=2,C22&gt;0),"C","M")))))</f>
        <v>M</v>
      </c>
      <c r="AF22" s="51"/>
    </row>
    <row r="23" spans="1:32" s="18" customFormat="1" ht="23.25" customHeight="1" x14ac:dyDescent="0.35">
      <c r="A23" s="501"/>
      <c r="B23" s="502"/>
      <c r="C23" s="126" t="s">
        <v>41</v>
      </c>
      <c r="D23" s="471"/>
      <c r="E23" s="472" t="s">
        <v>91</v>
      </c>
      <c r="F23" s="471"/>
      <c r="G23" s="472" t="s">
        <v>91</v>
      </c>
      <c r="H23" s="471"/>
      <c r="I23" s="472" t="s">
        <v>91</v>
      </c>
      <c r="J23" s="471"/>
      <c r="K23" s="472" t="s">
        <v>91</v>
      </c>
      <c r="L23" s="471"/>
      <c r="M23" s="472" t="s">
        <v>91</v>
      </c>
      <c r="N23" s="471"/>
      <c r="O23" s="472" t="s">
        <v>91</v>
      </c>
      <c r="P23" s="471"/>
      <c r="Q23" s="472" t="s">
        <v>91</v>
      </c>
      <c r="R23" s="471"/>
      <c r="S23" s="472" t="s">
        <v>91</v>
      </c>
      <c r="T23" s="471"/>
      <c r="U23" s="472" t="s">
        <v>91</v>
      </c>
      <c r="V23" s="471"/>
      <c r="W23" s="472" t="s">
        <v>91</v>
      </c>
      <c r="X23" s="471"/>
      <c r="Y23" s="472"/>
      <c r="Z23" s="471"/>
      <c r="AA23" s="480"/>
      <c r="AB23" s="474"/>
      <c r="AC23" s="476" t="str">
        <f>IF(A23=10,"A+",IF(AND(A23&lt;10,A23&gt;=8),"A",IF(AND(A23&lt;8,A23&gt;=6),"B+",IF(AND(A23&lt;6,A23&gt;4),"B",IF(AND(A23&lt;=2,A23&gt;0),"C","M")))))</f>
        <v>M</v>
      </c>
      <c r="AD23" s="474"/>
      <c r="AE23" s="476" t="str">
        <f>IF(C23=10,"A+",IF(AND(C23&lt;10,C23&gt;=8),"A",IF(AND(C23&lt;8,C23&gt;=6),"B+",IF(AND(C23&lt;6,C23&gt;4),"B",IF(AND(C23&lt;=2,C23&gt;0),"C","M")))))</f>
        <v>M</v>
      </c>
      <c r="AF23" s="39"/>
    </row>
    <row r="24" spans="1:32" s="18" customFormat="1" ht="23.25" customHeight="1" x14ac:dyDescent="0.35">
      <c r="A24" s="501"/>
      <c r="B24" s="502"/>
      <c r="C24" s="125" t="s">
        <v>68</v>
      </c>
      <c r="D24" s="471"/>
      <c r="E24" s="472" t="s">
        <v>91</v>
      </c>
      <c r="F24" s="471"/>
      <c r="G24" s="472" t="s">
        <v>91</v>
      </c>
      <c r="H24" s="471"/>
      <c r="I24" s="472" t="s">
        <v>91</v>
      </c>
      <c r="J24" s="471"/>
      <c r="K24" s="472" t="s">
        <v>91</v>
      </c>
      <c r="L24" s="471"/>
      <c r="M24" s="472" t="s">
        <v>91</v>
      </c>
      <c r="N24" s="471"/>
      <c r="O24" s="472" t="s">
        <v>91</v>
      </c>
      <c r="P24" s="471"/>
      <c r="Q24" s="472" t="s">
        <v>91</v>
      </c>
      <c r="R24" s="471"/>
      <c r="S24" s="472" t="s">
        <v>91</v>
      </c>
      <c r="T24" s="471"/>
      <c r="U24" s="472" t="s">
        <v>91</v>
      </c>
      <c r="V24" s="471"/>
      <c r="W24" s="472" t="s">
        <v>91</v>
      </c>
      <c r="X24" s="471"/>
      <c r="Y24" s="472"/>
      <c r="Z24" s="471"/>
      <c r="AA24" s="480"/>
      <c r="AB24" s="474"/>
      <c r="AC24" s="476" t="str">
        <f>IF(A24=10,"A+",IF(AND(A24&lt;10,A24&gt;=8),"A",IF(AND(A24&lt;8,A24&gt;=6),"B+",IF(AND(A24&lt;6,A24&gt;4),"B",IF(AND(A24&lt;=2,A24&gt;0),"C","M")))))</f>
        <v>M</v>
      </c>
      <c r="AD24" s="474"/>
      <c r="AE24" s="476" t="str">
        <f>IF(C24=10,"A+",IF(AND(C24&lt;10,C24&gt;=8),"A",IF(AND(C24&lt;8,C24&gt;=6),"B+",IF(AND(C24&lt;6,C24&gt;4),"B",IF(AND(C24&lt;=2,C24&gt;0),"C","M")))))</f>
        <v>M</v>
      </c>
      <c r="AF24" s="39"/>
    </row>
    <row r="25" spans="1:32" s="18" customFormat="1" ht="18" customHeight="1" x14ac:dyDescent="0.35">
      <c r="A25" s="501">
        <v>7</v>
      </c>
      <c r="B25" s="502" t="s">
        <v>18</v>
      </c>
      <c r="C25" s="126" t="s">
        <v>35</v>
      </c>
      <c r="D25" s="471">
        <v>3.24</v>
      </c>
      <c r="E25" s="472" t="s">
        <v>31</v>
      </c>
      <c r="F25" s="471">
        <v>3.24</v>
      </c>
      <c r="G25" s="472" t="s">
        <v>31</v>
      </c>
      <c r="H25" s="471">
        <v>3.24</v>
      </c>
      <c r="I25" s="472" t="s">
        <v>31</v>
      </c>
      <c r="J25" s="471">
        <v>3.24</v>
      </c>
      <c r="K25" s="472" t="s">
        <v>31</v>
      </c>
      <c r="L25" s="471">
        <v>3.24</v>
      </c>
      <c r="M25" s="472" t="s">
        <v>31</v>
      </c>
      <c r="N25" s="471">
        <v>3.24</v>
      </c>
      <c r="O25" s="472" t="s">
        <v>31</v>
      </c>
      <c r="P25" s="471">
        <v>3.24</v>
      </c>
      <c r="Q25" s="472" t="s">
        <v>31</v>
      </c>
      <c r="R25" s="471">
        <v>3.1317500000000003</v>
      </c>
      <c r="S25" s="472" t="s">
        <v>31</v>
      </c>
      <c r="T25" s="471">
        <v>3.0945</v>
      </c>
      <c r="U25" s="472" t="s">
        <v>31</v>
      </c>
      <c r="V25" s="471">
        <v>3.1349999999999998</v>
      </c>
      <c r="W25" s="472" t="s">
        <v>31</v>
      </c>
      <c r="X25" s="471"/>
      <c r="Y25" s="472"/>
      <c r="Z25" s="471"/>
      <c r="AA25" s="480"/>
      <c r="AB25" s="474">
        <f t="shared" ref="AB25" si="8">IFERROR(SUMIF($D$4:$AA$4,$D$4,D25:AA28)/12," ")</f>
        <v>2.6701041666666669</v>
      </c>
      <c r="AC25" s="476" t="str">
        <f t="shared" ref="AC25:AE25" si="9">IF(AB25=5,"A+",IF(AND(AB25&lt;5,AB25&gt;=4),"A",IF(AND(AB25&lt;4,AB25&gt;=3),"B+",IF(AND(AB25&lt;3,AB25&gt;2),"B",IF(AND(AB25&lt;=2,AB25&gt;0),"C","M")))))</f>
        <v>B</v>
      </c>
      <c r="AD25" s="474"/>
      <c r="AE25" s="476" t="str">
        <f t="shared" si="9"/>
        <v>M</v>
      </c>
      <c r="AF25" s="39"/>
    </row>
    <row r="26" spans="1:32" s="25" customFormat="1" ht="23.25" customHeight="1" x14ac:dyDescent="0.35">
      <c r="A26" s="501"/>
      <c r="B26" s="502"/>
      <c r="C26" s="125" t="s">
        <v>69</v>
      </c>
      <c r="D26" s="471"/>
      <c r="E26" s="472" t="s">
        <v>91</v>
      </c>
      <c r="F26" s="471"/>
      <c r="G26" s="472" t="s">
        <v>91</v>
      </c>
      <c r="H26" s="471"/>
      <c r="I26" s="472" t="s">
        <v>91</v>
      </c>
      <c r="J26" s="471"/>
      <c r="K26" s="472" t="s">
        <v>91</v>
      </c>
      <c r="L26" s="471"/>
      <c r="M26" s="472" t="s">
        <v>91</v>
      </c>
      <c r="N26" s="471"/>
      <c r="O26" s="472" t="s">
        <v>91</v>
      </c>
      <c r="P26" s="471"/>
      <c r="Q26" s="472" t="s">
        <v>91</v>
      </c>
      <c r="R26" s="471"/>
      <c r="S26" s="472" t="s">
        <v>91</v>
      </c>
      <c r="T26" s="471"/>
      <c r="U26" s="472" t="s">
        <v>91</v>
      </c>
      <c r="V26" s="471"/>
      <c r="W26" s="472" t="s">
        <v>91</v>
      </c>
      <c r="X26" s="471"/>
      <c r="Y26" s="472"/>
      <c r="Z26" s="471"/>
      <c r="AA26" s="480"/>
      <c r="AB26" s="474"/>
      <c r="AC26" s="476" t="str">
        <f>IF(A26=10,"A+",IF(AND(A26&lt;10,A26&gt;=8),"A",IF(AND(A26&lt;8,A26&gt;=6),"B+",IF(AND(A26&lt;6,A26&gt;4),"B",IF(AND(A26&lt;=2,A26&gt;0),"C","M")))))</f>
        <v>M</v>
      </c>
      <c r="AD26" s="474"/>
      <c r="AE26" s="476" t="str">
        <f>IF(C26=10,"A+",IF(AND(C26&lt;10,C26&gt;=8),"A",IF(AND(C26&lt;8,C26&gt;=6),"B+",IF(AND(C26&lt;6,C26&gt;4),"B",IF(AND(C26&lt;=2,C26&gt;0),"C","M")))))</f>
        <v>M</v>
      </c>
      <c r="AF26" s="51"/>
    </row>
    <row r="27" spans="1:32" s="18" customFormat="1" ht="23.25" customHeight="1" x14ac:dyDescent="0.35">
      <c r="A27" s="501"/>
      <c r="B27" s="502"/>
      <c r="C27" s="126" t="s">
        <v>41</v>
      </c>
      <c r="D27" s="471"/>
      <c r="E27" s="472" t="s">
        <v>91</v>
      </c>
      <c r="F27" s="471"/>
      <c r="G27" s="472" t="s">
        <v>91</v>
      </c>
      <c r="H27" s="471"/>
      <c r="I27" s="472" t="s">
        <v>91</v>
      </c>
      <c r="J27" s="471"/>
      <c r="K27" s="472" t="s">
        <v>91</v>
      </c>
      <c r="L27" s="471"/>
      <c r="M27" s="472" t="s">
        <v>91</v>
      </c>
      <c r="N27" s="471"/>
      <c r="O27" s="472" t="s">
        <v>91</v>
      </c>
      <c r="P27" s="471"/>
      <c r="Q27" s="472" t="s">
        <v>91</v>
      </c>
      <c r="R27" s="471"/>
      <c r="S27" s="472" t="s">
        <v>91</v>
      </c>
      <c r="T27" s="471"/>
      <c r="U27" s="472" t="s">
        <v>91</v>
      </c>
      <c r="V27" s="471"/>
      <c r="W27" s="472" t="s">
        <v>91</v>
      </c>
      <c r="X27" s="471"/>
      <c r="Y27" s="472"/>
      <c r="Z27" s="471"/>
      <c r="AA27" s="480"/>
      <c r="AB27" s="474"/>
      <c r="AC27" s="476" t="str">
        <f>IF(A27=10,"A+",IF(AND(A27&lt;10,A27&gt;=8),"A",IF(AND(A27&lt;8,A27&gt;=6),"B+",IF(AND(A27&lt;6,A27&gt;4),"B",IF(AND(A27&lt;=2,A27&gt;0),"C","M")))))</f>
        <v>M</v>
      </c>
      <c r="AD27" s="474"/>
      <c r="AE27" s="476" t="str">
        <f>IF(C27=10,"A+",IF(AND(C27&lt;10,C27&gt;=8),"A",IF(AND(C27&lt;8,C27&gt;=6),"B+",IF(AND(C27&lt;6,C27&gt;4),"B",IF(AND(C27&lt;=2,C27&gt;0),"C","M")))))</f>
        <v>M</v>
      </c>
      <c r="AF27" s="39"/>
    </row>
    <row r="28" spans="1:32" s="18" customFormat="1" ht="23.25" customHeight="1" x14ac:dyDescent="0.35">
      <c r="A28" s="501"/>
      <c r="B28" s="502"/>
      <c r="C28" s="125" t="s">
        <v>68</v>
      </c>
      <c r="D28" s="471"/>
      <c r="E28" s="472" t="s">
        <v>91</v>
      </c>
      <c r="F28" s="471"/>
      <c r="G28" s="472" t="s">
        <v>91</v>
      </c>
      <c r="H28" s="471"/>
      <c r="I28" s="472" t="s">
        <v>91</v>
      </c>
      <c r="J28" s="471"/>
      <c r="K28" s="472" t="s">
        <v>91</v>
      </c>
      <c r="L28" s="471"/>
      <c r="M28" s="472" t="s">
        <v>91</v>
      </c>
      <c r="N28" s="471"/>
      <c r="O28" s="472" t="s">
        <v>91</v>
      </c>
      <c r="P28" s="471"/>
      <c r="Q28" s="472" t="s">
        <v>91</v>
      </c>
      <c r="R28" s="471"/>
      <c r="S28" s="472" t="s">
        <v>91</v>
      </c>
      <c r="T28" s="471"/>
      <c r="U28" s="472" t="s">
        <v>91</v>
      </c>
      <c r="V28" s="471"/>
      <c r="W28" s="472" t="s">
        <v>91</v>
      </c>
      <c r="X28" s="471"/>
      <c r="Y28" s="472"/>
      <c r="Z28" s="471"/>
      <c r="AA28" s="480"/>
      <c r="AB28" s="474"/>
      <c r="AC28" s="476" t="str">
        <f>IF(A28=10,"A+",IF(AND(A28&lt;10,A28&gt;=8),"A",IF(AND(A28&lt;8,A28&gt;=6),"B+",IF(AND(A28&lt;6,A28&gt;4),"B",IF(AND(A28&lt;=2,A28&gt;0),"C","M")))))</f>
        <v>M</v>
      </c>
      <c r="AD28" s="474"/>
      <c r="AE28" s="476" t="str">
        <f>IF(C28=10,"A+",IF(AND(C28&lt;10,C28&gt;=8),"A",IF(AND(C28&lt;8,C28&gt;=6),"B+",IF(AND(C28&lt;6,C28&gt;4),"B",IF(AND(C28&lt;=2,C28&gt;0),"C","M")))))</f>
        <v>M</v>
      </c>
      <c r="AF28" s="39"/>
    </row>
    <row r="29" spans="1:32" s="18" customFormat="1" ht="17.25" customHeight="1" x14ac:dyDescent="0.35">
      <c r="A29" s="501">
        <v>8</v>
      </c>
      <c r="B29" s="502" t="s">
        <v>19</v>
      </c>
      <c r="C29" s="126" t="s">
        <v>35</v>
      </c>
      <c r="D29" s="471">
        <v>2.9879999999999995</v>
      </c>
      <c r="E29" s="472" t="s">
        <v>32</v>
      </c>
      <c r="F29" s="471">
        <v>3.0525714285714285</v>
      </c>
      <c r="G29" s="472" t="s">
        <v>31</v>
      </c>
      <c r="H29" s="471">
        <v>3.0525714285714285</v>
      </c>
      <c r="I29" s="472" t="s">
        <v>31</v>
      </c>
      <c r="J29" s="471">
        <v>3.1182857142857143</v>
      </c>
      <c r="K29" s="472" t="s">
        <v>31</v>
      </c>
      <c r="L29" s="471">
        <v>3.1182857142857143</v>
      </c>
      <c r="M29" s="472" t="s">
        <v>31</v>
      </c>
      <c r="N29" s="471">
        <v>3.1182857142857143</v>
      </c>
      <c r="O29" s="472" t="s">
        <v>31</v>
      </c>
      <c r="P29" s="471">
        <v>3.1182857142857143</v>
      </c>
      <c r="Q29" s="472" t="s">
        <v>31</v>
      </c>
      <c r="R29" s="471">
        <v>3.1265000000000001</v>
      </c>
      <c r="S29" s="472" t="s">
        <v>31</v>
      </c>
      <c r="T29" s="471">
        <v>3.1494999999999997</v>
      </c>
      <c r="U29" s="472" t="s">
        <v>31</v>
      </c>
      <c r="V29" s="471">
        <v>3.1380000000000008</v>
      </c>
      <c r="W29" s="472" t="s">
        <v>31</v>
      </c>
      <c r="X29" s="471"/>
      <c r="Y29" s="472"/>
      <c r="Z29" s="471"/>
      <c r="AA29" s="480"/>
      <c r="AB29" s="474">
        <f t="shared" ref="AB29" si="10">IFERROR(SUMIF($D$4:$AA$4,$D$4,D29:AA32)/12," ")</f>
        <v>2.5816904761904764</v>
      </c>
      <c r="AC29" s="476" t="str">
        <f t="shared" ref="AC29:AE29" si="11">IF(AB29=5,"A+",IF(AND(AB29&lt;5,AB29&gt;=4),"A",IF(AND(AB29&lt;4,AB29&gt;=3),"B+",IF(AND(AB29&lt;3,AB29&gt;2),"B",IF(AND(AB29&lt;=2,AB29&gt;0),"C","M")))))</f>
        <v>B</v>
      </c>
      <c r="AD29" s="474"/>
      <c r="AE29" s="476" t="str">
        <f t="shared" si="11"/>
        <v>M</v>
      </c>
      <c r="AF29" s="39"/>
    </row>
    <row r="30" spans="1:32" s="25" customFormat="1" ht="23.25" customHeight="1" x14ac:dyDescent="0.35">
      <c r="A30" s="501"/>
      <c r="B30" s="502"/>
      <c r="C30" s="125" t="s">
        <v>69</v>
      </c>
      <c r="D30" s="471"/>
      <c r="E30" s="472" t="s">
        <v>91</v>
      </c>
      <c r="F30" s="471"/>
      <c r="G30" s="472" t="s">
        <v>91</v>
      </c>
      <c r="H30" s="471"/>
      <c r="I30" s="472" t="s">
        <v>91</v>
      </c>
      <c r="J30" s="471"/>
      <c r="K30" s="472" t="s">
        <v>91</v>
      </c>
      <c r="L30" s="471"/>
      <c r="M30" s="472" t="s">
        <v>91</v>
      </c>
      <c r="N30" s="471"/>
      <c r="O30" s="472" t="s">
        <v>91</v>
      </c>
      <c r="P30" s="471"/>
      <c r="Q30" s="472" t="s">
        <v>91</v>
      </c>
      <c r="R30" s="471"/>
      <c r="S30" s="472" t="s">
        <v>91</v>
      </c>
      <c r="T30" s="471"/>
      <c r="U30" s="472" t="s">
        <v>91</v>
      </c>
      <c r="V30" s="471"/>
      <c r="W30" s="472" t="s">
        <v>91</v>
      </c>
      <c r="X30" s="471"/>
      <c r="Y30" s="472"/>
      <c r="Z30" s="471"/>
      <c r="AA30" s="480"/>
      <c r="AB30" s="474"/>
      <c r="AC30" s="476" t="str">
        <f>IF(A30=10,"A+",IF(AND(A30&lt;10,A30&gt;=8),"A",IF(AND(A30&lt;8,A30&gt;=6),"B+",IF(AND(A30&lt;6,A30&gt;4),"B",IF(AND(A30&lt;=2,A30&gt;0),"C","M")))))</f>
        <v>M</v>
      </c>
      <c r="AD30" s="474"/>
      <c r="AE30" s="476" t="str">
        <f>IF(C30=10,"A+",IF(AND(C30&lt;10,C30&gt;=8),"A",IF(AND(C30&lt;8,C30&gt;=6),"B+",IF(AND(C30&lt;6,C30&gt;4),"B",IF(AND(C30&lt;=2,C30&gt;0),"C","M")))))</f>
        <v>M</v>
      </c>
      <c r="AF30" s="51"/>
    </row>
    <row r="31" spans="1:32" s="18" customFormat="1" ht="23.25" customHeight="1" x14ac:dyDescent="0.35">
      <c r="A31" s="501"/>
      <c r="B31" s="502"/>
      <c r="C31" s="126" t="s">
        <v>41</v>
      </c>
      <c r="D31" s="471"/>
      <c r="E31" s="472" t="s">
        <v>91</v>
      </c>
      <c r="F31" s="471"/>
      <c r="G31" s="472" t="s">
        <v>91</v>
      </c>
      <c r="H31" s="471"/>
      <c r="I31" s="472" t="s">
        <v>91</v>
      </c>
      <c r="J31" s="471"/>
      <c r="K31" s="472" t="s">
        <v>91</v>
      </c>
      <c r="L31" s="471"/>
      <c r="M31" s="472" t="s">
        <v>91</v>
      </c>
      <c r="N31" s="471"/>
      <c r="O31" s="472" t="s">
        <v>91</v>
      </c>
      <c r="P31" s="471"/>
      <c r="Q31" s="472" t="s">
        <v>91</v>
      </c>
      <c r="R31" s="471"/>
      <c r="S31" s="472" t="s">
        <v>91</v>
      </c>
      <c r="T31" s="471"/>
      <c r="U31" s="472" t="s">
        <v>91</v>
      </c>
      <c r="V31" s="471"/>
      <c r="W31" s="472" t="s">
        <v>91</v>
      </c>
      <c r="X31" s="471"/>
      <c r="Y31" s="472"/>
      <c r="Z31" s="471"/>
      <c r="AA31" s="480"/>
      <c r="AB31" s="474"/>
      <c r="AC31" s="476" t="str">
        <f>IF(A31=10,"A+",IF(AND(A31&lt;10,A31&gt;=8),"A",IF(AND(A31&lt;8,A31&gt;=6),"B+",IF(AND(A31&lt;6,A31&gt;4),"B",IF(AND(A31&lt;=2,A31&gt;0),"C","M")))))</f>
        <v>M</v>
      </c>
      <c r="AD31" s="474"/>
      <c r="AE31" s="476" t="str">
        <f>IF(C31=10,"A+",IF(AND(C31&lt;10,C31&gt;=8),"A",IF(AND(C31&lt;8,C31&gt;=6),"B+",IF(AND(C31&lt;6,C31&gt;4),"B",IF(AND(C31&lt;=2,C31&gt;0),"C","M")))))</f>
        <v>M</v>
      </c>
      <c r="AF31" s="39"/>
    </row>
    <row r="32" spans="1:32" s="18" customFormat="1" ht="23.25" customHeight="1" x14ac:dyDescent="0.35">
      <c r="A32" s="501"/>
      <c r="B32" s="502"/>
      <c r="C32" s="125" t="s">
        <v>68</v>
      </c>
      <c r="D32" s="471"/>
      <c r="E32" s="472" t="s">
        <v>91</v>
      </c>
      <c r="F32" s="471"/>
      <c r="G32" s="472" t="s">
        <v>91</v>
      </c>
      <c r="H32" s="471"/>
      <c r="I32" s="472" t="s">
        <v>91</v>
      </c>
      <c r="J32" s="471"/>
      <c r="K32" s="472" t="s">
        <v>91</v>
      </c>
      <c r="L32" s="471"/>
      <c r="M32" s="472" t="s">
        <v>91</v>
      </c>
      <c r="N32" s="471"/>
      <c r="O32" s="472" t="s">
        <v>91</v>
      </c>
      <c r="P32" s="471"/>
      <c r="Q32" s="472" t="s">
        <v>91</v>
      </c>
      <c r="R32" s="471"/>
      <c r="S32" s="472" t="s">
        <v>91</v>
      </c>
      <c r="T32" s="471"/>
      <c r="U32" s="472" t="s">
        <v>91</v>
      </c>
      <c r="V32" s="471"/>
      <c r="W32" s="472" t="s">
        <v>91</v>
      </c>
      <c r="X32" s="471"/>
      <c r="Y32" s="472"/>
      <c r="Z32" s="471"/>
      <c r="AA32" s="480"/>
      <c r="AB32" s="474"/>
      <c r="AC32" s="476" t="str">
        <f>IF(A32=10,"A+",IF(AND(A32&lt;10,A32&gt;=8),"A",IF(AND(A32&lt;8,A32&gt;=6),"B+",IF(AND(A32&lt;6,A32&gt;4),"B",IF(AND(A32&lt;=2,A32&gt;0),"C","M")))))</f>
        <v>M</v>
      </c>
      <c r="AD32" s="474"/>
      <c r="AE32" s="476" t="str">
        <f>IF(C32=10,"A+",IF(AND(C32&lt;10,C32&gt;=8),"A",IF(AND(C32&lt;8,C32&gt;=6),"B+",IF(AND(C32&lt;6,C32&gt;4),"B",IF(AND(C32&lt;=2,C32&gt;0),"C","M")))))</f>
        <v>M</v>
      </c>
      <c r="AF32" s="39"/>
    </row>
    <row r="33" spans="1:32" s="18" customFormat="1" ht="20.25" customHeight="1" x14ac:dyDescent="0.35">
      <c r="A33" s="501">
        <v>9</v>
      </c>
      <c r="B33" s="502" t="s">
        <v>20</v>
      </c>
      <c r="C33" s="126" t="s">
        <v>35</v>
      </c>
      <c r="D33" s="471">
        <v>3</v>
      </c>
      <c r="E33" s="472" t="s">
        <v>32</v>
      </c>
      <c r="F33" s="471">
        <v>3</v>
      </c>
      <c r="G33" s="472" t="s">
        <v>32</v>
      </c>
      <c r="H33" s="471">
        <v>3</v>
      </c>
      <c r="I33" s="472" t="s">
        <v>31</v>
      </c>
      <c r="J33" s="471">
        <v>3</v>
      </c>
      <c r="K33" s="472" t="s">
        <v>31</v>
      </c>
      <c r="L33" s="471">
        <v>3</v>
      </c>
      <c r="M33" s="472" t="s">
        <v>31</v>
      </c>
      <c r="N33" s="471">
        <v>3</v>
      </c>
      <c r="O33" s="472" t="s">
        <v>31</v>
      </c>
      <c r="P33" s="471">
        <v>3</v>
      </c>
      <c r="Q33" s="472" t="s">
        <v>31</v>
      </c>
      <c r="R33" s="471">
        <v>3</v>
      </c>
      <c r="S33" s="472" t="s">
        <v>31</v>
      </c>
      <c r="T33" s="471">
        <v>3</v>
      </c>
      <c r="U33" s="472" t="s">
        <v>31</v>
      </c>
      <c r="V33" s="471">
        <v>3</v>
      </c>
      <c r="W33" s="472" t="s">
        <v>31</v>
      </c>
      <c r="X33" s="471"/>
      <c r="Y33" s="472"/>
      <c r="Z33" s="471"/>
      <c r="AA33" s="480"/>
      <c r="AB33" s="474">
        <f t="shared" ref="AB33" si="12">IFERROR(SUMIF($D$4:$AA$4,$D$4,D33:AA36)/12," ")</f>
        <v>2.5</v>
      </c>
      <c r="AC33" s="476" t="str">
        <f t="shared" ref="AC33:AE33" si="13">IF(AB33=5,"A+",IF(AND(AB33&lt;5,AB33&gt;=4),"A",IF(AND(AB33&lt;4,AB33&gt;=3),"B+",IF(AND(AB33&lt;3,AB33&gt;2),"B",IF(AND(AB33&lt;=2,AB33&gt;0),"C","M")))))</f>
        <v>B</v>
      </c>
      <c r="AD33" s="474"/>
      <c r="AE33" s="476" t="str">
        <f t="shared" si="13"/>
        <v>M</v>
      </c>
      <c r="AF33" s="39"/>
    </row>
    <row r="34" spans="1:32" s="25" customFormat="1" ht="23.25" customHeight="1" x14ac:dyDescent="0.35">
      <c r="A34" s="501"/>
      <c r="B34" s="502"/>
      <c r="C34" s="125" t="s">
        <v>69</v>
      </c>
      <c r="D34" s="471"/>
      <c r="E34" s="472" t="s">
        <v>91</v>
      </c>
      <c r="F34" s="471"/>
      <c r="G34" s="472" t="s">
        <v>91</v>
      </c>
      <c r="H34" s="471"/>
      <c r="I34" s="472" t="s">
        <v>91</v>
      </c>
      <c r="J34" s="471"/>
      <c r="K34" s="472" t="s">
        <v>91</v>
      </c>
      <c r="L34" s="471"/>
      <c r="M34" s="472" t="s">
        <v>91</v>
      </c>
      <c r="N34" s="471"/>
      <c r="O34" s="472" t="s">
        <v>91</v>
      </c>
      <c r="P34" s="471"/>
      <c r="Q34" s="472" t="s">
        <v>91</v>
      </c>
      <c r="R34" s="471"/>
      <c r="S34" s="472" t="s">
        <v>91</v>
      </c>
      <c r="T34" s="471"/>
      <c r="U34" s="472" t="s">
        <v>91</v>
      </c>
      <c r="V34" s="471"/>
      <c r="W34" s="472" t="s">
        <v>91</v>
      </c>
      <c r="X34" s="471"/>
      <c r="Y34" s="472"/>
      <c r="Z34" s="471"/>
      <c r="AA34" s="480"/>
      <c r="AB34" s="474"/>
      <c r="AC34" s="476" t="str">
        <f>IF(A34=10,"A+",IF(AND(A34&lt;10,A34&gt;=8),"A",IF(AND(A34&lt;8,A34&gt;=6),"B+",IF(AND(A34&lt;6,A34&gt;4),"B",IF(AND(A34&lt;=2,A34&gt;0),"C","M")))))</f>
        <v>M</v>
      </c>
      <c r="AD34" s="474"/>
      <c r="AE34" s="476" t="str">
        <f>IF(C34=10,"A+",IF(AND(C34&lt;10,C34&gt;=8),"A",IF(AND(C34&lt;8,C34&gt;=6),"B+",IF(AND(C34&lt;6,C34&gt;4),"B",IF(AND(C34&lt;=2,C34&gt;0),"C","M")))))</f>
        <v>M</v>
      </c>
      <c r="AF34" s="51"/>
    </row>
    <row r="35" spans="1:32" s="18" customFormat="1" ht="23.25" customHeight="1" x14ac:dyDescent="0.35">
      <c r="A35" s="501"/>
      <c r="B35" s="502"/>
      <c r="C35" s="126" t="s">
        <v>41</v>
      </c>
      <c r="D35" s="471"/>
      <c r="E35" s="472" t="s">
        <v>91</v>
      </c>
      <c r="F35" s="471"/>
      <c r="G35" s="472" t="s">
        <v>91</v>
      </c>
      <c r="H35" s="471"/>
      <c r="I35" s="472" t="s">
        <v>91</v>
      </c>
      <c r="J35" s="471"/>
      <c r="K35" s="472" t="s">
        <v>91</v>
      </c>
      <c r="L35" s="471"/>
      <c r="M35" s="472" t="s">
        <v>91</v>
      </c>
      <c r="N35" s="471"/>
      <c r="O35" s="472" t="s">
        <v>91</v>
      </c>
      <c r="P35" s="471"/>
      <c r="Q35" s="472" t="s">
        <v>91</v>
      </c>
      <c r="R35" s="471"/>
      <c r="S35" s="472" t="s">
        <v>91</v>
      </c>
      <c r="T35" s="471"/>
      <c r="U35" s="472" t="s">
        <v>91</v>
      </c>
      <c r="V35" s="471"/>
      <c r="W35" s="472" t="s">
        <v>91</v>
      </c>
      <c r="X35" s="471"/>
      <c r="Y35" s="472"/>
      <c r="Z35" s="471"/>
      <c r="AA35" s="480"/>
      <c r="AB35" s="474"/>
      <c r="AC35" s="476" t="str">
        <f>IF(A35=10,"A+",IF(AND(A35&lt;10,A35&gt;=8),"A",IF(AND(A35&lt;8,A35&gt;=6),"B+",IF(AND(A35&lt;6,A35&gt;4),"B",IF(AND(A35&lt;=2,A35&gt;0),"C","M")))))</f>
        <v>M</v>
      </c>
      <c r="AD35" s="474"/>
      <c r="AE35" s="476" t="str">
        <f>IF(C35=10,"A+",IF(AND(C35&lt;10,C35&gt;=8),"A",IF(AND(C35&lt;8,C35&gt;=6),"B+",IF(AND(C35&lt;6,C35&gt;4),"B",IF(AND(C35&lt;=2,C35&gt;0),"C","M")))))</f>
        <v>M</v>
      </c>
      <c r="AF35" s="39"/>
    </row>
    <row r="36" spans="1:32" s="18" customFormat="1" ht="23.25" customHeight="1" x14ac:dyDescent="0.35">
      <c r="A36" s="501"/>
      <c r="B36" s="502"/>
      <c r="C36" s="125" t="s">
        <v>68</v>
      </c>
      <c r="D36" s="471"/>
      <c r="E36" s="472" t="s">
        <v>91</v>
      </c>
      <c r="F36" s="471"/>
      <c r="G36" s="472" t="s">
        <v>91</v>
      </c>
      <c r="H36" s="471"/>
      <c r="I36" s="472" t="s">
        <v>91</v>
      </c>
      <c r="J36" s="471"/>
      <c r="K36" s="472" t="s">
        <v>91</v>
      </c>
      <c r="L36" s="471"/>
      <c r="M36" s="472" t="s">
        <v>91</v>
      </c>
      <c r="N36" s="471"/>
      <c r="O36" s="472" t="s">
        <v>91</v>
      </c>
      <c r="P36" s="471"/>
      <c r="Q36" s="472" t="s">
        <v>91</v>
      </c>
      <c r="R36" s="471"/>
      <c r="S36" s="472" t="s">
        <v>91</v>
      </c>
      <c r="T36" s="471"/>
      <c r="U36" s="472" t="s">
        <v>91</v>
      </c>
      <c r="V36" s="471"/>
      <c r="W36" s="472" t="s">
        <v>91</v>
      </c>
      <c r="X36" s="471"/>
      <c r="Y36" s="472"/>
      <c r="Z36" s="471"/>
      <c r="AA36" s="480"/>
      <c r="AB36" s="474"/>
      <c r="AC36" s="476" t="str">
        <f>IF(A36=10,"A+",IF(AND(A36&lt;10,A36&gt;=8),"A",IF(AND(A36&lt;8,A36&gt;=6),"B+",IF(AND(A36&lt;6,A36&gt;4),"B",IF(AND(A36&lt;=2,A36&gt;0),"C","M")))))</f>
        <v>M</v>
      </c>
      <c r="AD36" s="474"/>
      <c r="AE36" s="476" t="str">
        <f>IF(C36=10,"A+",IF(AND(C36&lt;10,C36&gt;=8),"A",IF(AND(C36&lt;8,C36&gt;=6),"B+",IF(AND(C36&lt;6,C36&gt;4),"B",IF(AND(C36&lt;=2,C36&gt;0),"C","M")))))</f>
        <v>M</v>
      </c>
      <c r="AF36" s="39"/>
    </row>
    <row r="37" spans="1:32" s="18" customFormat="1" ht="17.25" customHeight="1" x14ac:dyDescent="0.35">
      <c r="A37" s="501">
        <v>10</v>
      </c>
      <c r="B37" s="502" t="s">
        <v>21</v>
      </c>
      <c r="C37" s="126" t="s">
        <v>35</v>
      </c>
      <c r="D37" s="471">
        <v>3.0720000000000001</v>
      </c>
      <c r="E37" s="472" t="s">
        <v>31</v>
      </c>
      <c r="F37" s="471">
        <v>3.1278333333333332</v>
      </c>
      <c r="G37" s="472" t="s">
        <v>31</v>
      </c>
      <c r="H37" s="471">
        <v>3.1278333333333332</v>
      </c>
      <c r="I37" s="472" t="s">
        <v>31</v>
      </c>
      <c r="J37" s="471">
        <v>3.1278333333333332</v>
      </c>
      <c r="K37" s="472" t="s">
        <v>31</v>
      </c>
      <c r="L37" s="471">
        <v>3.1278333333333332</v>
      </c>
      <c r="M37" s="472" t="s">
        <v>31</v>
      </c>
      <c r="N37" s="471">
        <v>3.1278333333333332</v>
      </c>
      <c r="O37" s="472" t="s">
        <v>31</v>
      </c>
      <c r="P37" s="471">
        <v>3.1278333333333332</v>
      </c>
      <c r="Q37" s="472" t="s">
        <v>31</v>
      </c>
      <c r="R37" s="471">
        <v>3.085</v>
      </c>
      <c r="S37" s="472" t="s">
        <v>31</v>
      </c>
      <c r="T37" s="471">
        <v>3.1105</v>
      </c>
      <c r="U37" s="472" t="s">
        <v>31</v>
      </c>
      <c r="V37" s="471">
        <v>3.1020000000000003</v>
      </c>
      <c r="W37" s="472" t="s">
        <v>31</v>
      </c>
      <c r="X37" s="471"/>
      <c r="Y37" s="472"/>
      <c r="Z37" s="471"/>
      <c r="AA37" s="480"/>
      <c r="AB37" s="474">
        <f t="shared" ref="AB37" si="14">IFERROR(SUMIF($D$4:$AA$4,$D$4,D37:AA40)/12," ")</f>
        <v>2.5947083333333336</v>
      </c>
      <c r="AC37" s="476" t="str">
        <f t="shared" ref="AC37:AE37" si="15">IF(AB37=5,"A+",IF(AND(AB37&lt;5,AB37&gt;=4),"A",IF(AND(AB37&lt;4,AB37&gt;=3),"B+",IF(AND(AB37&lt;3,AB37&gt;2),"B",IF(AND(AB37&lt;=2,AB37&gt;0),"C","M")))))</f>
        <v>B</v>
      </c>
      <c r="AD37" s="474"/>
      <c r="AE37" s="476" t="str">
        <f t="shared" si="15"/>
        <v>M</v>
      </c>
      <c r="AF37" s="39"/>
    </row>
    <row r="38" spans="1:32" s="18" customFormat="1" ht="23.25" customHeight="1" x14ac:dyDescent="0.35">
      <c r="A38" s="501"/>
      <c r="B38" s="502"/>
      <c r="C38" s="125" t="s">
        <v>69</v>
      </c>
      <c r="D38" s="471"/>
      <c r="E38" s="472" t="s">
        <v>91</v>
      </c>
      <c r="F38" s="471"/>
      <c r="G38" s="472" t="s">
        <v>91</v>
      </c>
      <c r="H38" s="471"/>
      <c r="I38" s="472" t="s">
        <v>91</v>
      </c>
      <c r="J38" s="471"/>
      <c r="K38" s="472" t="s">
        <v>91</v>
      </c>
      <c r="L38" s="471"/>
      <c r="M38" s="472" t="s">
        <v>91</v>
      </c>
      <c r="N38" s="471"/>
      <c r="O38" s="472" t="s">
        <v>91</v>
      </c>
      <c r="P38" s="471"/>
      <c r="Q38" s="472" t="s">
        <v>91</v>
      </c>
      <c r="R38" s="471"/>
      <c r="S38" s="472" t="s">
        <v>91</v>
      </c>
      <c r="T38" s="471"/>
      <c r="U38" s="472" t="s">
        <v>91</v>
      </c>
      <c r="V38" s="471"/>
      <c r="W38" s="472" t="s">
        <v>91</v>
      </c>
      <c r="X38" s="471"/>
      <c r="Y38" s="472"/>
      <c r="Z38" s="471"/>
      <c r="AA38" s="480"/>
      <c r="AB38" s="474"/>
      <c r="AC38" s="476" t="str">
        <f>IF(A38=10,"A+",IF(AND(A38&lt;10,A38&gt;=8),"A",IF(AND(A38&lt;8,A38&gt;=6),"B+",IF(AND(A38&lt;6,A38&gt;4),"B",IF(AND(A38&lt;=2,A38&gt;0),"C","M")))))</f>
        <v>M</v>
      </c>
      <c r="AD38" s="474"/>
      <c r="AE38" s="476" t="str">
        <f>IF(C38=10,"A+",IF(AND(C38&lt;10,C38&gt;=8),"A",IF(AND(C38&lt;8,C38&gt;=6),"B+",IF(AND(C38&lt;6,C38&gt;4),"B",IF(AND(C38&lt;=2,C38&gt;0),"C","M")))))</f>
        <v>M</v>
      </c>
      <c r="AF38" s="39"/>
    </row>
    <row r="39" spans="1:32" s="18" customFormat="1" ht="23.25" customHeight="1" x14ac:dyDescent="0.35">
      <c r="A39" s="501"/>
      <c r="B39" s="502"/>
      <c r="C39" s="126" t="s">
        <v>41</v>
      </c>
      <c r="D39" s="471"/>
      <c r="E39" s="472" t="s">
        <v>91</v>
      </c>
      <c r="F39" s="471"/>
      <c r="G39" s="472" t="s">
        <v>91</v>
      </c>
      <c r="H39" s="471"/>
      <c r="I39" s="472" t="s">
        <v>91</v>
      </c>
      <c r="J39" s="471"/>
      <c r="K39" s="472" t="s">
        <v>91</v>
      </c>
      <c r="L39" s="471"/>
      <c r="M39" s="472" t="s">
        <v>91</v>
      </c>
      <c r="N39" s="471"/>
      <c r="O39" s="472" t="s">
        <v>91</v>
      </c>
      <c r="P39" s="471"/>
      <c r="Q39" s="472" t="s">
        <v>91</v>
      </c>
      <c r="R39" s="471"/>
      <c r="S39" s="472" t="s">
        <v>91</v>
      </c>
      <c r="T39" s="471"/>
      <c r="U39" s="472" t="s">
        <v>91</v>
      </c>
      <c r="V39" s="471"/>
      <c r="W39" s="472" t="s">
        <v>91</v>
      </c>
      <c r="X39" s="471"/>
      <c r="Y39" s="472"/>
      <c r="Z39" s="471"/>
      <c r="AA39" s="480"/>
      <c r="AB39" s="474"/>
      <c r="AC39" s="476" t="str">
        <f>IF(A39=10,"A+",IF(AND(A39&lt;10,A39&gt;=8),"A",IF(AND(A39&lt;8,A39&gt;=6),"B+",IF(AND(A39&lt;6,A39&gt;4),"B",IF(AND(A39&lt;=2,A39&gt;0),"C","M")))))</f>
        <v>M</v>
      </c>
      <c r="AD39" s="474"/>
      <c r="AE39" s="476" t="str">
        <f>IF(C39=10,"A+",IF(AND(C39&lt;10,C39&gt;=8),"A",IF(AND(C39&lt;8,C39&gt;=6),"B+",IF(AND(C39&lt;6,C39&gt;4),"B",IF(AND(C39&lt;=2,C39&gt;0),"C","M")))))</f>
        <v>M</v>
      </c>
      <c r="AF39" s="39"/>
    </row>
    <row r="40" spans="1:32" s="18" customFormat="1" ht="23.25" customHeight="1" x14ac:dyDescent="0.35">
      <c r="A40" s="501"/>
      <c r="B40" s="502"/>
      <c r="C40" s="125" t="s">
        <v>68</v>
      </c>
      <c r="D40" s="471"/>
      <c r="E40" s="472" t="s">
        <v>91</v>
      </c>
      <c r="F40" s="471"/>
      <c r="G40" s="472" t="s">
        <v>91</v>
      </c>
      <c r="H40" s="471"/>
      <c r="I40" s="472" t="s">
        <v>91</v>
      </c>
      <c r="J40" s="471"/>
      <c r="K40" s="472" t="s">
        <v>91</v>
      </c>
      <c r="L40" s="471"/>
      <c r="M40" s="472" t="s">
        <v>91</v>
      </c>
      <c r="N40" s="471"/>
      <c r="O40" s="472" t="s">
        <v>91</v>
      </c>
      <c r="P40" s="471"/>
      <c r="Q40" s="472" t="s">
        <v>91</v>
      </c>
      <c r="R40" s="471"/>
      <c r="S40" s="472" t="s">
        <v>91</v>
      </c>
      <c r="T40" s="471"/>
      <c r="U40" s="472" t="s">
        <v>91</v>
      </c>
      <c r="V40" s="471"/>
      <c r="W40" s="472" t="s">
        <v>91</v>
      </c>
      <c r="X40" s="471"/>
      <c r="Y40" s="472"/>
      <c r="Z40" s="471"/>
      <c r="AA40" s="480"/>
      <c r="AB40" s="474"/>
      <c r="AC40" s="476" t="str">
        <f>IF(A40=10,"A+",IF(AND(A40&lt;10,A40&gt;=8),"A",IF(AND(A40&lt;8,A40&gt;=6),"B+",IF(AND(A40&lt;6,A40&gt;4),"B",IF(AND(A40&lt;=2,A40&gt;0),"C","M")))))</f>
        <v>M</v>
      </c>
      <c r="AD40" s="474"/>
      <c r="AE40" s="476" t="str">
        <f>IF(C40=10,"A+",IF(AND(C40&lt;10,C40&gt;=8),"A",IF(AND(C40&lt;8,C40&gt;=6),"B+",IF(AND(C40&lt;6,C40&gt;4),"B",IF(AND(C40&lt;=2,C40&gt;0),"C","M")))))</f>
        <v>M</v>
      </c>
      <c r="AF40" s="39"/>
    </row>
    <row r="41" spans="1:32" s="18" customFormat="1" ht="17.25" customHeight="1" x14ac:dyDescent="0.35">
      <c r="A41" s="501">
        <v>12</v>
      </c>
      <c r="B41" s="502" t="s">
        <v>23</v>
      </c>
      <c r="C41" s="126" t="s">
        <v>35</v>
      </c>
      <c r="D41" s="471">
        <v>3.0749999999999997</v>
      </c>
      <c r="E41" s="472" t="s">
        <v>31</v>
      </c>
      <c r="F41" s="471">
        <v>3.0749999999999997</v>
      </c>
      <c r="G41" s="472" t="s">
        <v>31</v>
      </c>
      <c r="H41" s="471">
        <v>3.0749999999999997</v>
      </c>
      <c r="I41" s="472" t="s">
        <v>31</v>
      </c>
      <c r="J41" s="471">
        <v>3.0749999999999997</v>
      </c>
      <c r="K41" s="472" t="s">
        <v>31</v>
      </c>
      <c r="L41" s="471">
        <v>3.0749999999999997</v>
      </c>
      <c r="M41" s="472" t="s">
        <v>31</v>
      </c>
      <c r="N41" s="471">
        <v>3.0749999999999997</v>
      </c>
      <c r="O41" s="472" t="s">
        <v>31</v>
      </c>
      <c r="P41" s="471">
        <v>3.0749999999999997</v>
      </c>
      <c r="Q41" s="472" t="s">
        <v>31</v>
      </c>
      <c r="R41" s="471">
        <v>2.9952500000000004</v>
      </c>
      <c r="S41" s="472" t="s">
        <v>32</v>
      </c>
      <c r="T41" s="471">
        <v>2.9952500000000004</v>
      </c>
      <c r="U41" s="472" t="s">
        <v>32</v>
      </c>
      <c r="V41" s="471">
        <v>3.0262500000000001</v>
      </c>
      <c r="W41" s="472" t="s">
        <v>31</v>
      </c>
      <c r="X41" s="471"/>
      <c r="Y41" s="472"/>
      <c r="Z41" s="471"/>
      <c r="AA41" s="480"/>
      <c r="AB41" s="474">
        <f t="shared" ref="AB41" si="16">IFERROR(SUMIF($D$4:$AA$4,$D$4,D41:AA44)/12," ")</f>
        <v>2.5451458333333332</v>
      </c>
      <c r="AC41" s="476" t="str">
        <f t="shared" ref="AC41:AE41" si="17">IF(AB41=5,"A+",IF(AND(AB41&lt;5,AB41&gt;=4),"A",IF(AND(AB41&lt;4,AB41&gt;=3),"B+",IF(AND(AB41&lt;3,AB41&gt;2),"B",IF(AND(AB41&lt;=2,AB41&gt;0),"C","M")))))</f>
        <v>B</v>
      </c>
      <c r="AD41" s="474"/>
      <c r="AE41" s="476" t="str">
        <f t="shared" si="17"/>
        <v>M</v>
      </c>
      <c r="AF41" s="39"/>
    </row>
    <row r="42" spans="1:32" s="25" customFormat="1" ht="23.25" customHeight="1" x14ac:dyDescent="0.35">
      <c r="A42" s="501"/>
      <c r="B42" s="502"/>
      <c r="C42" s="125" t="s">
        <v>69</v>
      </c>
      <c r="D42" s="471"/>
      <c r="E42" s="472" t="s">
        <v>91</v>
      </c>
      <c r="F42" s="471"/>
      <c r="G42" s="472" t="s">
        <v>91</v>
      </c>
      <c r="H42" s="471"/>
      <c r="I42" s="472" t="s">
        <v>91</v>
      </c>
      <c r="J42" s="471"/>
      <c r="K42" s="472" t="s">
        <v>91</v>
      </c>
      <c r="L42" s="471"/>
      <c r="M42" s="472" t="s">
        <v>91</v>
      </c>
      <c r="N42" s="471"/>
      <c r="O42" s="472" t="s">
        <v>91</v>
      </c>
      <c r="P42" s="471"/>
      <c r="Q42" s="472" t="s">
        <v>91</v>
      </c>
      <c r="R42" s="471"/>
      <c r="S42" s="472" t="s">
        <v>91</v>
      </c>
      <c r="T42" s="471"/>
      <c r="U42" s="472" t="s">
        <v>91</v>
      </c>
      <c r="V42" s="471"/>
      <c r="W42" s="472" t="s">
        <v>91</v>
      </c>
      <c r="X42" s="471"/>
      <c r="Y42" s="472"/>
      <c r="Z42" s="471"/>
      <c r="AA42" s="480"/>
      <c r="AB42" s="474"/>
      <c r="AC42" s="476" t="str">
        <f>IF(A42=10,"A+",IF(AND(A42&lt;10,A42&gt;=8),"A",IF(AND(A42&lt;8,A42&gt;=6),"B+",IF(AND(A42&lt;6,A42&gt;4),"B",IF(AND(A42&lt;=2,A42&gt;0),"C","M")))))</f>
        <v>M</v>
      </c>
      <c r="AD42" s="474"/>
      <c r="AE42" s="476" t="str">
        <f>IF(C42=10,"A+",IF(AND(C42&lt;10,C42&gt;=8),"A",IF(AND(C42&lt;8,C42&gt;=6),"B+",IF(AND(C42&lt;6,C42&gt;4),"B",IF(AND(C42&lt;=2,C42&gt;0),"C","M")))))</f>
        <v>M</v>
      </c>
      <c r="AF42" s="51"/>
    </row>
    <row r="43" spans="1:32" s="18" customFormat="1" ht="23.25" customHeight="1" x14ac:dyDescent="0.35">
      <c r="A43" s="501"/>
      <c r="B43" s="502"/>
      <c r="C43" s="126" t="s">
        <v>41</v>
      </c>
      <c r="D43" s="471"/>
      <c r="E43" s="472" t="s">
        <v>91</v>
      </c>
      <c r="F43" s="471"/>
      <c r="G43" s="472" t="s">
        <v>91</v>
      </c>
      <c r="H43" s="471"/>
      <c r="I43" s="472" t="s">
        <v>91</v>
      </c>
      <c r="J43" s="471"/>
      <c r="K43" s="472" t="s">
        <v>91</v>
      </c>
      <c r="L43" s="471"/>
      <c r="M43" s="472" t="s">
        <v>91</v>
      </c>
      <c r="N43" s="471"/>
      <c r="O43" s="472" t="s">
        <v>91</v>
      </c>
      <c r="P43" s="471"/>
      <c r="Q43" s="472" t="s">
        <v>91</v>
      </c>
      <c r="R43" s="471"/>
      <c r="S43" s="472" t="s">
        <v>91</v>
      </c>
      <c r="T43" s="471"/>
      <c r="U43" s="472" t="s">
        <v>91</v>
      </c>
      <c r="V43" s="471"/>
      <c r="W43" s="472" t="s">
        <v>91</v>
      </c>
      <c r="X43" s="471"/>
      <c r="Y43" s="472"/>
      <c r="Z43" s="471"/>
      <c r="AA43" s="480"/>
      <c r="AB43" s="474"/>
      <c r="AC43" s="476" t="str">
        <f>IF(A43=10,"A+",IF(AND(A43&lt;10,A43&gt;=8),"A",IF(AND(A43&lt;8,A43&gt;=6),"B+",IF(AND(A43&lt;6,A43&gt;4),"B",IF(AND(A43&lt;=2,A43&gt;0),"C","M")))))</f>
        <v>M</v>
      </c>
      <c r="AD43" s="474"/>
      <c r="AE43" s="476" t="str">
        <f>IF(C43=10,"A+",IF(AND(C43&lt;10,C43&gt;=8),"A",IF(AND(C43&lt;8,C43&gt;=6),"B+",IF(AND(C43&lt;6,C43&gt;4),"B",IF(AND(C43&lt;=2,C43&gt;0),"C","M")))))</f>
        <v>M</v>
      </c>
      <c r="AF43" s="39"/>
    </row>
    <row r="44" spans="1:32" s="18" customFormat="1" ht="23.25" customHeight="1" x14ac:dyDescent="0.35">
      <c r="A44" s="501"/>
      <c r="B44" s="502"/>
      <c r="C44" s="125" t="s">
        <v>68</v>
      </c>
      <c r="D44" s="471"/>
      <c r="E44" s="472" t="s">
        <v>91</v>
      </c>
      <c r="F44" s="471"/>
      <c r="G44" s="472" t="s">
        <v>91</v>
      </c>
      <c r="H44" s="471"/>
      <c r="I44" s="472" t="s">
        <v>91</v>
      </c>
      <c r="J44" s="471"/>
      <c r="K44" s="472" t="s">
        <v>91</v>
      </c>
      <c r="L44" s="471"/>
      <c r="M44" s="472" t="s">
        <v>91</v>
      </c>
      <c r="N44" s="471"/>
      <c r="O44" s="472" t="s">
        <v>91</v>
      </c>
      <c r="P44" s="471"/>
      <c r="Q44" s="472" t="s">
        <v>91</v>
      </c>
      <c r="R44" s="471"/>
      <c r="S44" s="472" t="s">
        <v>91</v>
      </c>
      <c r="T44" s="471"/>
      <c r="U44" s="472" t="s">
        <v>91</v>
      </c>
      <c r="V44" s="471"/>
      <c r="W44" s="472" t="s">
        <v>91</v>
      </c>
      <c r="X44" s="471"/>
      <c r="Y44" s="472"/>
      <c r="Z44" s="471"/>
      <c r="AA44" s="480"/>
      <c r="AB44" s="474"/>
      <c r="AC44" s="476" t="str">
        <f>IF(A44=10,"A+",IF(AND(A44&lt;10,A44&gt;=8),"A",IF(AND(A44&lt;8,A44&gt;=6),"B+",IF(AND(A44&lt;6,A44&gt;4),"B",IF(AND(A44&lt;=2,A44&gt;0),"C","M")))))</f>
        <v>M</v>
      </c>
      <c r="AD44" s="474"/>
      <c r="AE44" s="476" t="str">
        <f>IF(C44=10,"A+",IF(AND(C44&lt;10,C44&gt;=8),"A",IF(AND(C44&lt;8,C44&gt;=6),"B+",IF(AND(C44&lt;6,C44&gt;4),"B",IF(AND(C44&lt;=2,C44&gt;0),"C","M")))))</f>
        <v>M</v>
      </c>
      <c r="AF44" s="39"/>
    </row>
    <row r="45" spans="1:32" s="18" customFormat="1" ht="18.75" customHeight="1" x14ac:dyDescent="0.35">
      <c r="A45" s="501">
        <v>13</v>
      </c>
      <c r="B45" s="502" t="s">
        <v>24</v>
      </c>
      <c r="C45" s="126" t="s">
        <v>35</v>
      </c>
      <c r="D45" s="471">
        <v>3.0679999999999996</v>
      </c>
      <c r="E45" s="472" t="s">
        <v>31</v>
      </c>
      <c r="F45" s="471">
        <v>3.0880000000000001</v>
      </c>
      <c r="G45" s="472" t="s">
        <v>31</v>
      </c>
      <c r="H45" s="471">
        <v>3.0880000000000001</v>
      </c>
      <c r="I45" s="472" t="s">
        <v>31</v>
      </c>
      <c r="J45" s="471">
        <v>3.1466666666666665</v>
      </c>
      <c r="K45" s="472" t="s">
        <v>31</v>
      </c>
      <c r="L45" s="471">
        <v>3.1466666666666665</v>
      </c>
      <c r="M45" s="472" t="s">
        <v>31</v>
      </c>
      <c r="N45" s="471">
        <v>3.1466666666666665</v>
      </c>
      <c r="O45" s="472" t="s">
        <v>31</v>
      </c>
      <c r="P45" s="471">
        <v>3.1466666666666665</v>
      </c>
      <c r="Q45" s="472" t="s">
        <v>31</v>
      </c>
      <c r="R45" s="471">
        <v>3.1456666666666666</v>
      </c>
      <c r="S45" s="472" t="s">
        <v>31</v>
      </c>
      <c r="T45" s="471">
        <v>3.120333333333333</v>
      </c>
      <c r="U45" s="472" t="s">
        <v>31</v>
      </c>
      <c r="V45" s="471">
        <v>3.1520000000000001</v>
      </c>
      <c r="W45" s="472" t="s">
        <v>31</v>
      </c>
      <c r="X45" s="471"/>
      <c r="Y45" s="472"/>
      <c r="Z45" s="471"/>
      <c r="AA45" s="480"/>
      <c r="AB45" s="474">
        <f t="shared" ref="AB45" si="18">IFERROR(SUMIF($D$4:$AA$4,$D$4,D45:AA48)/12," ")</f>
        <v>2.6040555555555556</v>
      </c>
      <c r="AC45" s="476" t="str">
        <f t="shared" ref="AC45:AE45" si="19">IF(AB45=5,"A+",IF(AND(AB45&lt;5,AB45&gt;=4),"A",IF(AND(AB45&lt;4,AB45&gt;=3),"B+",IF(AND(AB45&lt;3,AB45&gt;2),"B",IF(AND(AB45&lt;=2,AB45&gt;0),"C","M")))))</f>
        <v>B</v>
      </c>
      <c r="AD45" s="474"/>
      <c r="AE45" s="476" t="str">
        <f t="shared" si="19"/>
        <v>M</v>
      </c>
      <c r="AF45" s="39"/>
    </row>
    <row r="46" spans="1:32" s="18" customFormat="1" ht="23.25" customHeight="1" x14ac:dyDescent="0.35">
      <c r="A46" s="501"/>
      <c r="B46" s="502"/>
      <c r="C46" s="125" t="s">
        <v>69</v>
      </c>
      <c r="D46" s="471"/>
      <c r="E46" s="472" t="s">
        <v>91</v>
      </c>
      <c r="F46" s="471"/>
      <c r="G46" s="472" t="s">
        <v>91</v>
      </c>
      <c r="H46" s="471"/>
      <c r="I46" s="472" t="s">
        <v>91</v>
      </c>
      <c r="J46" s="471"/>
      <c r="K46" s="472" t="s">
        <v>91</v>
      </c>
      <c r="L46" s="471"/>
      <c r="M46" s="472" t="s">
        <v>91</v>
      </c>
      <c r="N46" s="471"/>
      <c r="O46" s="472" t="s">
        <v>91</v>
      </c>
      <c r="P46" s="471"/>
      <c r="Q46" s="472" t="s">
        <v>91</v>
      </c>
      <c r="R46" s="471"/>
      <c r="S46" s="472" t="s">
        <v>91</v>
      </c>
      <c r="T46" s="471"/>
      <c r="U46" s="472" t="s">
        <v>91</v>
      </c>
      <c r="V46" s="471"/>
      <c r="W46" s="472" t="s">
        <v>91</v>
      </c>
      <c r="X46" s="471"/>
      <c r="Y46" s="472"/>
      <c r="Z46" s="471"/>
      <c r="AA46" s="480"/>
      <c r="AB46" s="474"/>
      <c r="AC46" s="476" t="str">
        <f>IF(A46=10,"A+",IF(AND(A46&lt;10,A46&gt;=8),"A",IF(AND(A46&lt;8,A46&gt;=6),"B+",IF(AND(A46&lt;6,A46&gt;4),"B",IF(AND(A46&lt;=2,A46&gt;0),"C","M")))))</f>
        <v>M</v>
      </c>
      <c r="AD46" s="474"/>
      <c r="AE46" s="476" t="str">
        <f>IF(C46=10,"A+",IF(AND(C46&lt;10,C46&gt;=8),"A",IF(AND(C46&lt;8,C46&gt;=6),"B+",IF(AND(C46&lt;6,C46&gt;4),"B",IF(AND(C46&lt;=2,C46&gt;0),"C","M")))))</f>
        <v>M</v>
      </c>
      <c r="AF46" s="39"/>
    </row>
    <row r="47" spans="1:32" s="18" customFormat="1" ht="23.25" customHeight="1" x14ac:dyDescent="0.35">
      <c r="A47" s="501"/>
      <c r="B47" s="502"/>
      <c r="C47" s="126" t="s">
        <v>41</v>
      </c>
      <c r="D47" s="471"/>
      <c r="E47" s="472" t="s">
        <v>91</v>
      </c>
      <c r="F47" s="471"/>
      <c r="G47" s="472" t="s">
        <v>91</v>
      </c>
      <c r="H47" s="471"/>
      <c r="I47" s="472" t="s">
        <v>91</v>
      </c>
      <c r="J47" s="471"/>
      <c r="K47" s="472" t="s">
        <v>91</v>
      </c>
      <c r="L47" s="471"/>
      <c r="M47" s="472" t="s">
        <v>91</v>
      </c>
      <c r="N47" s="471"/>
      <c r="O47" s="472" t="s">
        <v>91</v>
      </c>
      <c r="P47" s="471"/>
      <c r="Q47" s="472" t="s">
        <v>91</v>
      </c>
      <c r="R47" s="471"/>
      <c r="S47" s="472" t="s">
        <v>91</v>
      </c>
      <c r="T47" s="471"/>
      <c r="U47" s="472" t="s">
        <v>91</v>
      </c>
      <c r="V47" s="471"/>
      <c r="W47" s="472" t="s">
        <v>91</v>
      </c>
      <c r="X47" s="471"/>
      <c r="Y47" s="472"/>
      <c r="Z47" s="471"/>
      <c r="AA47" s="480"/>
      <c r="AB47" s="474"/>
      <c r="AC47" s="476" t="str">
        <f>IF(A47=10,"A+",IF(AND(A47&lt;10,A47&gt;=8),"A",IF(AND(A47&lt;8,A47&gt;=6),"B+",IF(AND(A47&lt;6,A47&gt;4),"B",IF(AND(A47&lt;=2,A47&gt;0),"C","M")))))</f>
        <v>M</v>
      </c>
      <c r="AD47" s="474"/>
      <c r="AE47" s="476" t="str">
        <f>IF(C47=10,"A+",IF(AND(C47&lt;10,C47&gt;=8),"A",IF(AND(C47&lt;8,C47&gt;=6),"B+",IF(AND(C47&lt;6,C47&gt;4),"B",IF(AND(C47&lt;=2,C47&gt;0),"C","M")))))</f>
        <v>M</v>
      </c>
      <c r="AF47" s="39"/>
    </row>
    <row r="48" spans="1:32" s="18" customFormat="1" ht="11.5" x14ac:dyDescent="0.35">
      <c r="A48" s="501"/>
      <c r="B48" s="502"/>
      <c r="C48" s="125" t="s">
        <v>68</v>
      </c>
      <c r="D48" s="471"/>
      <c r="E48" s="472" t="s">
        <v>91</v>
      </c>
      <c r="F48" s="471"/>
      <c r="G48" s="472" t="s">
        <v>91</v>
      </c>
      <c r="H48" s="471"/>
      <c r="I48" s="472" t="s">
        <v>91</v>
      </c>
      <c r="J48" s="471"/>
      <c r="K48" s="472" t="s">
        <v>91</v>
      </c>
      <c r="L48" s="471"/>
      <c r="M48" s="472" t="s">
        <v>91</v>
      </c>
      <c r="N48" s="471"/>
      <c r="O48" s="472" t="s">
        <v>91</v>
      </c>
      <c r="P48" s="471"/>
      <c r="Q48" s="472" t="s">
        <v>91</v>
      </c>
      <c r="R48" s="471"/>
      <c r="S48" s="472" t="s">
        <v>91</v>
      </c>
      <c r="T48" s="471"/>
      <c r="U48" s="472" t="s">
        <v>91</v>
      </c>
      <c r="V48" s="471"/>
      <c r="W48" s="472" t="s">
        <v>91</v>
      </c>
      <c r="X48" s="471"/>
      <c r="Y48" s="472"/>
      <c r="Z48" s="471"/>
      <c r="AA48" s="480"/>
      <c r="AB48" s="474"/>
      <c r="AC48" s="476" t="str">
        <f>IF(A48=10,"A+",IF(AND(A48&lt;10,A48&gt;=8),"A",IF(AND(A48&lt;8,A48&gt;=6),"B+",IF(AND(A48&lt;6,A48&gt;4),"B",IF(AND(A48&lt;=2,A48&gt;0),"C","M")))))</f>
        <v>M</v>
      </c>
      <c r="AD48" s="474"/>
      <c r="AE48" s="476" t="str">
        <f>IF(C48=10,"A+",IF(AND(C48&lt;10,C48&gt;=8),"A",IF(AND(C48&lt;8,C48&gt;=6),"B+",IF(AND(C48&lt;6,C48&gt;4),"B",IF(AND(C48&lt;=2,C48&gt;0),"C","M")))))</f>
        <v>M</v>
      </c>
      <c r="AF48" s="39"/>
    </row>
    <row r="49" spans="1:32" s="18" customFormat="1" ht="19.5" customHeight="1" x14ac:dyDescent="0.35">
      <c r="A49" s="501">
        <v>14</v>
      </c>
      <c r="B49" s="502" t="s">
        <v>25</v>
      </c>
      <c r="C49" s="126" t="s">
        <v>35</v>
      </c>
      <c r="D49" s="471">
        <v>3.07</v>
      </c>
      <c r="E49" s="472" t="s">
        <v>31</v>
      </c>
      <c r="F49" s="471">
        <v>3.07</v>
      </c>
      <c r="G49" s="472" t="s">
        <v>31</v>
      </c>
      <c r="H49" s="471">
        <v>3.07</v>
      </c>
      <c r="I49" s="472" t="s">
        <v>31</v>
      </c>
      <c r="J49" s="471">
        <v>3.07</v>
      </c>
      <c r="K49" s="472" t="s">
        <v>31</v>
      </c>
      <c r="L49" s="471">
        <v>3.07</v>
      </c>
      <c r="M49" s="472" t="s">
        <v>31</v>
      </c>
      <c r="N49" s="471">
        <v>3.07</v>
      </c>
      <c r="O49" s="472" t="s">
        <v>31</v>
      </c>
      <c r="P49" s="471">
        <v>3.07</v>
      </c>
      <c r="Q49" s="472" t="s">
        <v>31</v>
      </c>
      <c r="R49" s="471">
        <v>3.1499999999999995</v>
      </c>
      <c r="S49" s="472" t="s">
        <v>31</v>
      </c>
      <c r="T49" s="471">
        <v>3.1499999999999995</v>
      </c>
      <c r="U49" s="472" t="s">
        <v>31</v>
      </c>
      <c r="V49" s="471">
        <v>3.1499999999999995</v>
      </c>
      <c r="W49" s="472" t="s">
        <v>31</v>
      </c>
      <c r="X49" s="471"/>
      <c r="Y49" s="472"/>
      <c r="Z49" s="471"/>
      <c r="AA49" s="480"/>
      <c r="AB49" s="474">
        <f>IFERROR(SUMIF($D$4:$AA$4,$D$4,D49:AA52)/12," ")</f>
        <v>2.5783333333333327</v>
      </c>
      <c r="AC49" s="476" t="str">
        <f t="shared" ref="AC49:AE49" si="20">IF(AB49=5,"A+",IF(AND(AB49&lt;5,AB49&gt;=4),"A",IF(AND(AB49&lt;4,AB49&gt;=3),"B+",IF(AND(AB49&lt;3,AB49&gt;2),"B",IF(AND(AB49&lt;=2,AB49&gt;0),"C","M")))))</f>
        <v>B</v>
      </c>
      <c r="AD49" s="474"/>
      <c r="AE49" s="476" t="str">
        <f t="shared" si="20"/>
        <v>M</v>
      </c>
      <c r="AF49" s="39"/>
    </row>
    <row r="50" spans="1:32" s="18" customFormat="1" ht="23.25" customHeight="1" x14ac:dyDescent="0.35">
      <c r="A50" s="501"/>
      <c r="B50" s="502"/>
      <c r="C50" s="125" t="s">
        <v>69</v>
      </c>
      <c r="D50" s="471"/>
      <c r="E50" s="472" t="s">
        <v>91</v>
      </c>
      <c r="F50" s="471"/>
      <c r="G50" s="472" t="s">
        <v>91</v>
      </c>
      <c r="H50" s="471"/>
      <c r="I50" s="472" t="s">
        <v>91</v>
      </c>
      <c r="J50" s="471"/>
      <c r="K50" s="472" t="s">
        <v>91</v>
      </c>
      <c r="L50" s="471"/>
      <c r="M50" s="472" t="s">
        <v>91</v>
      </c>
      <c r="N50" s="471"/>
      <c r="O50" s="472" t="s">
        <v>91</v>
      </c>
      <c r="P50" s="471"/>
      <c r="Q50" s="472" t="s">
        <v>91</v>
      </c>
      <c r="R50" s="471"/>
      <c r="S50" s="472" t="s">
        <v>91</v>
      </c>
      <c r="T50" s="471"/>
      <c r="U50" s="472" t="s">
        <v>91</v>
      </c>
      <c r="V50" s="471"/>
      <c r="W50" s="472" t="s">
        <v>91</v>
      </c>
      <c r="X50" s="471"/>
      <c r="Y50" s="472"/>
      <c r="Z50" s="471"/>
      <c r="AA50" s="480"/>
      <c r="AB50" s="474"/>
      <c r="AC50" s="476" t="str">
        <f>IF(A50=10,"A+",IF(AND(A50&lt;10,A50&gt;=8),"A",IF(AND(A50&lt;8,A50&gt;=6),"B+",IF(AND(A50&lt;6,A50&gt;4),"B",IF(AND(A50&lt;=2,A50&gt;0),"C","M")))))</f>
        <v>M</v>
      </c>
      <c r="AD50" s="474"/>
      <c r="AE50" s="476" t="str">
        <f>IF(C50=10,"A+",IF(AND(C50&lt;10,C50&gt;=8),"A",IF(AND(C50&lt;8,C50&gt;=6),"B+",IF(AND(C50&lt;6,C50&gt;4),"B",IF(AND(C50&lt;=2,C50&gt;0),"C","M")))))</f>
        <v>M</v>
      </c>
      <c r="AF50" s="39"/>
    </row>
    <row r="51" spans="1:32" s="18" customFormat="1" ht="23.25" customHeight="1" x14ac:dyDescent="0.35">
      <c r="A51" s="501"/>
      <c r="B51" s="502"/>
      <c r="C51" s="126" t="s">
        <v>41</v>
      </c>
      <c r="D51" s="471"/>
      <c r="E51" s="472" t="s">
        <v>91</v>
      </c>
      <c r="F51" s="471"/>
      <c r="G51" s="472" t="s">
        <v>91</v>
      </c>
      <c r="H51" s="471"/>
      <c r="I51" s="472" t="s">
        <v>91</v>
      </c>
      <c r="J51" s="471"/>
      <c r="K51" s="472" t="s">
        <v>91</v>
      </c>
      <c r="L51" s="471"/>
      <c r="M51" s="472" t="s">
        <v>91</v>
      </c>
      <c r="N51" s="471"/>
      <c r="O51" s="472" t="s">
        <v>91</v>
      </c>
      <c r="P51" s="471"/>
      <c r="Q51" s="472" t="s">
        <v>91</v>
      </c>
      <c r="R51" s="471"/>
      <c r="S51" s="472" t="s">
        <v>91</v>
      </c>
      <c r="T51" s="471"/>
      <c r="U51" s="472" t="s">
        <v>91</v>
      </c>
      <c r="V51" s="471"/>
      <c r="W51" s="472" t="s">
        <v>91</v>
      </c>
      <c r="X51" s="471"/>
      <c r="Y51" s="472"/>
      <c r="Z51" s="471"/>
      <c r="AA51" s="480"/>
      <c r="AB51" s="474"/>
      <c r="AC51" s="476" t="str">
        <f>IF(A51=10,"A+",IF(AND(A51&lt;10,A51&gt;=8),"A",IF(AND(A51&lt;8,A51&gt;=6),"B+",IF(AND(A51&lt;6,A51&gt;4),"B",IF(AND(A51&lt;=2,A51&gt;0),"C","M")))))</f>
        <v>M</v>
      </c>
      <c r="AD51" s="474"/>
      <c r="AE51" s="476" t="str">
        <f>IF(C51=10,"A+",IF(AND(C51&lt;10,C51&gt;=8),"A",IF(AND(C51&lt;8,C51&gt;=6),"B+",IF(AND(C51&lt;6,C51&gt;4),"B",IF(AND(C51&lt;=2,C51&gt;0),"C","M")))))</f>
        <v>M</v>
      </c>
      <c r="AF51" s="39"/>
    </row>
    <row r="52" spans="1:32" s="18" customFormat="1" ht="23.25" customHeight="1" x14ac:dyDescent="0.35">
      <c r="A52" s="501"/>
      <c r="B52" s="502"/>
      <c r="C52" s="125" t="s">
        <v>68</v>
      </c>
      <c r="D52" s="471"/>
      <c r="E52" s="472" t="s">
        <v>91</v>
      </c>
      <c r="F52" s="471"/>
      <c r="G52" s="472" t="s">
        <v>91</v>
      </c>
      <c r="H52" s="471"/>
      <c r="I52" s="472" t="s">
        <v>91</v>
      </c>
      <c r="J52" s="471"/>
      <c r="K52" s="472" t="s">
        <v>91</v>
      </c>
      <c r="L52" s="471"/>
      <c r="M52" s="472" t="s">
        <v>91</v>
      </c>
      <c r="N52" s="471"/>
      <c r="O52" s="472" t="s">
        <v>91</v>
      </c>
      <c r="P52" s="471"/>
      <c r="Q52" s="472" t="s">
        <v>91</v>
      </c>
      <c r="R52" s="471"/>
      <c r="S52" s="472" t="s">
        <v>91</v>
      </c>
      <c r="T52" s="471"/>
      <c r="U52" s="472" t="s">
        <v>91</v>
      </c>
      <c r="V52" s="471"/>
      <c r="W52" s="472" t="s">
        <v>91</v>
      </c>
      <c r="X52" s="471"/>
      <c r="Y52" s="472"/>
      <c r="Z52" s="471"/>
      <c r="AA52" s="480"/>
      <c r="AB52" s="474"/>
      <c r="AC52" s="476" t="str">
        <f>IF(A52=10,"A+",IF(AND(A52&lt;10,A52&gt;=8),"A",IF(AND(A52&lt;8,A52&gt;=6),"B+",IF(AND(A52&lt;6,A52&gt;4),"B",IF(AND(A52&lt;=2,A52&gt;0),"C","M")))))</f>
        <v>M</v>
      </c>
      <c r="AD52" s="474"/>
      <c r="AE52" s="476" t="str">
        <f>IF(C52=10,"A+",IF(AND(C52&lt;10,C52&gt;=8),"A",IF(AND(C52&lt;8,C52&gt;=6),"B+",IF(AND(C52&lt;6,C52&gt;4),"B",IF(AND(C52&lt;=2,C52&gt;0),"C","M")))))</f>
        <v>M</v>
      </c>
      <c r="AF52" s="39"/>
    </row>
    <row r="53" spans="1:32" s="18" customFormat="1" ht="15.75" customHeight="1" x14ac:dyDescent="0.35">
      <c r="A53" s="501">
        <v>15</v>
      </c>
      <c r="B53" s="502" t="s">
        <v>44</v>
      </c>
      <c r="C53" s="126" t="s">
        <v>35</v>
      </c>
      <c r="D53" s="471">
        <v>3.0314999999999999</v>
      </c>
      <c r="E53" s="472" t="s">
        <v>31</v>
      </c>
      <c r="F53" s="471">
        <v>3.0372000000000003</v>
      </c>
      <c r="G53" s="472" t="s">
        <v>31</v>
      </c>
      <c r="H53" s="471">
        <v>3.0372000000000003</v>
      </c>
      <c r="I53" s="472" t="s">
        <v>31</v>
      </c>
      <c r="J53" s="471">
        <v>3.0992000000000002</v>
      </c>
      <c r="K53" s="472" t="s">
        <v>31</v>
      </c>
      <c r="L53" s="471">
        <v>3.0992000000000002</v>
      </c>
      <c r="M53" s="472" t="s">
        <v>31</v>
      </c>
      <c r="N53" s="471">
        <v>3.0372000000000003</v>
      </c>
      <c r="O53" s="472" t="s">
        <v>31</v>
      </c>
      <c r="P53" s="471">
        <v>3.0992000000000002</v>
      </c>
      <c r="Q53" s="472" t="s">
        <v>31</v>
      </c>
      <c r="R53" s="471">
        <v>2.8343333333333334</v>
      </c>
      <c r="S53" s="472" t="s">
        <v>32</v>
      </c>
      <c r="T53" s="471">
        <v>2.9763333333333333</v>
      </c>
      <c r="U53" s="472" t="s">
        <v>32</v>
      </c>
      <c r="V53" s="471">
        <v>2.9763333333333333</v>
      </c>
      <c r="W53" s="472" t="s">
        <v>32</v>
      </c>
      <c r="X53" s="471"/>
      <c r="Y53" s="472"/>
      <c r="Z53" s="471"/>
      <c r="AA53" s="480"/>
      <c r="AB53" s="474">
        <f t="shared" ref="AB53" si="21">IFERROR(SUMIF($D$4:$AA$4,$D$4,D53:AA56)/12," ")</f>
        <v>2.5189749999999997</v>
      </c>
      <c r="AC53" s="476" t="str">
        <f t="shared" ref="AC53:AE53" si="22">IF(AB53=5,"A+",IF(AND(AB53&lt;5,AB53&gt;=4),"A",IF(AND(AB53&lt;4,AB53&gt;=3),"B+",IF(AND(AB53&lt;3,AB53&gt;2),"B",IF(AND(AB53&lt;=2,AB53&gt;0),"C","M")))))</f>
        <v>B</v>
      </c>
      <c r="AD53" s="474"/>
      <c r="AE53" s="476" t="str">
        <f t="shared" si="22"/>
        <v>M</v>
      </c>
      <c r="AF53" s="39"/>
    </row>
    <row r="54" spans="1:32" s="18" customFormat="1" ht="23.25" customHeight="1" x14ac:dyDescent="0.35">
      <c r="A54" s="501"/>
      <c r="B54" s="502"/>
      <c r="C54" s="125" t="s">
        <v>69</v>
      </c>
      <c r="D54" s="471"/>
      <c r="E54" s="472" t="s">
        <v>91</v>
      </c>
      <c r="F54" s="471"/>
      <c r="G54" s="472" t="s">
        <v>91</v>
      </c>
      <c r="H54" s="471"/>
      <c r="I54" s="472" t="s">
        <v>91</v>
      </c>
      <c r="J54" s="471"/>
      <c r="K54" s="472" t="s">
        <v>91</v>
      </c>
      <c r="L54" s="471"/>
      <c r="M54" s="472" t="s">
        <v>91</v>
      </c>
      <c r="N54" s="471"/>
      <c r="O54" s="472" t="s">
        <v>91</v>
      </c>
      <c r="P54" s="471"/>
      <c r="Q54" s="472" t="s">
        <v>91</v>
      </c>
      <c r="R54" s="471"/>
      <c r="S54" s="472" t="s">
        <v>91</v>
      </c>
      <c r="T54" s="471"/>
      <c r="U54" s="472" t="s">
        <v>91</v>
      </c>
      <c r="V54" s="471"/>
      <c r="W54" s="472" t="s">
        <v>91</v>
      </c>
      <c r="X54" s="471"/>
      <c r="Y54" s="472"/>
      <c r="Z54" s="471"/>
      <c r="AA54" s="480"/>
      <c r="AB54" s="474"/>
      <c r="AC54" s="476" t="str">
        <f>IF(A54=10,"A+",IF(AND(A54&lt;10,A54&gt;=8),"A",IF(AND(A54&lt;8,A54&gt;=6),"B+",IF(AND(A54&lt;6,A54&gt;4),"B",IF(AND(A54&lt;=2,A54&gt;0),"C","M")))))</f>
        <v>M</v>
      </c>
      <c r="AD54" s="474"/>
      <c r="AE54" s="476" t="str">
        <f>IF(C54=10,"A+",IF(AND(C54&lt;10,C54&gt;=8),"A",IF(AND(C54&lt;8,C54&gt;=6),"B+",IF(AND(C54&lt;6,C54&gt;4),"B",IF(AND(C54&lt;=2,C54&gt;0),"C","M")))))</f>
        <v>M</v>
      </c>
      <c r="AF54" s="39"/>
    </row>
    <row r="55" spans="1:32" s="18" customFormat="1" ht="23.25" customHeight="1" x14ac:dyDescent="0.35">
      <c r="A55" s="501"/>
      <c r="B55" s="502"/>
      <c r="C55" s="126" t="s">
        <v>41</v>
      </c>
      <c r="D55" s="471"/>
      <c r="E55" s="472" t="s">
        <v>91</v>
      </c>
      <c r="F55" s="471"/>
      <c r="G55" s="472" t="s">
        <v>91</v>
      </c>
      <c r="H55" s="471"/>
      <c r="I55" s="472" t="s">
        <v>91</v>
      </c>
      <c r="J55" s="471"/>
      <c r="K55" s="472" t="s">
        <v>91</v>
      </c>
      <c r="L55" s="471"/>
      <c r="M55" s="472" t="s">
        <v>91</v>
      </c>
      <c r="N55" s="471"/>
      <c r="O55" s="472" t="s">
        <v>91</v>
      </c>
      <c r="P55" s="471"/>
      <c r="Q55" s="472" t="s">
        <v>91</v>
      </c>
      <c r="R55" s="471"/>
      <c r="S55" s="472" t="s">
        <v>91</v>
      </c>
      <c r="T55" s="471"/>
      <c r="U55" s="472" t="s">
        <v>91</v>
      </c>
      <c r="V55" s="471"/>
      <c r="W55" s="472" t="s">
        <v>91</v>
      </c>
      <c r="X55" s="471"/>
      <c r="Y55" s="472"/>
      <c r="Z55" s="471"/>
      <c r="AA55" s="480"/>
      <c r="AB55" s="474"/>
      <c r="AC55" s="476" t="str">
        <f>IF(A55=10,"A+",IF(AND(A55&lt;10,A55&gt;=8),"A",IF(AND(A55&lt;8,A55&gt;=6),"B+",IF(AND(A55&lt;6,A55&gt;4),"B",IF(AND(A55&lt;=2,A55&gt;0),"C","M")))))</f>
        <v>M</v>
      </c>
      <c r="AD55" s="474"/>
      <c r="AE55" s="476" t="str">
        <f>IF(C55=10,"A+",IF(AND(C55&lt;10,C55&gt;=8),"A",IF(AND(C55&lt;8,C55&gt;=6),"B+",IF(AND(C55&lt;6,C55&gt;4),"B",IF(AND(C55&lt;=2,C55&gt;0),"C","M")))))</f>
        <v>M</v>
      </c>
      <c r="AF55" s="39"/>
    </row>
    <row r="56" spans="1:32" s="18" customFormat="1" ht="11.5" x14ac:dyDescent="0.35">
      <c r="A56" s="501"/>
      <c r="B56" s="502"/>
      <c r="C56" s="125" t="s">
        <v>68</v>
      </c>
      <c r="D56" s="471"/>
      <c r="E56" s="472" t="s">
        <v>91</v>
      </c>
      <c r="F56" s="471"/>
      <c r="G56" s="472" t="s">
        <v>91</v>
      </c>
      <c r="H56" s="471"/>
      <c r="I56" s="472" t="s">
        <v>91</v>
      </c>
      <c r="J56" s="471"/>
      <c r="K56" s="472" t="s">
        <v>91</v>
      </c>
      <c r="L56" s="471"/>
      <c r="M56" s="472" t="s">
        <v>91</v>
      </c>
      <c r="N56" s="471"/>
      <c r="O56" s="472" t="s">
        <v>91</v>
      </c>
      <c r="P56" s="471"/>
      <c r="Q56" s="472" t="s">
        <v>91</v>
      </c>
      <c r="R56" s="471"/>
      <c r="S56" s="472" t="s">
        <v>91</v>
      </c>
      <c r="T56" s="471"/>
      <c r="U56" s="472" t="s">
        <v>91</v>
      </c>
      <c r="V56" s="471"/>
      <c r="W56" s="472" t="s">
        <v>91</v>
      </c>
      <c r="X56" s="471"/>
      <c r="Y56" s="472"/>
      <c r="Z56" s="471"/>
      <c r="AA56" s="480"/>
      <c r="AB56" s="474"/>
      <c r="AC56" s="476" t="str">
        <f>IF(A56=10,"A+",IF(AND(A56&lt;10,A56&gt;=8),"A",IF(AND(A56&lt;8,A56&gt;=6),"B+",IF(AND(A56&lt;6,A56&gt;4),"B",IF(AND(A56&lt;=2,A56&gt;0),"C","M")))))</f>
        <v>M</v>
      </c>
      <c r="AD56" s="474"/>
      <c r="AE56" s="476" t="str">
        <f>IF(C56=10,"A+",IF(AND(C56&lt;10,C56&gt;=8),"A",IF(AND(C56&lt;8,C56&gt;=6),"B+",IF(AND(C56&lt;6,C56&gt;4),"B",IF(AND(C56&lt;=2,C56&gt;0),"C","M")))))</f>
        <v>M</v>
      </c>
      <c r="AF56" s="39"/>
    </row>
    <row r="57" spans="1:32" s="18" customFormat="1" ht="19.5" customHeight="1" x14ac:dyDescent="0.35">
      <c r="A57" s="501">
        <v>16</v>
      </c>
      <c r="B57" s="502" t="s">
        <v>45</v>
      </c>
      <c r="C57" s="126" t="s">
        <v>35</v>
      </c>
      <c r="D57" s="471">
        <v>3</v>
      </c>
      <c r="E57" s="472" t="s">
        <v>31</v>
      </c>
      <c r="F57" s="471">
        <v>3</v>
      </c>
      <c r="G57" s="472" t="s">
        <v>31</v>
      </c>
      <c r="H57" s="471">
        <v>3</v>
      </c>
      <c r="I57" s="472" t="s">
        <v>31</v>
      </c>
      <c r="J57" s="471">
        <v>3</v>
      </c>
      <c r="K57" s="472" t="s">
        <v>31</v>
      </c>
      <c r="L57" s="471">
        <v>3</v>
      </c>
      <c r="M57" s="472" t="s">
        <v>31</v>
      </c>
      <c r="N57" s="471">
        <v>3</v>
      </c>
      <c r="O57" s="472" t="s">
        <v>31</v>
      </c>
      <c r="P57" s="471">
        <v>3</v>
      </c>
      <c r="Q57" s="472" t="s">
        <v>31</v>
      </c>
      <c r="R57" s="471" t="s">
        <v>90</v>
      </c>
      <c r="S57" s="472" t="s">
        <v>91</v>
      </c>
      <c r="T57" s="471">
        <v>2.7030000000000003</v>
      </c>
      <c r="U57" s="472" t="s">
        <v>32</v>
      </c>
      <c r="V57" s="471">
        <v>2.7030000000000003</v>
      </c>
      <c r="W57" s="472" t="s">
        <v>32</v>
      </c>
      <c r="X57" s="471"/>
      <c r="Y57" s="472"/>
      <c r="Z57" s="471"/>
      <c r="AA57" s="473"/>
      <c r="AB57" s="474">
        <f t="shared" ref="AB57" si="23">IFERROR(SUMIF($D$4:$AA$4,$D$4,D57:AA60)/12," ")</f>
        <v>2.2004999999999999</v>
      </c>
      <c r="AC57" s="476" t="str">
        <f t="shared" ref="AC57:AE57" si="24">IF(AB57=5,"A+",IF(AND(AB57&lt;5,AB57&gt;=4),"A",IF(AND(AB57&lt;4,AB57&gt;=3),"B+",IF(AND(AB57&lt;3,AB57&gt;2),"B",IF(AND(AB57&lt;=2,AB57&gt;0),"C","M")))))</f>
        <v>B</v>
      </c>
      <c r="AD57" s="474"/>
      <c r="AE57" s="476" t="str">
        <f t="shared" si="24"/>
        <v>M</v>
      </c>
      <c r="AF57" s="39"/>
    </row>
    <row r="58" spans="1:32" s="18" customFormat="1" ht="12" customHeight="1" x14ac:dyDescent="0.35">
      <c r="A58" s="501"/>
      <c r="B58" s="502"/>
      <c r="C58" s="125" t="s">
        <v>69</v>
      </c>
      <c r="D58" s="471"/>
      <c r="E58" s="472" t="s">
        <v>91</v>
      </c>
      <c r="F58" s="471"/>
      <c r="G58" s="472" t="s">
        <v>91</v>
      </c>
      <c r="H58" s="471"/>
      <c r="I58" s="472" t="s">
        <v>91</v>
      </c>
      <c r="J58" s="471"/>
      <c r="K58" s="472" t="s">
        <v>91</v>
      </c>
      <c r="L58" s="471"/>
      <c r="M58" s="472" t="s">
        <v>91</v>
      </c>
      <c r="N58" s="471"/>
      <c r="O58" s="472" t="s">
        <v>91</v>
      </c>
      <c r="P58" s="471"/>
      <c r="Q58" s="472" t="s">
        <v>91</v>
      </c>
      <c r="R58" s="471"/>
      <c r="S58" s="472" t="s">
        <v>91</v>
      </c>
      <c r="T58" s="471"/>
      <c r="U58" s="472" t="s">
        <v>91</v>
      </c>
      <c r="V58" s="471"/>
      <c r="W58" s="472" t="s">
        <v>91</v>
      </c>
      <c r="X58" s="471"/>
      <c r="Y58" s="472"/>
      <c r="Z58" s="471"/>
      <c r="AA58" s="473"/>
      <c r="AB58" s="474"/>
      <c r="AC58" s="476" t="str">
        <f>IF(A58=10,"A+",IF(AND(A58&lt;10,A58&gt;=8),"A",IF(AND(A58&lt;8,A58&gt;=6),"B+",IF(AND(A58&lt;6,A58&gt;4),"B",IF(AND(A58&lt;=2,A58&gt;0),"C","M")))))</f>
        <v>M</v>
      </c>
      <c r="AD58" s="474"/>
      <c r="AE58" s="476" t="str">
        <f>IF(C58=10,"A+",IF(AND(C58&lt;10,C58&gt;=8),"A",IF(AND(C58&lt;8,C58&gt;=6),"B+",IF(AND(C58&lt;6,C58&gt;4),"B",IF(AND(C58&lt;=2,C58&gt;0),"C","M")))))</f>
        <v>M</v>
      </c>
      <c r="AF58" s="39"/>
    </row>
    <row r="59" spans="1:32" s="18" customFormat="1" ht="12" customHeight="1" x14ac:dyDescent="0.35">
      <c r="A59" s="501"/>
      <c r="B59" s="502"/>
      <c r="C59" s="126" t="s">
        <v>41</v>
      </c>
      <c r="D59" s="471"/>
      <c r="E59" s="472" t="s">
        <v>91</v>
      </c>
      <c r="F59" s="471"/>
      <c r="G59" s="472" t="s">
        <v>91</v>
      </c>
      <c r="H59" s="471"/>
      <c r="I59" s="472" t="s">
        <v>91</v>
      </c>
      <c r="J59" s="471"/>
      <c r="K59" s="472" t="s">
        <v>91</v>
      </c>
      <c r="L59" s="471"/>
      <c r="M59" s="472" t="s">
        <v>91</v>
      </c>
      <c r="N59" s="471"/>
      <c r="O59" s="472" t="s">
        <v>91</v>
      </c>
      <c r="P59" s="471"/>
      <c r="Q59" s="472" t="s">
        <v>91</v>
      </c>
      <c r="R59" s="471"/>
      <c r="S59" s="472" t="s">
        <v>91</v>
      </c>
      <c r="T59" s="471"/>
      <c r="U59" s="472" t="s">
        <v>91</v>
      </c>
      <c r="V59" s="471"/>
      <c r="W59" s="472" t="s">
        <v>91</v>
      </c>
      <c r="X59" s="471"/>
      <c r="Y59" s="472"/>
      <c r="Z59" s="471"/>
      <c r="AA59" s="473"/>
      <c r="AB59" s="474"/>
      <c r="AC59" s="476" t="str">
        <f>IF(A59=10,"A+",IF(AND(A59&lt;10,A59&gt;=8),"A",IF(AND(A59&lt;8,A59&gt;=6),"B+",IF(AND(A59&lt;6,A59&gt;4),"B",IF(AND(A59&lt;=2,A59&gt;0),"C","M")))))</f>
        <v>M</v>
      </c>
      <c r="AD59" s="474"/>
      <c r="AE59" s="476" t="str">
        <f>IF(C59=10,"A+",IF(AND(C59&lt;10,C59&gt;=8),"A",IF(AND(C59&lt;8,C59&gt;=6),"B+",IF(AND(C59&lt;6,C59&gt;4),"B",IF(AND(C59&lt;=2,C59&gt;0),"C","M")))))</f>
        <v>M</v>
      </c>
      <c r="AF59" s="39"/>
    </row>
    <row r="60" spans="1:32" s="18" customFormat="1" ht="12" thickBot="1" x14ac:dyDescent="0.4">
      <c r="A60" s="501"/>
      <c r="B60" s="502"/>
      <c r="C60" s="125" t="s">
        <v>68</v>
      </c>
      <c r="D60" s="471"/>
      <c r="E60" s="472" t="s">
        <v>91</v>
      </c>
      <c r="F60" s="471"/>
      <c r="G60" s="472" t="s">
        <v>91</v>
      </c>
      <c r="H60" s="471"/>
      <c r="I60" s="472" t="s">
        <v>91</v>
      </c>
      <c r="J60" s="471"/>
      <c r="K60" s="472" t="s">
        <v>91</v>
      </c>
      <c r="L60" s="471"/>
      <c r="M60" s="472" t="s">
        <v>91</v>
      </c>
      <c r="N60" s="471"/>
      <c r="O60" s="472" t="s">
        <v>91</v>
      </c>
      <c r="P60" s="471"/>
      <c r="Q60" s="472" t="s">
        <v>91</v>
      </c>
      <c r="R60" s="471"/>
      <c r="S60" s="472" t="s">
        <v>91</v>
      </c>
      <c r="T60" s="471"/>
      <c r="U60" s="472" t="s">
        <v>91</v>
      </c>
      <c r="V60" s="471"/>
      <c r="W60" s="472" t="s">
        <v>91</v>
      </c>
      <c r="X60" s="471"/>
      <c r="Y60" s="472"/>
      <c r="Z60" s="471"/>
      <c r="AA60" s="473"/>
      <c r="AB60" s="475"/>
      <c r="AC60" s="477" t="str">
        <f>IF(A60=10,"A+",IF(AND(A60&lt;10,A60&gt;=8),"A",IF(AND(A60&lt;8,A60&gt;=6),"B+",IF(AND(A60&lt;6,A60&gt;4),"B",IF(AND(A60&lt;=2,A60&gt;0),"C","M")))))</f>
        <v>M</v>
      </c>
      <c r="AD60" s="475"/>
      <c r="AE60" s="477" t="str">
        <f>IF(C60=10,"A+",IF(AND(C60&lt;10,C60&gt;=8),"A",IF(AND(C60&lt;8,C60&gt;=6),"B+",IF(AND(C60&lt;6,C60&gt;4),"B",IF(AND(C60&lt;=2,C60&gt;0),"C","M")))))</f>
        <v>M</v>
      </c>
      <c r="AF60" s="39"/>
    </row>
    <row r="66" spans="2:31" x14ac:dyDescent="0.35">
      <c r="B66" s="505" t="s">
        <v>67</v>
      </c>
      <c r="C66" s="505"/>
      <c r="D66" s="131"/>
      <c r="E66" s="131"/>
      <c r="F66" s="131"/>
      <c r="G66" s="131"/>
      <c r="H66" s="131"/>
      <c r="I66" s="131"/>
      <c r="J66" s="131"/>
      <c r="K66" s="131"/>
      <c r="L66" s="131"/>
      <c r="M66" s="131"/>
      <c r="N66" s="131"/>
      <c r="O66" s="131"/>
      <c r="P66" s="131"/>
      <c r="Q66" s="131"/>
      <c r="R66" s="131"/>
      <c r="S66" s="131"/>
      <c r="T66" s="131"/>
      <c r="U66" s="136"/>
      <c r="V66" s="136"/>
      <c r="W66" s="136"/>
      <c r="X66" s="136"/>
      <c r="Y66" s="136"/>
      <c r="Z66" s="136"/>
      <c r="AA66" s="136"/>
      <c r="AB66" s="131"/>
      <c r="AC66" s="131"/>
      <c r="AD66" s="131"/>
      <c r="AE66" s="131"/>
    </row>
  </sheetData>
  <mergeCells count="452">
    <mergeCell ref="R49:R52"/>
    <mergeCell ref="S49:S52"/>
    <mergeCell ref="R53:R56"/>
    <mergeCell ref="S53:S56"/>
    <mergeCell ref="R57:R60"/>
    <mergeCell ref="S57:S60"/>
    <mergeCell ref="R17:R20"/>
    <mergeCell ref="S17:S20"/>
    <mergeCell ref="R21:R24"/>
    <mergeCell ref="S21:S24"/>
    <mergeCell ref="R25:R28"/>
    <mergeCell ref="S25:S28"/>
    <mergeCell ref="R29:R32"/>
    <mergeCell ref="S29:S32"/>
    <mergeCell ref="R33:R36"/>
    <mergeCell ref="S33:S36"/>
    <mergeCell ref="M21:M24"/>
    <mergeCell ref="L25:L28"/>
    <mergeCell ref="M25:M28"/>
    <mergeCell ref="R2:S2"/>
    <mergeCell ref="T2:U2"/>
    <mergeCell ref="V2:W2"/>
    <mergeCell ref="R5:R8"/>
    <mergeCell ref="S5:S8"/>
    <mergeCell ref="R9:R12"/>
    <mergeCell ref="S9:S12"/>
    <mergeCell ref="R13:R16"/>
    <mergeCell ref="S13:S16"/>
    <mergeCell ref="T9:T12"/>
    <mergeCell ref="U9:U12"/>
    <mergeCell ref="T13:T16"/>
    <mergeCell ref="U13:U16"/>
    <mergeCell ref="K37:K40"/>
    <mergeCell ref="J17:J20"/>
    <mergeCell ref="K17:K20"/>
    <mergeCell ref="L53:L56"/>
    <mergeCell ref="M53:M56"/>
    <mergeCell ref="L57:L60"/>
    <mergeCell ref="M57:M60"/>
    <mergeCell ref="N2:O2"/>
    <mergeCell ref="P2:Q2"/>
    <mergeCell ref="L41:L44"/>
    <mergeCell ref="M41:M44"/>
    <mergeCell ref="L45:L48"/>
    <mergeCell ref="M45:M48"/>
    <mergeCell ref="L49:L52"/>
    <mergeCell ref="M49:M52"/>
    <mergeCell ref="L29:L32"/>
    <mergeCell ref="M29:M32"/>
    <mergeCell ref="L33:L36"/>
    <mergeCell ref="M33:M36"/>
    <mergeCell ref="L37:L40"/>
    <mergeCell ref="M37:M40"/>
    <mergeCell ref="L17:L20"/>
    <mergeCell ref="M17:M20"/>
    <mergeCell ref="L21:L24"/>
    <mergeCell ref="H2:I2"/>
    <mergeCell ref="J2:K2"/>
    <mergeCell ref="L2:M2"/>
    <mergeCell ref="J5:J8"/>
    <mergeCell ref="K5:K8"/>
    <mergeCell ref="J9:J12"/>
    <mergeCell ref="K9:K12"/>
    <mergeCell ref="J13:J16"/>
    <mergeCell ref="H41:H44"/>
    <mergeCell ref="I41:I44"/>
    <mergeCell ref="H29:H32"/>
    <mergeCell ref="I29:I32"/>
    <mergeCell ref="H33:H36"/>
    <mergeCell ref="I33:I36"/>
    <mergeCell ref="L5:L8"/>
    <mergeCell ref="M5:M8"/>
    <mergeCell ref="L9:L12"/>
    <mergeCell ref="M9:M12"/>
    <mergeCell ref="L13:L16"/>
    <mergeCell ref="M13:M16"/>
    <mergeCell ref="J41:J44"/>
    <mergeCell ref="K41:K44"/>
    <mergeCell ref="J29:J32"/>
    <mergeCell ref="K29:K32"/>
    <mergeCell ref="I9:I12"/>
    <mergeCell ref="H13:H16"/>
    <mergeCell ref="I13:I16"/>
    <mergeCell ref="J21:J24"/>
    <mergeCell ref="K21:K24"/>
    <mergeCell ref="J25:J28"/>
    <mergeCell ref="K25:K28"/>
    <mergeCell ref="H57:H60"/>
    <mergeCell ref="I57:I60"/>
    <mergeCell ref="H45:H48"/>
    <mergeCell ref="I45:I48"/>
    <mergeCell ref="H49:H52"/>
    <mergeCell ref="I49:I52"/>
    <mergeCell ref="J53:J56"/>
    <mergeCell ref="K53:K56"/>
    <mergeCell ref="J57:J60"/>
    <mergeCell ref="K57:K60"/>
    <mergeCell ref="J45:J48"/>
    <mergeCell ref="K45:K48"/>
    <mergeCell ref="J49:J52"/>
    <mergeCell ref="K49:K52"/>
    <mergeCell ref="J33:J36"/>
    <mergeCell ref="K33:K36"/>
    <mergeCell ref="J37:J40"/>
    <mergeCell ref="F49:F52"/>
    <mergeCell ref="G49:G52"/>
    <mergeCell ref="F53:F56"/>
    <mergeCell ref="G53:G56"/>
    <mergeCell ref="F33:F36"/>
    <mergeCell ref="G33:G36"/>
    <mergeCell ref="F37:F40"/>
    <mergeCell ref="G37:G40"/>
    <mergeCell ref="F41:F44"/>
    <mergeCell ref="G41:G44"/>
    <mergeCell ref="F2:G2"/>
    <mergeCell ref="F5:F8"/>
    <mergeCell ref="G5:G8"/>
    <mergeCell ref="F9:F12"/>
    <mergeCell ref="G9:G12"/>
    <mergeCell ref="F13:F16"/>
    <mergeCell ref="G13:G16"/>
    <mergeCell ref="F45:F48"/>
    <mergeCell ref="G45:G48"/>
    <mergeCell ref="F3:G3"/>
    <mergeCell ref="B66:C66"/>
    <mergeCell ref="C2:C4"/>
    <mergeCell ref="D2:E2"/>
    <mergeCell ref="D5:D8"/>
    <mergeCell ref="E5:E8"/>
    <mergeCell ref="D9:D12"/>
    <mergeCell ref="E9:E12"/>
    <mergeCell ref="D13:D16"/>
    <mergeCell ref="E13:E16"/>
    <mergeCell ref="D17:D20"/>
    <mergeCell ref="D45:D48"/>
    <mergeCell ref="E45:E48"/>
    <mergeCell ref="D49:D52"/>
    <mergeCell ref="E49:E52"/>
    <mergeCell ref="D53:D56"/>
    <mergeCell ref="E53:E56"/>
    <mergeCell ref="E21:E24"/>
    <mergeCell ref="D25:D28"/>
    <mergeCell ref="E25:E28"/>
    <mergeCell ref="D29:D32"/>
    <mergeCell ref="E29:E32"/>
    <mergeCell ref="D33:D36"/>
    <mergeCell ref="E33:E36"/>
    <mergeCell ref="D3:E3"/>
    <mergeCell ref="A57:A60"/>
    <mergeCell ref="B57:B60"/>
    <mergeCell ref="AD57:AD60"/>
    <mergeCell ref="AE57:AE60"/>
    <mergeCell ref="D57:D60"/>
    <mergeCell ref="E57:E60"/>
    <mergeCell ref="F57:F60"/>
    <mergeCell ref="G57:G60"/>
    <mergeCell ref="A49:A52"/>
    <mergeCell ref="B49:B52"/>
    <mergeCell ref="AD49:AD52"/>
    <mergeCell ref="AE49:AE52"/>
    <mergeCell ref="A53:A56"/>
    <mergeCell ref="B53:B56"/>
    <mergeCell ref="AD53:AD56"/>
    <mergeCell ref="AE53:AE56"/>
    <mergeCell ref="H53:H56"/>
    <mergeCell ref="I53:I56"/>
    <mergeCell ref="N49:N52"/>
    <mergeCell ref="O49:O52"/>
    <mergeCell ref="N53:N56"/>
    <mergeCell ref="O53:O56"/>
    <mergeCell ref="N57:N60"/>
    <mergeCell ref="O57:O60"/>
    <mergeCell ref="A41:A44"/>
    <mergeCell ref="B41:B44"/>
    <mergeCell ref="AD41:AD44"/>
    <mergeCell ref="AE41:AE44"/>
    <mergeCell ref="A45:A48"/>
    <mergeCell ref="B45:B48"/>
    <mergeCell ref="AD45:AD48"/>
    <mergeCell ref="AE45:AE48"/>
    <mergeCell ref="D41:D44"/>
    <mergeCell ref="E41:E44"/>
    <mergeCell ref="N41:N44"/>
    <mergeCell ref="O41:O44"/>
    <mergeCell ref="N45:N48"/>
    <mergeCell ref="O45:O48"/>
    <mergeCell ref="P41:P44"/>
    <mergeCell ref="Q41:Q44"/>
    <mergeCell ref="P45:P48"/>
    <mergeCell ref="Q45:Q48"/>
    <mergeCell ref="R41:R44"/>
    <mergeCell ref="S41:S44"/>
    <mergeCell ref="R45:R48"/>
    <mergeCell ref="S45:S48"/>
    <mergeCell ref="T41:T44"/>
    <mergeCell ref="U41:U44"/>
    <mergeCell ref="A33:A36"/>
    <mergeCell ref="B33:B36"/>
    <mergeCell ref="AD33:AD36"/>
    <mergeCell ref="AE33:AE36"/>
    <mergeCell ref="A37:A40"/>
    <mergeCell ref="B37:B40"/>
    <mergeCell ref="AD37:AD40"/>
    <mergeCell ref="AE37:AE40"/>
    <mergeCell ref="D37:D40"/>
    <mergeCell ref="E37:E40"/>
    <mergeCell ref="N33:N36"/>
    <mergeCell ref="O33:O36"/>
    <mergeCell ref="N37:N40"/>
    <mergeCell ref="O37:O40"/>
    <mergeCell ref="P33:P36"/>
    <mergeCell ref="Q33:Q36"/>
    <mergeCell ref="P37:P40"/>
    <mergeCell ref="Q37:Q40"/>
    <mergeCell ref="H37:H40"/>
    <mergeCell ref="I37:I40"/>
    <mergeCell ref="R37:R40"/>
    <mergeCell ref="S37:S40"/>
    <mergeCell ref="T37:T40"/>
    <mergeCell ref="U37:U40"/>
    <mergeCell ref="A25:A28"/>
    <mergeCell ref="B25:B28"/>
    <mergeCell ref="AD25:AD28"/>
    <mergeCell ref="AE25:AE28"/>
    <mergeCell ref="A29:A32"/>
    <mergeCell ref="B29:B32"/>
    <mergeCell ref="AD29:AD32"/>
    <mergeCell ref="AE29:AE32"/>
    <mergeCell ref="F29:F32"/>
    <mergeCell ref="G29:G32"/>
    <mergeCell ref="N25:N28"/>
    <mergeCell ref="O25:O28"/>
    <mergeCell ref="N29:N32"/>
    <mergeCell ref="O29:O32"/>
    <mergeCell ref="P25:P28"/>
    <mergeCell ref="Q25:Q28"/>
    <mergeCell ref="P29:P32"/>
    <mergeCell ref="Q29:Q32"/>
    <mergeCell ref="F25:F28"/>
    <mergeCell ref="G25:G28"/>
    <mergeCell ref="X29:X32"/>
    <mergeCell ref="Y29:Y32"/>
    <mergeCell ref="Z29:Z32"/>
    <mergeCell ref="AA29:AA32"/>
    <mergeCell ref="A17:A20"/>
    <mergeCell ref="B17:B20"/>
    <mergeCell ref="AD17:AD20"/>
    <mergeCell ref="AE17:AE20"/>
    <mergeCell ref="A21:A24"/>
    <mergeCell ref="B21:B24"/>
    <mergeCell ref="AD21:AD24"/>
    <mergeCell ref="AE21:AE24"/>
    <mergeCell ref="E17:E20"/>
    <mergeCell ref="D21:D24"/>
    <mergeCell ref="N17:N20"/>
    <mergeCell ref="O17:O20"/>
    <mergeCell ref="N21:N24"/>
    <mergeCell ref="O21:O24"/>
    <mergeCell ref="P17:P20"/>
    <mergeCell ref="Q17:Q20"/>
    <mergeCell ref="P21:P24"/>
    <mergeCell ref="Q21:Q24"/>
    <mergeCell ref="F17:F20"/>
    <mergeCell ref="G17:G20"/>
    <mergeCell ref="F21:F24"/>
    <mergeCell ref="G21:G24"/>
    <mergeCell ref="H17:H20"/>
    <mergeCell ref="I17:I20"/>
    <mergeCell ref="A5:A8"/>
    <mergeCell ref="B5:B8"/>
    <mergeCell ref="AD5:AD8"/>
    <mergeCell ref="AE5:AE8"/>
    <mergeCell ref="N5:N8"/>
    <mergeCell ref="O5:O8"/>
    <mergeCell ref="P5:P8"/>
    <mergeCell ref="Q5:Q8"/>
    <mergeCell ref="T5:T8"/>
    <mergeCell ref="U5:U8"/>
    <mergeCell ref="H5:H8"/>
    <mergeCell ref="I5:I8"/>
    <mergeCell ref="P49:P52"/>
    <mergeCell ref="Q49:Q52"/>
    <mergeCell ref="P53:P56"/>
    <mergeCell ref="Q53:Q56"/>
    <mergeCell ref="P57:P60"/>
    <mergeCell ref="Q57:Q60"/>
    <mergeCell ref="A1:AE1"/>
    <mergeCell ref="A2:A4"/>
    <mergeCell ref="B2:B4"/>
    <mergeCell ref="A9:A12"/>
    <mergeCell ref="B9:B12"/>
    <mergeCell ref="AD9:AD12"/>
    <mergeCell ref="AE9:AE12"/>
    <mergeCell ref="A13:A16"/>
    <mergeCell ref="B13:B16"/>
    <mergeCell ref="AD13:AD16"/>
    <mergeCell ref="AE13:AE16"/>
    <mergeCell ref="K13:K16"/>
    <mergeCell ref="N9:N12"/>
    <mergeCell ref="O9:O12"/>
    <mergeCell ref="N13:N16"/>
    <mergeCell ref="O13:O16"/>
    <mergeCell ref="P9:P12"/>
    <mergeCell ref="Q9:Q12"/>
    <mergeCell ref="T49:T52"/>
    <mergeCell ref="U49:U52"/>
    <mergeCell ref="T53:T56"/>
    <mergeCell ref="U53:U56"/>
    <mergeCell ref="T57:T60"/>
    <mergeCell ref="U57:U60"/>
    <mergeCell ref="X2:Y2"/>
    <mergeCell ref="T17:T20"/>
    <mergeCell ref="U17:U20"/>
    <mergeCell ref="T21:T24"/>
    <mergeCell ref="U21:U24"/>
    <mergeCell ref="T25:T28"/>
    <mergeCell ref="U25:U28"/>
    <mergeCell ref="T29:T32"/>
    <mergeCell ref="U29:U32"/>
    <mergeCell ref="T33:T36"/>
    <mergeCell ref="U33:U36"/>
    <mergeCell ref="V49:V52"/>
    <mergeCell ref="W49:W52"/>
    <mergeCell ref="V53:V56"/>
    <mergeCell ref="W53:W56"/>
    <mergeCell ref="V57:V60"/>
    <mergeCell ref="H3:I3"/>
    <mergeCell ref="J3:K3"/>
    <mergeCell ref="L3:M3"/>
    <mergeCell ref="N3:O3"/>
    <mergeCell ref="P3:Q3"/>
    <mergeCell ref="R3:S3"/>
    <mergeCell ref="T3:U3"/>
    <mergeCell ref="V45:V48"/>
    <mergeCell ref="W45:W48"/>
    <mergeCell ref="V33:V36"/>
    <mergeCell ref="W33:W36"/>
    <mergeCell ref="V37:V40"/>
    <mergeCell ref="W37:W40"/>
    <mergeCell ref="V41:V44"/>
    <mergeCell ref="W41:W44"/>
    <mergeCell ref="T45:T48"/>
    <mergeCell ref="U45:U48"/>
    <mergeCell ref="P13:P16"/>
    <mergeCell ref="Q13:Q16"/>
    <mergeCell ref="H21:H24"/>
    <mergeCell ref="I21:I24"/>
    <mergeCell ref="H25:H28"/>
    <mergeCell ref="I25:I28"/>
    <mergeCell ref="H9:H12"/>
    <mergeCell ref="Z2:AA2"/>
    <mergeCell ref="AB2:AC2"/>
    <mergeCell ref="AD2:AE2"/>
    <mergeCell ref="V3:W3"/>
    <mergeCell ref="X3:Y3"/>
    <mergeCell ref="Z3:AA3"/>
    <mergeCell ref="V25:V28"/>
    <mergeCell ref="W25:W28"/>
    <mergeCell ref="V29:V32"/>
    <mergeCell ref="W29:W32"/>
    <mergeCell ref="V5:V8"/>
    <mergeCell ref="W5:W8"/>
    <mergeCell ref="V9:V12"/>
    <mergeCell ref="W9:W12"/>
    <mergeCell ref="V13:V16"/>
    <mergeCell ref="W13:W16"/>
    <mergeCell ref="V17:V20"/>
    <mergeCell ref="W17:W20"/>
    <mergeCell ref="V21:V24"/>
    <mergeCell ref="W21:W24"/>
    <mergeCell ref="AC17:AC20"/>
    <mergeCell ref="X21:X24"/>
    <mergeCell ref="Y21:Y24"/>
    <mergeCell ref="Z21:Z24"/>
    <mergeCell ref="W57:W60"/>
    <mergeCell ref="X5:X8"/>
    <mergeCell ref="Y5:Y8"/>
    <mergeCell ref="Z5:Z8"/>
    <mergeCell ref="AA5:AA8"/>
    <mergeCell ref="AB5:AB8"/>
    <mergeCell ref="AC5:AC8"/>
    <mergeCell ref="X9:X12"/>
    <mergeCell ref="Y9:Y12"/>
    <mergeCell ref="Z9:Z12"/>
    <mergeCell ref="AA9:AA12"/>
    <mergeCell ref="AB9:AB12"/>
    <mergeCell ref="AC9:AC12"/>
    <mergeCell ref="X13:X16"/>
    <mergeCell ref="Y13:Y16"/>
    <mergeCell ref="Z13:Z16"/>
    <mergeCell ref="AA13:AA16"/>
    <mergeCell ref="AB13:AB16"/>
    <mergeCell ref="AC13:AC16"/>
    <mergeCell ref="X17:X20"/>
    <mergeCell ref="Y17:Y20"/>
    <mergeCell ref="Z17:Z20"/>
    <mergeCell ref="AA17:AA20"/>
    <mergeCell ref="AB17:AB20"/>
    <mergeCell ref="AA21:AA24"/>
    <mergeCell ref="AB21:AB24"/>
    <mergeCell ref="AC21:AC24"/>
    <mergeCell ref="X25:X28"/>
    <mergeCell ref="Y25:Y28"/>
    <mergeCell ref="Z25:Z28"/>
    <mergeCell ref="AA25:AA28"/>
    <mergeCell ref="AB25:AB28"/>
    <mergeCell ref="AC25:AC28"/>
    <mergeCell ref="AC41:AC44"/>
    <mergeCell ref="X45:X48"/>
    <mergeCell ref="Y45:Y48"/>
    <mergeCell ref="Z45:Z48"/>
    <mergeCell ref="AA45:AA48"/>
    <mergeCell ref="AB45:AB48"/>
    <mergeCell ref="AC45:AC48"/>
    <mergeCell ref="AB29:AB32"/>
    <mergeCell ref="AC29:AC32"/>
    <mergeCell ref="X33:X36"/>
    <mergeCell ref="Y33:Y36"/>
    <mergeCell ref="Z33:Z36"/>
    <mergeCell ref="AA33:AA36"/>
    <mergeCell ref="AB33:AB36"/>
    <mergeCell ref="AC33:AC36"/>
    <mergeCell ref="X37:X40"/>
    <mergeCell ref="Y37:Y40"/>
    <mergeCell ref="Z37:Z40"/>
    <mergeCell ref="AA37:AA40"/>
    <mergeCell ref="AB37:AB40"/>
    <mergeCell ref="AC37:AC40"/>
    <mergeCell ref="X57:X60"/>
    <mergeCell ref="Y57:Y60"/>
    <mergeCell ref="Z57:Z60"/>
    <mergeCell ref="AA57:AA60"/>
    <mergeCell ref="AB57:AB60"/>
    <mergeCell ref="AC57:AC60"/>
    <mergeCell ref="AB3:AC3"/>
    <mergeCell ref="X49:X52"/>
    <mergeCell ref="Y49:Y52"/>
    <mergeCell ref="Z49:Z52"/>
    <mergeCell ref="AA49:AA52"/>
    <mergeCell ref="AB49:AB52"/>
    <mergeCell ref="AC49:AC52"/>
    <mergeCell ref="X53:X56"/>
    <mergeCell ref="Y53:Y56"/>
    <mergeCell ref="Z53:Z56"/>
    <mergeCell ref="AA53:AA56"/>
    <mergeCell ref="AB53:AB56"/>
    <mergeCell ref="AC53:AC56"/>
    <mergeCell ref="X41:X44"/>
    <mergeCell ref="Y41:Y44"/>
    <mergeCell ref="Z41:Z44"/>
    <mergeCell ref="AA41:AA44"/>
    <mergeCell ref="AB41:AB44"/>
  </mergeCells>
  <hyperlinks>
    <hyperlink ref="D3:E3" location="'UPF- Jan. 18'!A1" display="'UPF- Jan. 18'!A1"/>
    <hyperlink ref="F3:G3" location="'UPF- Feb. 18'!A1" display="'UPF- Feb. 18'!A1"/>
    <hyperlink ref="H3:I3" location="'UPF- Mar.18'!A1" display="'UPF- Mar.18'!A1"/>
    <hyperlink ref="J3:K3" location="'UPF- April.18'!A1" display="'UPF- April.18'!A1"/>
    <hyperlink ref="L3:M3" location="'UPF- May.18'!A1" display="'UPF- May.18'!A1"/>
    <hyperlink ref="N3:O3" location="'UPF-June.18'!A1" display="'UPF-June.18'!A1"/>
    <hyperlink ref="P3:Q3" location="'UPF-July.18'!A1" display="'UPF-July.18'!A1"/>
    <hyperlink ref="R3:S3" location="'UPF- Aug.18'!A1" display="'UPF- Aug.18'!A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workbookViewId="0">
      <pane xSplit="6" ySplit="3" topLeftCell="G23" activePane="bottomRight" state="frozen"/>
      <selection pane="topRight" activeCell="G1" sqref="G1"/>
      <selection pane="bottomLeft" activeCell="A4" sqref="A4"/>
      <selection pane="bottomRight" activeCell="B32" sqref="B32:B35"/>
    </sheetView>
  </sheetViews>
  <sheetFormatPr defaultColWidth="9.1796875" defaultRowHeight="18" x14ac:dyDescent="0.35"/>
  <cols>
    <col min="1" max="1" width="4.26953125" style="140" customWidth="1"/>
    <col min="2" max="2" width="18.54296875" style="128" customWidth="1"/>
    <col min="3" max="3" width="19.54296875" style="128" customWidth="1"/>
    <col min="4" max="4" width="9" style="1" customWidth="1"/>
    <col min="5" max="6" width="8.2695312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526" t="s">
        <v>340</v>
      </c>
      <c r="C2" s="528" t="s">
        <v>8</v>
      </c>
      <c r="D2" s="482"/>
      <c r="E2" s="482"/>
      <c r="F2" s="492"/>
      <c r="G2" s="137">
        <v>1</v>
      </c>
      <c r="H2" s="137">
        <v>2</v>
      </c>
      <c r="I2" s="137">
        <v>3</v>
      </c>
      <c r="J2" s="137">
        <v>4</v>
      </c>
      <c r="K2" s="137">
        <v>5</v>
      </c>
      <c r="L2" s="137">
        <v>6</v>
      </c>
      <c r="M2" s="137">
        <v>7</v>
      </c>
      <c r="N2" s="137">
        <v>8</v>
      </c>
      <c r="O2" s="137">
        <v>9</v>
      </c>
      <c r="P2" s="137">
        <v>10</v>
      </c>
      <c r="Q2" s="137">
        <v>11</v>
      </c>
      <c r="R2" s="137">
        <v>12</v>
      </c>
      <c r="S2" s="137">
        <v>13</v>
      </c>
      <c r="T2" s="137">
        <v>14</v>
      </c>
      <c r="U2" s="137">
        <v>15</v>
      </c>
      <c r="V2" s="3">
        <v>16</v>
      </c>
      <c r="W2" s="529" t="s">
        <v>2</v>
      </c>
      <c r="AC2" s="5" t="s">
        <v>3</v>
      </c>
      <c r="AD2" s="6">
        <v>5</v>
      </c>
      <c r="AE2" s="6" t="s">
        <v>4</v>
      </c>
      <c r="AF2" s="6" t="s">
        <v>5</v>
      </c>
      <c r="AG2" s="6" t="s">
        <v>6</v>
      </c>
      <c r="AH2" s="6" t="s">
        <v>7</v>
      </c>
    </row>
    <row r="3" spans="1:34" s="11" customFormat="1" ht="21.75" customHeight="1" thickBot="1" x14ac:dyDescent="0.4">
      <c r="A3" s="496"/>
      <c r="B3" s="527"/>
      <c r="C3" s="139" t="s">
        <v>8</v>
      </c>
      <c r="D3" s="8" t="s">
        <v>9</v>
      </c>
      <c r="E3" s="9" t="s">
        <v>10</v>
      </c>
      <c r="F3" s="9" t="s">
        <v>11</v>
      </c>
      <c r="G3" s="138" t="s">
        <v>12</v>
      </c>
      <c r="H3" s="138" t="s">
        <v>13</v>
      </c>
      <c r="I3" s="138" t="s">
        <v>14</v>
      </c>
      <c r="J3" s="138" t="s">
        <v>15</v>
      </c>
      <c r="K3" s="138" t="s">
        <v>16</v>
      </c>
      <c r="L3" s="8" t="s">
        <v>17</v>
      </c>
      <c r="M3" s="138" t="s">
        <v>18</v>
      </c>
      <c r="N3" s="138" t="s">
        <v>19</v>
      </c>
      <c r="O3" s="138" t="s">
        <v>20</v>
      </c>
      <c r="P3" s="138" t="s">
        <v>21</v>
      </c>
      <c r="Q3" s="138" t="s">
        <v>22</v>
      </c>
      <c r="R3" s="138" t="s">
        <v>23</v>
      </c>
      <c r="S3" s="138" t="s">
        <v>24</v>
      </c>
      <c r="T3" s="138" t="s">
        <v>25</v>
      </c>
      <c r="U3" s="138"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09" t="s">
        <v>34</v>
      </c>
      <c r="C4" s="124" t="s">
        <v>35</v>
      </c>
      <c r="D4" s="14">
        <f>SUM(G4:W4)</f>
        <v>0.47</v>
      </c>
      <c r="E4" s="511">
        <f>IFERROR(D4*D5+D6*D7," ")</f>
        <v>2.9812000000000003</v>
      </c>
      <c r="F4" s="514" t="str">
        <f>IF(E4=5,"A+",IF(AND(E4&lt;5,E4&gt;=4),"A",IF(AND(E4&lt;4,E4&gt;=3),"B+",IF(AND(E4&lt;3,E4&gt;2),"B",IF(AND(E4&lt;=2,E4&gt;0),"C","M")))))</f>
        <v>B</v>
      </c>
      <c r="G4" s="15"/>
      <c r="H4" s="14">
        <v>0.1</v>
      </c>
      <c r="I4" s="16">
        <v>0.1</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x14ac:dyDescent="0.35">
      <c r="A5" s="507"/>
      <c r="B5" s="502"/>
      <c r="C5" s="125"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customHeight="1" x14ac:dyDescent="0.35">
      <c r="A6" s="507"/>
      <c r="B6" s="502"/>
      <c r="C6" s="126" t="s">
        <v>41</v>
      </c>
      <c r="D6" s="27">
        <f>100%-D4</f>
        <v>0.53</v>
      </c>
      <c r="E6" s="512"/>
      <c r="F6" s="515" t="str">
        <f t="shared" si="0"/>
        <v>M</v>
      </c>
      <c r="G6" s="28"/>
      <c r="H6" s="26"/>
      <c r="I6" s="29"/>
      <c r="J6" s="29"/>
      <c r="K6" s="29"/>
      <c r="L6" s="29"/>
      <c r="M6" s="29"/>
      <c r="N6" s="29"/>
      <c r="O6" s="29"/>
      <c r="P6" s="29"/>
      <c r="Q6" s="29"/>
      <c r="R6" s="29"/>
      <c r="S6" s="29"/>
      <c r="T6" s="29"/>
      <c r="U6" s="29"/>
      <c r="V6" s="30"/>
      <c r="W6" s="31"/>
    </row>
    <row r="7" spans="1:34" s="25" customFormat="1" ht="17.25" customHeight="1" thickBot="1" x14ac:dyDescent="0.4">
      <c r="A7" s="508"/>
      <c r="B7" s="510"/>
      <c r="C7" s="127"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25" t="s">
        <v>13</v>
      </c>
      <c r="C8" s="124" t="s">
        <v>35</v>
      </c>
      <c r="D8" s="14">
        <f t="shared" ref="D8" si="1">SUM(G8:W8)</f>
        <v>0.36000000000000004</v>
      </c>
      <c r="E8" s="511">
        <f>IFERROR(D8*D9+D10*D11," ")</f>
        <v>3.0720000000000001</v>
      </c>
      <c r="F8" s="514" t="str">
        <f t="shared" ref="F8" si="2">IF(E8=5,"A+",IF(AND(E8&lt;5,E8&gt;=4),"A",IF(AND(E8&lt;4,E8&gt;=3),"B+",IF(AND(E8&lt;3,E8&gt;2),"B",IF(AND(E8&lt;=2,E8&gt;0),"C","M")))))</f>
        <v>B+</v>
      </c>
      <c r="G8" s="14"/>
      <c r="H8" s="15"/>
      <c r="I8" s="14">
        <v>0.11</v>
      </c>
      <c r="J8" s="14">
        <v>0.05</v>
      </c>
      <c r="K8" s="14">
        <v>0.05</v>
      </c>
      <c r="L8" s="14"/>
      <c r="M8" s="14">
        <v>0.1</v>
      </c>
      <c r="N8" s="14"/>
      <c r="O8" s="14"/>
      <c r="P8" s="14"/>
      <c r="Q8" s="14"/>
      <c r="R8" s="14"/>
      <c r="S8" s="14">
        <v>0.05</v>
      </c>
      <c r="T8" s="14"/>
      <c r="U8" s="14"/>
      <c r="V8" s="14"/>
      <c r="W8" s="38"/>
      <c r="X8" s="39"/>
    </row>
    <row r="9" spans="1:34" s="40" customFormat="1" ht="17.25" customHeight="1" x14ac:dyDescent="0.35">
      <c r="A9" s="520"/>
      <c r="B9" s="500"/>
      <c r="C9" s="125" t="s">
        <v>69</v>
      </c>
      <c r="D9" s="20">
        <f t="shared" ref="D9" si="3">IFERROR(AVERAGE(G9:V9)," ")</f>
        <v>3.2</v>
      </c>
      <c r="E9" s="512"/>
      <c r="F9" s="515" t="str">
        <f t="shared" si="0"/>
        <v>M</v>
      </c>
      <c r="G9" s="41"/>
      <c r="H9" s="21"/>
      <c r="I9" s="41">
        <v>4</v>
      </c>
      <c r="J9" s="41">
        <v>3</v>
      </c>
      <c r="K9" s="41">
        <v>3</v>
      </c>
      <c r="L9" s="41"/>
      <c r="M9" s="41">
        <v>3</v>
      </c>
      <c r="N9" s="41"/>
      <c r="O9" s="41"/>
      <c r="P9" s="41"/>
      <c r="Q9" s="41"/>
      <c r="R9" s="41"/>
      <c r="S9" s="41">
        <v>3</v>
      </c>
      <c r="T9" s="41"/>
      <c r="U9" s="41"/>
      <c r="V9" s="41"/>
      <c r="W9" s="42"/>
      <c r="X9" s="39"/>
    </row>
    <row r="10" spans="1:34" s="40" customFormat="1" ht="17.25" customHeight="1" x14ac:dyDescent="0.35">
      <c r="A10" s="520"/>
      <c r="B10" s="500"/>
      <c r="C10" s="126" t="s">
        <v>41</v>
      </c>
      <c r="D10" s="27">
        <f t="shared" ref="D10" si="4">100%-D8</f>
        <v>0.6399999999999999</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customHeight="1" thickBot="1" x14ac:dyDescent="0.4">
      <c r="A11" s="521"/>
      <c r="B11" s="523"/>
      <c r="C11" s="127"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09" t="s">
        <v>14</v>
      </c>
      <c r="C12" s="124" t="s">
        <v>35</v>
      </c>
      <c r="D12" s="14">
        <f t="shared" ref="D12" si="5">SUM(G12:W12)</f>
        <v>0.62</v>
      </c>
      <c r="E12" s="511">
        <f t="shared" ref="E12" si="6">IFERROR(D12*D13+D14*D15," ")</f>
        <v>3.1240000000000001</v>
      </c>
      <c r="F12" s="514" t="str">
        <f t="shared" ref="F12" si="7">IF(E12=5,"A+",IF(AND(E12&lt;5,E12&gt;=4),"A",IF(AND(E12&lt;4,E12&gt;=3),"B+",IF(AND(E12&lt;3,E12&gt;2),"B",IF(AND(E12&lt;=2,E12&gt;0),"C","M")))))</f>
        <v>B+</v>
      </c>
      <c r="G12" s="48"/>
      <c r="H12" s="48">
        <v>0.1</v>
      </c>
      <c r="I12" s="15"/>
      <c r="J12" s="48">
        <v>0.2</v>
      </c>
      <c r="K12" s="48">
        <v>0.12</v>
      </c>
      <c r="L12" s="13"/>
      <c r="M12" s="48"/>
      <c r="N12" s="48"/>
      <c r="O12" s="48"/>
      <c r="P12" s="48">
        <v>0.1</v>
      </c>
      <c r="Q12" s="48"/>
      <c r="R12" s="49"/>
      <c r="S12" s="49">
        <v>0.1</v>
      </c>
      <c r="T12" s="49"/>
      <c r="U12" s="49"/>
      <c r="V12" s="49"/>
      <c r="W12" s="38"/>
      <c r="X12" s="39"/>
    </row>
    <row r="13" spans="1:34" s="25" customFormat="1" ht="17.25" customHeight="1" x14ac:dyDescent="0.35">
      <c r="A13" s="507"/>
      <c r="B13" s="502"/>
      <c r="C13" s="125" t="s">
        <v>69</v>
      </c>
      <c r="D13" s="20">
        <f t="shared" ref="D13" si="8">IFERROR(AVERAGE(G13:V13)," ")</f>
        <v>3.2</v>
      </c>
      <c r="E13" s="512"/>
      <c r="F13" s="515" t="str">
        <f t="shared" si="0"/>
        <v>M</v>
      </c>
      <c r="G13" s="19"/>
      <c r="H13" s="19">
        <v>4</v>
      </c>
      <c r="I13" s="21"/>
      <c r="J13" s="19">
        <v>3</v>
      </c>
      <c r="K13" s="19">
        <v>3</v>
      </c>
      <c r="L13" s="19"/>
      <c r="M13" s="19"/>
      <c r="N13" s="19"/>
      <c r="O13" s="19"/>
      <c r="P13" s="19">
        <v>3</v>
      </c>
      <c r="Q13" s="19"/>
      <c r="R13" s="19"/>
      <c r="S13" s="19">
        <v>3</v>
      </c>
      <c r="T13" s="19"/>
      <c r="U13" s="19"/>
      <c r="V13" s="19"/>
      <c r="W13" s="50"/>
      <c r="X13" s="51"/>
    </row>
    <row r="14" spans="1:34" s="18" customFormat="1" ht="17.25" customHeight="1" x14ac:dyDescent="0.35">
      <c r="A14" s="507"/>
      <c r="B14" s="502"/>
      <c r="C14" s="1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customHeight="1" thickBot="1" x14ac:dyDescent="0.4">
      <c r="A15" s="508"/>
      <c r="B15" s="510"/>
      <c r="C15" s="127" t="s">
        <v>68</v>
      </c>
      <c r="D15" s="33">
        <v>3</v>
      </c>
      <c r="E15" s="513"/>
      <c r="F15" s="516" t="str">
        <f t="shared" si="0"/>
        <v>M</v>
      </c>
      <c r="G15" s="53"/>
      <c r="H15" s="53"/>
      <c r="I15" s="54"/>
      <c r="J15" s="53"/>
      <c r="K15" s="53"/>
      <c r="L15" s="141"/>
      <c r="M15" s="53"/>
      <c r="N15" s="53"/>
      <c r="O15" s="53"/>
      <c r="P15" s="53"/>
      <c r="Q15" s="53"/>
      <c r="R15" s="55"/>
      <c r="S15" s="55"/>
      <c r="T15" s="55"/>
      <c r="U15" s="55"/>
      <c r="V15" s="55"/>
      <c r="W15" s="56"/>
      <c r="X15" s="39"/>
    </row>
    <row r="16" spans="1:34" s="40" customFormat="1" ht="17.25" customHeight="1" x14ac:dyDescent="0.35">
      <c r="A16" s="519">
        <v>4</v>
      </c>
      <c r="B16" s="522" t="s">
        <v>42</v>
      </c>
      <c r="C16" s="124" t="s">
        <v>35</v>
      </c>
      <c r="D16" s="14">
        <f t="shared" ref="D16" si="10">SUM(G16:W16)</f>
        <v>0.38999999999999996</v>
      </c>
      <c r="E16" s="511">
        <f t="shared" ref="E16" si="11">IFERROR(D16*D17+D18*D19," ")</f>
        <v>3.1248000000000005</v>
      </c>
      <c r="F16" s="514" t="str">
        <f t="shared" ref="F16" si="12">IF(E16=5,"A+",IF(AND(E16&lt;5,E16&gt;=4),"A",IF(AND(E16&lt;4,E16&gt;=3),"B+",IF(AND(E16&lt;3,E16&gt;2),"B",IF(AND(E16&lt;=2,E16&gt;0),"C","M")))))</f>
        <v>B+</v>
      </c>
      <c r="G16" s="14"/>
      <c r="H16" s="49">
        <v>0.1</v>
      </c>
      <c r="I16" s="14">
        <v>0.09</v>
      </c>
      <c r="J16" s="15"/>
      <c r="K16" s="14">
        <v>0.05</v>
      </c>
      <c r="L16" s="14"/>
      <c r="M16" s="14"/>
      <c r="N16" s="14"/>
      <c r="O16" s="14"/>
      <c r="P16" s="14">
        <v>0.1</v>
      </c>
      <c r="Q16" s="14"/>
      <c r="R16" s="14"/>
      <c r="S16" s="14"/>
      <c r="T16" s="14"/>
      <c r="U16" s="14"/>
      <c r="V16" s="14">
        <v>0.05</v>
      </c>
      <c r="W16" s="38"/>
      <c r="X16" s="39"/>
    </row>
    <row r="17" spans="1:24" s="40" customFormat="1" ht="11.5" x14ac:dyDescent="0.35">
      <c r="A17" s="520"/>
      <c r="B17" s="500"/>
      <c r="C17" s="125" t="s">
        <v>69</v>
      </c>
      <c r="D17" s="20">
        <f t="shared" ref="D17" si="13">IFERROR(AVERAGE(G17:V17)," ")</f>
        <v>3.3200000000000003</v>
      </c>
      <c r="E17" s="512"/>
      <c r="F17" s="515" t="str">
        <f t="shared" si="0"/>
        <v>M</v>
      </c>
      <c r="G17" s="41"/>
      <c r="H17" s="57">
        <v>3.5</v>
      </c>
      <c r="I17" s="41">
        <v>3.1</v>
      </c>
      <c r="J17" s="21"/>
      <c r="K17" s="41">
        <v>3</v>
      </c>
      <c r="L17" s="41"/>
      <c r="M17" s="41"/>
      <c r="N17" s="41"/>
      <c r="O17" s="41"/>
      <c r="P17" s="41">
        <v>3</v>
      </c>
      <c r="Q17" s="41"/>
      <c r="R17" s="41"/>
      <c r="S17" s="41"/>
      <c r="T17" s="41"/>
      <c r="U17" s="41"/>
      <c r="V17" s="41">
        <v>4</v>
      </c>
      <c r="W17" s="42"/>
      <c r="X17" s="39"/>
    </row>
    <row r="18" spans="1:24" s="40" customFormat="1" ht="11.5" x14ac:dyDescent="0.35">
      <c r="A18" s="520"/>
      <c r="B18" s="500"/>
      <c r="C18" s="126" t="s">
        <v>41</v>
      </c>
      <c r="D18" s="27">
        <f t="shared" ref="D18" si="14">100%-D16</f>
        <v>0.6100000000000001</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2" thickBot="1" x14ac:dyDescent="0.4">
      <c r="A19" s="521"/>
      <c r="B19" s="523"/>
      <c r="C19" s="127"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1.5" x14ac:dyDescent="0.35">
      <c r="A20" s="506">
        <v>5</v>
      </c>
      <c r="B20" s="524" t="s">
        <v>43</v>
      </c>
      <c r="C20" s="124" t="s">
        <v>35</v>
      </c>
      <c r="D20" s="14">
        <f t="shared" ref="D20" si="15">SUM(G20:W20)</f>
        <v>0.52</v>
      </c>
      <c r="E20" s="511">
        <f t="shared" ref="E20" si="16">IFERROR(D20*D21+D22*D23," ")</f>
        <v>3.13</v>
      </c>
      <c r="F20" s="514" t="str">
        <f t="shared" ref="F20" si="17">IF(E20=5,"A+",IF(AND(E20&lt;5,E20&gt;=4),"A",IF(AND(E20&lt;4,E20&gt;=3),"B+",IF(AND(E20&lt;3,E20&gt;2),"B",IF(AND(E20&lt;=2,E20&gt;0),"C","M")))))</f>
        <v>B+</v>
      </c>
      <c r="G20" s="49"/>
      <c r="H20" s="49">
        <v>0.05</v>
      </c>
      <c r="I20" s="49">
        <v>7.0000000000000007E-2</v>
      </c>
      <c r="J20" s="49">
        <v>0.2</v>
      </c>
      <c r="K20" s="15"/>
      <c r="L20" s="49"/>
      <c r="M20" s="49"/>
      <c r="N20" s="49"/>
      <c r="O20" s="49"/>
      <c r="P20" s="49"/>
      <c r="Q20" s="49"/>
      <c r="R20" s="49"/>
      <c r="S20" s="49">
        <v>0.2</v>
      </c>
      <c r="T20" s="49"/>
      <c r="U20" s="49"/>
      <c r="V20" s="49"/>
      <c r="W20" s="38"/>
      <c r="X20" s="39"/>
    </row>
    <row r="21" spans="1:24" s="25" customFormat="1" ht="11.5" x14ac:dyDescent="0.35">
      <c r="A21" s="507"/>
      <c r="B21" s="502"/>
      <c r="C21" s="125" t="s">
        <v>69</v>
      </c>
      <c r="D21" s="20">
        <f t="shared" ref="D21" si="18">IFERROR(AVERAGE(G21:V21)," ")</f>
        <v>3.25</v>
      </c>
      <c r="E21" s="512"/>
      <c r="F21" s="515" t="str">
        <f t="shared" si="0"/>
        <v>M</v>
      </c>
      <c r="G21" s="19"/>
      <c r="H21" s="19">
        <v>3.5</v>
      </c>
      <c r="I21" s="19">
        <v>3</v>
      </c>
      <c r="J21" s="19">
        <v>3.5</v>
      </c>
      <c r="K21" s="21"/>
      <c r="L21" s="19"/>
      <c r="M21" s="19"/>
      <c r="N21" s="19"/>
      <c r="O21" s="19"/>
      <c r="P21" s="19"/>
      <c r="Q21" s="19"/>
      <c r="R21" s="19"/>
      <c r="S21" s="19">
        <v>3</v>
      </c>
      <c r="T21" s="19"/>
      <c r="U21" s="19"/>
      <c r="V21" s="19"/>
      <c r="W21" s="50"/>
      <c r="X21" s="51"/>
    </row>
    <row r="22" spans="1:24" s="18" customFormat="1" ht="11.5" x14ac:dyDescent="0.35">
      <c r="A22" s="507"/>
      <c r="B22" s="502"/>
      <c r="C22" s="126" t="s">
        <v>41</v>
      </c>
      <c r="D22" s="27">
        <f t="shared" ref="D22" si="19">100%-D20</f>
        <v>0.48</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2" thickBot="1" x14ac:dyDescent="0.4">
      <c r="A23" s="508"/>
      <c r="B23" s="510"/>
      <c r="C23" s="127"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1.5" x14ac:dyDescent="0.35">
      <c r="A24" s="506">
        <v>7</v>
      </c>
      <c r="B24" s="509" t="s">
        <v>18</v>
      </c>
      <c r="C24" s="124" t="s">
        <v>35</v>
      </c>
      <c r="D24" s="14">
        <f t="shared" ref="D24" si="20">SUM(G24:W24)</f>
        <v>0.27</v>
      </c>
      <c r="E24" s="511">
        <f t="shared" ref="E24" si="21">IFERROR(D24*D25+D26*D27," ")</f>
        <v>3.1349999999999998</v>
      </c>
      <c r="F24" s="514" t="str">
        <f t="shared" ref="F24" si="22">IF(E24=5,"A+",IF(AND(E24&lt;5,E24&gt;=4),"A",IF(AND(E24&lt;4,E24&gt;=3),"B+",IF(AND(E24&lt;3,E24&gt;2),"B",IF(AND(E24&lt;=2,E24&gt;0),"C","M")))))</f>
        <v>B+</v>
      </c>
      <c r="G24" s="14"/>
      <c r="H24" s="14">
        <v>0.02</v>
      </c>
      <c r="I24" s="14">
        <v>7.0000000000000007E-2</v>
      </c>
      <c r="J24" s="14"/>
      <c r="K24" s="14">
        <v>0.15</v>
      </c>
      <c r="L24" s="14"/>
      <c r="M24" s="15"/>
      <c r="N24" s="14"/>
      <c r="O24" s="14"/>
      <c r="P24" s="14"/>
      <c r="Q24" s="14"/>
      <c r="R24" s="14"/>
      <c r="S24" s="14">
        <v>0.03</v>
      </c>
      <c r="T24" s="14"/>
      <c r="U24" s="14"/>
      <c r="V24" s="49"/>
      <c r="W24" s="38"/>
      <c r="X24" s="39"/>
    </row>
    <row r="25" spans="1:24" s="25" customFormat="1" ht="11.5" x14ac:dyDescent="0.35">
      <c r="A25" s="507"/>
      <c r="B25" s="502"/>
      <c r="C25" s="125" t="s">
        <v>69</v>
      </c>
      <c r="D25" s="20">
        <f t="shared" ref="D25" si="23">IFERROR(AVERAGE(G25:V25)," ")</f>
        <v>3.5</v>
      </c>
      <c r="E25" s="512"/>
      <c r="F25" s="515" t="str">
        <f t="shared" si="0"/>
        <v>M</v>
      </c>
      <c r="G25" s="62"/>
      <c r="H25" s="62">
        <v>4</v>
      </c>
      <c r="I25" s="62">
        <v>4</v>
      </c>
      <c r="J25" s="62"/>
      <c r="K25" s="62">
        <v>3</v>
      </c>
      <c r="L25" s="62"/>
      <c r="M25" s="21"/>
      <c r="N25" s="62"/>
      <c r="O25" s="62"/>
      <c r="P25" s="62"/>
      <c r="Q25" s="62"/>
      <c r="R25" s="62"/>
      <c r="S25" s="62">
        <v>3</v>
      </c>
      <c r="T25" s="62"/>
      <c r="U25" s="62"/>
      <c r="V25" s="19"/>
      <c r="W25" s="50"/>
      <c r="X25" s="51"/>
    </row>
    <row r="26" spans="1:24" s="18" customFormat="1" ht="11.5" x14ac:dyDescent="0.35">
      <c r="A26" s="507"/>
      <c r="B26" s="502"/>
      <c r="C26" s="126" t="s">
        <v>41</v>
      </c>
      <c r="D26" s="27">
        <f t="shared" ref="D26" si="24">100%-D24</f>
        <v>0.73</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2" thickBot="1" x14ac:dyDescent="0.4">
      <c r="A27" s="508"/>
      <c r="B27" s="510"/>
      <c r="C27" s="127"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1.5" x14ac:dyDescent="0.35">
      <c r="A28" s="506">
        <v>8</v>
      </c>
      <c r="B28" s="509" t="s">
        <v>19</v>
      </c>
      <c r="C28" s="124" t="s">
        <v>35</v>
      </c>
      <c r="D28" s="14">
        <f t="shared" ref="D28" si="25">SUM(G28:W28)</f>
        <v>0.92000000000000015</v>
      </c>
      <c r="E28" s="511">
        <f t="shared" ref="E28" si="26">IFERROR(D28*D29+D30*D31," ")</f>
        <v>3.1380000000000008</v>
      </c>
      <c r="F28" s="514" t="str">
        <f t="shared" ref="F28" si="27">IF(E28=5,"A+",IF(AND(E28&lt;5,E28&gt;=4),"A",IF(AND(E28&lt;4,E28&gt;=3),"B+",IF(AND(E28&lt;3,E28&gt;2),"B",IF(AND(E28&lt;=2,E28&gt;0),"C","M")))))</f>
        <v>B+</v>
      </c>
      <c r="G28" s="14"/>
      <c r="H28" s="14">
        <v>0.05</v>
      </c>
      <c r="I28" s="14">
        <v>7.0000000000000007E-2</v>
      </c>
      <c r="J28" s="14">
        <v>0.15</v>
      </c>
      <c r="K28" s="14">
        <v>0.15</v>
      </c>
      <c r="L28" s="14"/>
      <c r="M28" s="14">
        <v>0.05</v>
      </c>
      <c r="N28" s="15"/>
      <c r="O28" s="14"/>
      <c r="P28" s="14">
        <v>0.2</v>
      </c>
      <c r="Q28" s="14"/>
      <c r="R28" s="14"/>
      <c r="S28" s="14">
        <v>0.05</v>
      </c>
      <c r="T28" s="14"/>
      <c r="U28" s="14"/>
      <c r="V28" s="49">
        <v>0.2</v>
      </c>
      <c r="W28" s="38"/>
      <c r="X28" s="39"/>
    </row>
    <row r="29" spans="1:24" s="25" customFormat="1" ht="11.5" x14ac:dyDescent="0.35">
      <c r="A29" s="507"/>
      <c r="B29" s="502"/>
      <c r="C29" s="125" t="s">
        <v>69</v>
      </c>
      <c r="D29" s="20">
        <f t="shared" ref="D29" si="28">IFERROR(AVERAGE(G29:V29)," ")</f>
        <v>3.1500000000000004</v>
      </c>
      <c r="E29" s="512"/>
      <c r="F29" s="515" t="str">
        <f t="shared" si="0"/>
        <v>M</v>
      </c>
      <c r="G29" s="19"/>
      <c r="H29" s="19">
        <v>3</v>
      </c>
      <c r="I29" s="19">
        <v>3.3</v>
      </c>
      <c r="J29" s="19">
        <v>3</v>
      </c>
      <c r="K29" s="19">
        <v>2.9</v>
      </c>
      <c r="L29" s="19"/>
      <c r="M29" s="19">
        <v>3</v>
      </c>
      <c r="N29" s="21"/>
      <c r="O29" s="19"/>
      <c r="P29" s="19">
        <v>3</v>
      </c>
      <c r="Q29" s="19"/>
      <c r="R29" s="19"/>
      <c r="S29" s="19">
        <v>3</v>
      </c>
      <c r="T29" s="19"/>
      <c r="U29" s="19"/>
      <c r="V29" s="19">
        <v>4</v>
      </c>
      <c r="W29" s="50"/>
      <c r="X29" s="51"/>
    </row>
    <row r="30" spans="1:24" s="18" customFormat="1" ht="11.5" x14ac:dyDescent="0.35">
      <c r="A30" s="507"/>
      <c r="B30" s="502"/>
      <c r="C30" s="126" t="s">
        <v>41</v>
      </c>
      <c r="D30" s="27">
        <f t="shared" ref="D30" si="29">100%-D28</f>
        <v>7.9999999999999849E-2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2" thickBot="1" x14ac:dyDescent="0.4">
      <c r="A31" s="508"/>
      <c r="B31" s="510"/>
      <c r="C31" s="127"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1.5" x14ac:dyDescent="0.35">
      <c r="A32" s="506">
        <v>9</v>
      </c>
      <c r="B32" s="509" t="s">
        <v>20</v>
      </c>
      <c r="C32" s="124" t="s">
        <v>35</v>
      </c>
      <c r="D32" s="14">
        <f t="shared" ref="D32" si="30">SUM(G32:W32)</f>
        <v>0.77000000000000013</v>
      </c>
      <c r="E32" s="511">
        <f t="shared" ref="E32" si="31">IFERROR(D32*D33+D34*D35," ")</f>
        <v>3.0550000000000002</v>
      </c>
      <c r="F32" s="514" t="str">
        <f t="shared" ref="F32" si="32">IF(E32=5,"A+",IF(AND(E32&lt;5,E32&gt;=4),"A",IF(AND(E32&lt;4,E32&gt;=3),"B+",IF(AND(E32&lt;3,E32&gt;2),"B",IF(AND(E32&lt;=2,E32&gt;0),"C","M")))))</f>
        <v>B+</v>
      </c>
      <c r="G32" s="49"/>
      <c r="H32" s="49">
        <v>0.1</v>
      </c>
      <c r="I32" s="49">
        <v>7.0000000000000007E-2</v>
      </c>
      <c r="J32" s="49">
        <v>0.25</v>
      </c>
      <c r="K32" s="49">
        <v>0.15</v>
      </c>
      <c r="L32" s="49"/>
      <c r="M32" s="49">
        <v>0.05</v>
      </c>
      <c r="N32" s="49"/>
      <c r="O32" s="15"/>
      <c r="P32" s="49"/>
      <c r="Q32" s="49"/>
      <c r="R32" s="49"/>
      <c r="S32" s="49">
        <v>0.05</v>
      </c>
      <c r="T32" s="49"/>
      <c r="U32" s="49"/>
      <c r="V32" s="49">
        <v>0.1</v>
      </c>
      <c r="W32" s="38"/>
      <c r="X32" s="39"/>
    </row>
    <row r="33" spans="1:24" s="25" customFormat="1" ht="11.5" x14ac:dyDescent="0.35">
      <c r="A33" s="507"/>
      <c r="B33" s="502"/>
      <c r="C33" s="125" t="s">
        <v>69</v>
      </c>
      <c r="D33" s="20">
        <f t="shared" ref="D33" si="33">IFERROR(AVERAGE(G33:V33)," ")</f>
        <v>3.0714285714285716</v>
      </c>
      <c r="E33" s="512"/>
      <c r="F33" s="515" t="str">
        <f t="shared" si="0"/>
        <v>M</v>
      </c>
      <c r="G33" s="19"/>
      <c r="H33" s="19">
        <v>3</v>
      </c>
      <c r="I33" s="19">
        <v>3</v>
      </c>
      <c r="J33" s="19">
        <v>3</v>
      </c>
      <c r="K33" s="19">
        <v>3</v>
      </c>
      <c r="L33" s="19"/>
      <c r="M33" s="19">
        <v>3</v>
      </c>
      <c r="N33" s="19"/>
      <c r="O33" s="21"/>
      <c r="P33" s="19"/>
      <c r="Q33" s="19"/>
      <c r="R33" s="19"/>
      <c r="S33" s="19">
        <v>3</v>
      </c>
      <c r="T33" s="19"/>
      <c r="U33" s="19"/>
      <c r="V33" s="19">
        <v>3.5</v>
      </c>
      <c r="W33" s="50"/>
      <c r="X33" s="51"/>
    </row>
    <row r="34" spans="1:24" s="18" customFormat="1" ht="11.5" x14ac:dyDescent="0.35">
      <c r="A34" s="507"/>
      <c r="B34" s="502"/>
      <c r="C34" s="126" t="s">
        <v>41</v>
      </c>
      <c r="D34" s="27">
        <f t="shared" ref="D34" si="34">100%-D32</f>
        <v>0.22999999999999987</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2" thickBot="1" x14ac:dyDescent="0.4">
      <c r="A35" s="508"/>
      <c r="B35" s="510"/>
      <c r="C35" s="127"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1.5" x14ac:dyDescent="0.35">
      <c r="A36" s="506">
        <v>10</v>
      </c>
      <c r="B36" s="509" t="s">
        <v>21</v>
      </c>
      <c r="C36" s="124" t="s">
        <v>35</v>
      </c>
      <c r="D36" s="14">
        <f t="shared" ref="D36" si="35">SUM(G36:W36)</f>
        <v>0.51000000000000012</v>
      </c>
      <c r="E36" s="511">
        <f>IFERROR(D36*D37+D38*D39," ")</f>
        <v>3.1020000000000003</v>
      </c>
      <c r="F36" s="514" t="str">
        <f t="shared" ref="F36" si="36">IF(E36=5,"A+",IF(AND(E36&lt;5,E36&gt;=4),"A",IF(AND(E36&lt;4,E36&gt;=3),"B+",IF(AND(E36&lt;3,E36&gt;2),"B",IF(AND(E36&lt;=2,E36&gt;0),"C","M")))))</f>
        <v>B+</v>
      </c>
      <c r="G36" s="49"/>
      <c r="H36" s="49">
        <v>0.1</v>
      </c>
      <c r="I36" s="49">
        <v>0.08</v>
      </c>
      <c r="J36" s="49">
        <v>0.1</v>
      </c>
      <c r="K36" s="49">
        <v>0.03</v>
      </c>
      <c r="L36" s="49"/>
      <c r="M36" s="14"/>
      <c r="N36" s="49"/>
      <c r="O36" s="49"/>
      <c r="P36" s="15"/>
      <c r="Q36" s="49"/>
      <c r="R36" s="49"/>
      <c r="S36" s="49">
        <v>0.15</v>
      </c>
      <c r="T36" s="49"/>
      <c r="U36" s="49"/>
      <c r="V36" s="49">
        <v>0.05</v>
      </c>
      <c r="W36" s="38"/>
      <c r="X36" s="39"/>
    </row>
    <row r="37" spans="1:24" s="18" customFormat="1" ht="11.5" x14ac:dyDescent="0.35">
      <c r="A37" s="507"/>
      <c r="B37" s="502"/>
      <c r="C37" s="125" t="s">
        <v>69</v>
      </c>
      <c r="D37" s="20">
        <f t="shared" ref="D37" si="37">IFERROR(AVERAGE(G37:V37)," ")</f>
        <v>3.2000000000000006</v>
      </c>
      <c r="E37" s="512"/>
      <c r="F37" s="515" t="str">
        <f t="shared" si="0"/>
        <v>M</v>
      </c>
      <c r="G37" s="19"/>
      <c r="H37" s="19">
        <v>3.5</v>
      </c>
      <c r="I37" s="19">
        <v>3.3</v>
      </c>
      <c r="J37" s="19">
        <v>3</v>
      </c>
      <c r="K37" s="19">
        <v>2.9</v>
      </c>
      <c r="L37" s="19"/>
      <c r="M37" s="62"/>
      <c r="N37" s="19"/>
      <c r="O37" s="19"/>
      <c r="P37" s="21"/>
      <c r="Q37" s="19"/>
      <c r="R37" s="19"/>
      <c r="S37" s="19">
        <v>3</v>
      </c>
      <c r="T37" s="19"/>
      <c r="U37" s="19"/>
      <c r="V37" s="19">
        <v>3.5</v>
      </c>
      <c r="W37" s="50"/>
      <c r="X37" s="39"/>
    </row>
    <row r="38" spans="1:24" s="18" customFormat="1" ht="11.5" x14ac:dyDescent="0.35">
      <c r="A38" s="507"/>
      <c r="B38" s="502"/>
      <c r="C38" s="126" t="s">
        <v>41</v>
      </c>
      <c r="D38" s="27">
        <f t="shared" ref="D38" si="38">100%-D36</f>
        <v>0.48999999999999988</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2" thickBot="1" x14ac:dyDescent="0.4">
      <c r="A39" s="508"/>
      <c r="B39" s="510"/>
      <c r="C39" s="127"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1.5" x14ac:dyDescent="0.35">
      <c r="A40" s="506">
        <v>12</v>
      </c>
      <c r="B40" s="509" t="s">
        <v>23</v>
      </c>
      <c r="C40" s="124" t="s">
        <v>35</v>
      </c>
      <c r="D40" s="14">
        <f t="shared" ref="D40" si="39">SUM(G40:W40)</f>
        <v>0.21000000000000002</v>
      </c>
      <c r="E40" s="511">
        <f t="shared" ref="E40" si="40">IFERROR(D40*D41+D42*D43," ")</f>
        <v>3.0262500000000001</v>
      </c>
      <c r="F40" s="514" t="str">
        <f t="shared" ref="F40" si="41">IF(E40=5,"A+",IF(AND(E40&lt;5,E40&gt;=4),"A",IF(AND(E40&lt;4,E40&gt;=3),"B+",IF(AND(E40&lt;3,E40&gt;2),"B",IF(AND(E40&lt;=2,E40&gt;0),"C","M")))))</f>
        <v>B+</v>
      </c>
      <c r="G40" s="49"/>
      <c r="H40" s="49">
        <v>0.03</v>
      </c>
      <c r="I40" s="49">
        <v>0.08</v>
      </c>
      <c r="J40" s="49">
        <v>0.05</v>
      </c>
      <c r="K40" s="49"/>
      <c r="L40" s="49"/>
      <c r="M40" s="49">
        <v>0.05</v>
      </c>
      <c r="N40" s="49"/>
      <c r="O40" s="49"/>
      <c r="P40" s="49"/>
      <c r="Q40" s="49"/>
      <c r="R40" s="15"/>
      <c r="S40" s="49"/>
      <c r="T40" s="49"/>
      <c r="U40" s="49"/>
      <c r="V40" s="49"/>
      <c r="W40" s="38"/>
      <c r="X40" s="39"/>
    </row>
    <row r="41" spans="1:24" s="25" customFormat="1" ht="11.5" x14ac:dyDescent="0.35">
      <c r="A41" s="507"/>
      <c r="B41" s="502"/>
      <c r="C41" s="125" t="s">
        <v>69</v>
      </c>
      <c r="D41" s="20">
        <f t="shared" ref="D41" si="42">IFERROR(AVERAGE(G41:V41)," ")</f>
        <v>3.125</v>
      </c>
      <c r="E41" s="512"/>
      <c r="F41" s="515" t="str">
        <f t="shared" si="0"/>
        <v>M</v>
      </c>
      <c r="G41" s="19"/>
      <c r="H41" s="19">
        <v>3</v>
      </c>
      <c r="I41" s="19">
        <v>3.5</v>
      </c>
      <c r="J41" s="19">
        <v>3</v>
      </c>
      <c r="K41" s="19"/>
      <c r="L41" s="19"/>
      <c r="M41" s="19">
        <v>3</v>
      </c>
      <c r="N41" s="19"/>
      <c r="O41" s="19"/>
      <c r="P41" s="19"/>
      <c r="Q41" s="19"/>
      <c r="R41" s="21"/>
      <c r="S41" s="19"/>
      <c r="T41" s="19"/>
      <c r="U41" s="19"/>
      <c r="V41" s="19"/>
      <c r="W41" s="50"/>
      <c r="X41" s="51"/>
    </row>
    <row r="42" spans="1:24" s="18" customFormat="1" ht="11.5" x14ac:dyDescent="0.35">
      <c r="A42" s="507"/>
      <c r="B42" s="502"/>
      <c r="C42" s="126" t="s">
        <v>41</v>
      </c>
      <c r="D42" s="27">
        <f t="shared" ref="D42" si="43">100%-D40</f>
        <v>0.79</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2" thickBot="1" x14ac:dyDescent="0.4">
      <c r="A43" s="508"/>
      <c r="B43" s="510"/>
      <c r="C43" s="127"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1.5" x14ac:dyDescent="0.35">
      <c r="A44" s="506">
        <v>13</v>
      </c>
      <c r="B44" s="509" t="s">
        <v>24</v>
      </c>
      <c r="C44" s="124" t="s">
        <v>35</v>
      </c>
      <c r="D44" s="14">
        <f t="shared" ref="D44" si="44">SUM(G44:W44)</f>
        <v>0.38</v>
      </c>
      <c r="E44" s="511">
        <f t="shared" ref="E44" si="45">IFERROR(D44*D45+D46*D47," ")</f>
        <v>3.1520000000000001</v>
      </c>
      <c r="F44" s="514" t="str">
        <f t="shared" ref="F44" si="46">IF(E44=5,"A+",IF(AND(E44&lt;5,E44&gt;=4),"A",IF(AND(E44&lt;4,E44&gt;=3),"B+",IF(AND(E44&lt;3,E44&gt;2),"B",IF(AND(E44&lt;=2,E44&gt;0),"C","M")))))</f>
        <v>B+</v>
      </c>
      <c r="G44" s="49"/>
      <c r="H44" s="49">
        <v>0.05</v>
      </c>
      <c r="I44" s="49">
        <v>0.08</v>
      </c>
      <c r="J44" s="49"/>
      <c r="K44" s="49">
        <v>0.05</v>
      </c>
      <c r="L44" s="49"/>
      <c r="M44" s="49"/>
      <c r="N44" s="49"/>
      <c r="O44" s="49"/>
      <c r="P44" s="49">
        <v>0.1</v>
      </c>
      <c r="Q44" s="49"/>
      <c r="R44" s="49"/>
      <c r="S44" s="15"/>
      <c r="T44" s="49"/>
      <c r="U44" s="49"/>
      <c r="V44" s="49">
        <v>0.1</v>
      </c>
      <c r="W44" s="38"/>
      <c r="X44" s="39"/>
    </row>
    <row r="45" spans="1:24" s="18" customFormat="1" ht="11.5" x14ac:dyDescent="0.35">
      <c r="A45" s="507"/>
      <c r="B45" s="502"/>
      <c r="C45" s="125" t="s">
        <v>69</v>
      </c>
      <c r="D45" s="20">
        <f t="shared" ref="D45" si="47">IFERROR(AVERAGE(G45:V45)," ")</f>
        <v>3.4</v>
      </c>
      <c r="E45" s="512"/>
      <c r="F45" s="515" t="str">
        <f t="shared" si="0"/>
        <v>M</v>
      </c>
      <c r="G45" s="19"/>
      <c r="H45" s="19">
        <v>3.5</v>
      </c>
      <c r="I45" s="19">
        <v>3.5</v>
      </c>
      <c r="J45" s="19"/>
      <c r="K45" s="19">
        <v>3</v>
      </c>
      <c r="L45" s="19"/>
      <c r="M45" s="19"/>
      <c r="N45" s="19"/>
      <c r="O45" s="19"/>
      <c r="P45" s="19">
        <v>3</v>
      </c>
      <c r="Q45" s="19"/>
      <c r="R45" s="19"/>
      <c r="S45" s="21"/>
      <c r="T45" s="19"/>
      <c r="U45" s="19"/>
      <c r="V45" s="19">
        <v>4</v>
      </c>
      <c r="W45" s="50"/>
      <c r="X45" s="39"/>
    </row>
    <row r="46" spans="1:24" s="18" customFormat="1" ht="14" x14ac:dyDescent="0.35">
      <c r="A46" s="507"/>
      <c r="B46" s="502"/>
      <c r="C46" s="126" t="s">
        <v>41</v>
      </c>
      <c r="D46" s="27">
        <f t="shared" ref="D46" si="48">100%-D44</f>
        <v>0.62</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2" thickBot="1" x14ac:dyDescent="0.4">
      <c r="A47" s="508"/>
      <c r="B47" s="510"/>
      <c r="C47" s="127"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1.5" x14ac:dyDescent="0.35">
      <c r="A48" s="506">
        <v>14</v>
      </c>
      <c r="B48" s="509" t="s">
        <v>25</v>
      </c>
      <c r="C48" s="124" t="s">
        <v>35</v>
      </c>
      <c r="D48" s="14">
        <f t="shared" ref="D48" si="49">SUM(G48:W48)</f>
        <v>0.3</v>
      </c>
      <c r="E48" s="511">
        <f t="shared" ref="E48" si="50">IFERROR(D48*D49+D50*D51," ")</f>
        <v>3.1499999999999995</v>
      </c>
      <c r="F48" s="514" t="str">
        <f t="shared" ref="F48" si="51">IF(E48=5,"A+",IF(AND(E48&lt;5,E48&gt;=4),"A",IF(AND(E48&lt;4,E48&gt;=3),"B+",IF(AND(E48&lt;3,E48&gt;2),"B",IF(AND(E48&lt;=2,E48&gt;0),"C","M")))))</f>
        <v>B+</v>
      </c>
      <c r="G48" s="49"/>
      <c r="H48" s="49">
        <v>0.15</v>
      </c>
      <c r="I48" s="49">
        <v>0.1</v>
      </c>
      <c r="J48" s="49"/>
      <c r="K48" s="49">
        <v>0.05</v>
      </c>
      <c r="L48" s="49"/>
      <c r="M48" s="49"/>
      <c r="N48" s="14"/>
      <c r="O48" s="49"/>
      <c r="P48" s="49"/>
      <c r="Q48" s="49"/>
      <c r="R48" s="49"/>
      <c r="S48" s="49"/>
      <c r="T48" s="15"/>
      <c r="U48" s="49"/>
      <c r="V48" s="49"/>
      <c r="W48" s="38"/>
      <c r="X48" s="39"/>
    </row>
    <row r="49" spans="1:24" s="158" customFormat="1" ht="11.5" x14ac:dyDescent="0.35">
      <c r="A49" s="507"/>
      <c r="B49" s="502"/>
      <c r="C49" s="125" t="s">
        <v>69</v>
      </c>
      <c r="D49" s="20">
        <f t="shared" ref="D49" si="52">IFERROR(AVERAGE(G49:V49)," ")</f>
        <v>3.5</v>
      </c>
      <c r="E49" s="512"/>
      <c r="F49" s="515" t="str">
        <f t="shared" si="0"/>
        <v>M</v>
      </c>
      <c r="G49" s="153"/>
      <c r="H49" s="19">
        <v>4</v>
      </c>
      <c r="I49" s="153">
        <v>3.5</v>
      </c>
      <c r="J49" s="147"/>
      <c r="K49" s="19">
        <v>3</v>
      </c>
      <c r="L49" s="153"/>
      <c r="M49" s="19"/>
      <c r="N49" s="154"/>
      <c r="O49" s="153"/>
      <c r="P49" s="19"/>
      <c r="Q49" s="153"/>
      <c r="R49" s="153"/>
      <c r="S49" s="147"/>
      <c r="T49" s="155"/>
      <c r="U49" s="153"/>
      <c r="V49" s="147"/>
      <c r="W49" s="156"/>
      <c r="X49" s="157"/>
    </row>
    <row r="50" spans="1:24" s="18" customFormat="1" ht="11.5" x14ac:dyDescent="0.35">
      <c r="A50" s="507"/>
      <c r="B50" s="502"/>
      <c r="C50" s="126" t="s">
        <v>41</v>
      </c>
      <c r="D50" s="27">
        <f t="shared" ref="D50" si="53">100%-D48</f>
        <v>0.7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2" thickBot="1" x14ac:dyDescent="0.4">
      <c r="A51" s="508"/>
      <c r="B51" s="510"/>
      <c r="C51" s="127"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1.5" x14ac:dyDescent="0.35">
      <c r="A52" s="506">
        <v>15</v>
      </c>
      <c r="B52" s="509" t="s">
        <v>44</v>
      </c>
      <c r="C52" s="124" t="s">
        <v>35</v>
      </c>
      <c r="D52" s="14">
        <f t="shared" ref="D52" si="54">SUM(G52:W52)</f>
        <v>0.71</v>
      </c>
      <c r="E52" s="511">
        <f t="shared" ref="E52" si="55">IFERROR(D52*D53+D54*D55," ")</f>
        <v>2.9763333333333333</v>
      </c>
      <c r="F52" s="514" t="str">
        <f t="shared" ref="F52" si="56">IF(E52=5,"A+",IF(AND(E52&lt;5,E52&gt;=4),"A",IF(AND(E52&lt;4,E52&gt;=3),"B+",IF(AND(E52&lt;3,E52&gt;2),"B",IF(AND(E52&lt;=2,E52&gt;0),"C","M")))))</f>
        <v>B</v>
      </c>
      <c r="G52" s="49"/>
      <c r="H52" s="49">
        <v>0.1</v>
      </c>
      <c r="I52" s="49">
        <v>0.11</v>
      </c>
      <c r="J52" s="49"/>
      <c r="K52" s="49">
        <v>0.05</v>
      </c>
      <c r="L52" s="49"/>
      <c r="M52" s="49"/>
      <c r="N52" s="49"/>
      <c r="O52" s="49"/>
      <c r="P52" s="49">
        <v>0.1</v>
      </c>
      <c r="Q52" s="49"/>
      <c r="R52" s="49"/>
      <c r="S52" s="49">
        <v>0.15</v>
      </c>
      <c r="T52" s="49"/>
      <c r="U52" s="15"/>
      <c r="V52" s="49">
        <v>0.2</v>
      </c>
      <c r="W52" s="38"/>
      <c r="X52" s="39"/>
    </row>
    <row r="53" spans="1:24" s="18" customFormat="1" ht="11.5" x14ac:dyDescent="0.35">
      <c r="A53" s="507"/>
      <c r="B53" s="502"/>
      <c r="C53" s="125" t="s">
        <v>69</v>
      </c>
      <c r="D53" s="20">
        <f t="shared" ref="D53" si="57">IFERROR(AVERAGE(G53:V53)," ")</f>
        <v>2.9666666666666668</v>
      </c>
      <c r="E53" s="512"/>
      <c r="F53" s="515" t="str">
        <f t="shared" si="0"/>
        <v>M</v>
      </c>
      <c r="G53" s="68"/>
      <c r="H53" s="68">
        <v>3</v>
      </c>
      <c r="I53" s="68">
        <v>2.5</v>
      </c>
      <c r="J53" s="69"/>
      <c r="K53" s="69">
        <v>3.3</v>
      </c>
      <c r="L53" s="69"/>
      <c r="M53" s="69"/>
      <c r="N53" s="69"/>
      <c r="O53" s="69"/>
      <c r="P53" s="69">
        <v>3</v>
      </c>
      <c r="Q53" s="69"/>
      <c r="R53" s="69"/>
      <c r="S53" s="69">
        <v>3</v>
      </c>
      <c r="T53" s="69"/>
      <c r="U53" s="155"/>
      <c r="V53" s="69">
        <v>3</v>
      </c>
      <c r="W53" s="70"/>
      <c r="X53" s="39"/>
    </row>
    <row r="54" spans="1:24" s="18" customFormat="1" ht="11.5" x14ac:dyDescent="0.35">
      <c r="A54" s="507"/>
      <c r="B54" s="502"/>
      <c r="C54" s="126" t="s">
        <v>41</v>
      </c>
      <c r="D54" s="27">
        <f t="shared" ref="D54" si="58">100%-D52</f>
        <v>0.29000000000000004</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2" thickBot="1" x14ac:dyDescent="0.4">
      <c r="A55" s="517"/>
      <c r="B55" s="518"/>
      <c r="C55" s="132" t="s">
        <v>68</v>
      </c>
      <c r="D55" s="20">
        <v>3</v>
      </c>
      <c r="E55" s="512"/>
      <c r="F55" s="515" t="str">
        <f t="shared" si="0"/>
        <v>M</v>
      </c>
      <c r="G55" s="133"/>
      <c r="H55" s="133"/>
      <c r="I55" s="133"/>
      <c r="J55" s="134"/>
      <c r="K55" s="69"/>
      <c r="L55" s="134"/>
      <c r="M55" s="69"/>
      <c r="N55" s="134"/>
      <c r="O55" s="134"/>
      <c r="P55" s="69"/>
      <c r="Q55" s="69"/>
      <c r="R55" s="69"/>
      <c r="S55" s="69"/>
      <c r="T55" s="69"/>
      <c r="U55" s="54"/>
      <c r="V55" s="69"/>
      <c r="W55" s="70"/>
      <c r="X55" s="39"/>
    </row>
    <row r="56" spans="1:24" s="18" customFormat="1" ht="11.5" x14ac:dyDescent="0.35">
      <c r="A56" s="506">
        <v>16</v>
      </c>
      <c r="B56" s="509" t="s">
        <v>45</v>
      </c>
      <c r="C56" s="124" t="s">
        <v>35</v>
      </c>
      <c r="D56" s="14">
        <f t="shared" ref="D56" si="59">SUM(G56:W56)</f>
        <v>0.1</v>
      </c>
      <c r="E56" s="511">
        <f t="shared" ref="E56" si="60">IFERROR(D56*D57+D58*D59," ")</f>
        <v>2.7030000000000003</v>
      </c>
      <c r="F56" s="514" t="str">
        <f t="shared" ref="F56" si="61">IF(E56=5,"A+",IF(AND(E56&lt;5,E56&gt;=4),"A",IF(AND(E56&lt;4,E56&gt;=3),"B+",IF(AND(E56&lt;3,E56&gt;2),"B",IF(AND(E56&lt;=2,E56&gt;0),"C","M")))))</f>
        <v>B</v>
      </c>
      <c r="G56" s="49"/>
      <c r="H56" s="49"/>
      <c r="I56" s="49"/>
      <c r="J56" s="49"/>
      <c r="K56" s="49"/>
      <c r="L56" s="49"/>
      <c r="M56" s="49"/>
      <c r="N56" s="14"/>
      <c r="O56" s="49"/>
      <c r="P56" s="49"/>
      <c r="Q56" s="49"/>
      <c r="R56" s="49"/>
      <c r="S56" s="49">
        <v>0.1</v>
      </c>
      <c r="T56" s="49"/>
      <c r="U56" s="49"/>
      <c r="V56" s="15"/>
      <c r="W56" s="38"/>
      <c r="X56" s="39"/>
    </row>
    <row r="57" spans="1:24" s="18" customFormat="1" ht="11.5" x14ac:dyDescent="0.35">
      <c r="A57" s="507"/>
      <c r="B57" s="502"/>
      <c r="C57" s="125" t="s">
        <v>69</v>
      </c>
      <c r="D57" s="20">
        <f t="shared" ref="D57" si="62">IFERROR(AVERAGE(G57:V57)," ")</f>
        <v>0.03</v>
      </c>
      <c r="E57" s="512"/>
      <c r="F57" s="515" t="str">
        <f t="shared" si="0"/>
        <v>M</v>
      </c>
      <c r="G57" s="64"/>
      <c r="H57" s="64"/>
      <c r="I57" s="64"/>
      <c r="J57" s="64"/>
      <c r="K57" s="69"/>
      <c r="L57" s="64"/>
      <c r="M57" s="69"/>
      <c r="N57" s="67"/>
      <c r="O57" s="64"/>
      <c r="P57" s="69"/>
      <c r="Q57" s="64"/>
      <c r="R57" s="64"/>
      <c r="S57" s="64">
        <v>0.03</v>
      </c>
      <c r="T57" s="64"/>
      <c r="U57" s="64"/>
      <c r="V57" s="21"/>
      <c r="W57" s="65"/>
      <c r="X57" s="39"/>
    </row>
    <row r="58" spans="1:24" s="18" customFormat="1" ht="11.5" x14ac:dyDescent="0.35">
      <c r="A58" s="507"/>
      <c r="B58" s="502"/>
      <c r="C58" s="126" t="s">
        <v>41</v>
      </c>
      <c r="D58" s="27">
        <f t="shared" ref="D58" si="63">100%-D56</f>
        <v>0.9</v>
      </c>
      <c r="E58" s="512"/>
      <c r="F58" s="515" t="str">
        <f t="shared" si="0"/>
        <v>M</v>
      </c>
      <c r="G58" s="52"/>
      <c r="H58" s="26"/>
      <c r="I58" s="26"/>
      <c r="J58" s="26"/>
      <c r="K58" s="52"/>
      <c r="L58" s="26"/>
      <c r="M58" s="52"/>
      <c r="N58" s="26"/>
      <c r="O58" s="26"/>
      <c r="P58" s="26"/>
      <c r="Q58" s="26"/>
      <c r="R58" s="26"/>
      <c r="S58" s="26"/>
      <c r="T58" s="26"/>
      <c r="U58" s="26"/>
      <c r="V58" s="28"/>
      <c r="W58" s="43"/>
      <c r="X58" s="39"/>
    </row>
    <row r="59" spans="1:24" s="18" customFormat="1" ht="12" thickBot="1" x14ac:dyDescent="0.4">
      <c r="A59" s="508"/>
      <c r="B59" s="510"/>
      <c r="C59" s="127" t="s">
        <v>68</v>
      </c>
      <c r="D59" s="33">
        <v>3</v>
      </c>
      <c r="E59" s="513"/>
      <c r="F59" s="516" t="str">
        <f t="shared" si="0"/>
        <v>M</v>
      </c>
      <c r="G59" s="55"/>
      <c r="H59" s="55"/>
      <c r="I59" s="55"/>
      <c r="J59" s="55"/>
      <c r="K59" s="55"/>
      <c r="L59" s="55"/>
      <c r="M59" s="55"/>
      <c r="N59" s="55"/>
      <c r="O59" s="55"/>
      <c r="P59" s="55"/>
      <c r="Q59" s="55"/>
      <c r="R59" s="55"/>
      <c r="S59" s="55"/>
      <c r="T59" s="55"/>
      <c r="U59" s="55"/>
      <c r="V59" s="46"/>
      <c r="W59" s="56"/>
      <c r="X59" s="39"/>
    </row>
    <row r="60" spans="1:24" x14ac:dyDescent="0.35">
      <c r="S60" s="505"/>
      <c r="T60" s="505"/>
      <c r="U60" s="505"/>
      <c r="V60" s="505"/>
      <c r="W60" s="505"/>
    </row>
    <row r="61" spans="1:24" x14ac:dyDescent="0.35">
      <c r="M61" s="87"/>
      <c r="S61" s="505"/>
      <c r="T61" s="505"/>
      <c r="U61" s="505"/>
      <c r="V61" s="505"/>
      <c r="W61" s="505"/>
    </row>
    <row r="62" spans="1:24" x14ac:dyDescent="0.35">
      <c r="M62" s="87"/>
    </row>
    <row r="65" spans="2:6" x14ac:dyDescent="0.35">
      <c r="B65" s="505" t="s">
        <v>67</v>
      </c>
      <c r="C65" s="505"/>
      <c r="D65" s="140"/>
      <c r="E65" s="140"/>
      <c r="F65" s="140"/>
    </row>
  </sheetData>
  <mergeCells count="65">
    <mergeCell ref="AC3:AC4"/>
    <mergeCell ref="A4:A7"/>
    <mergeCell ref="B4:B7"/>
    <mergeCell ref="E4:E7"/>
    <mergeCell ref="F4:F7"/>
    <mergeCell ref="A1:W1"/>
    <mergeCell ref="A2:A3"/>
    <mergeCell ref="B2:B3"/>
    <mergeCell ref="C2:F2"/>
    <mergeCell ref="W2:W3"/>
    <mergeCell ref="A8:A11"/>
    <mergeCell ref="B8:B11"/>
    <mergeCell ref="E8:E11"/>
    <mergeCell ref="F8:F11"/>
    <mergeCell ref="A12:A15"/>
    <mergeCell ref="B12:B15"/>
    <mergeCell ref="E12:E15"/>
    <mergeCell ref="F12:F15"/>
    <mergeCell ref="A16:A19"/>
    <mergeCell ref="B16:B19"/>
    <mergeCell ref="E16:E19"/>
    <mergeCell ref="F16:F19"/>
    <mergeCell ref="A20:A23"/>
    <mergeCell ref="B20:B23"/>
    <mergeCell ref="E20:E23"/>
    <mergeCell ref="F20:F23"/>
    <mergeCell ref="A24:A27"/>
    <mergeCell ref="B24:B27"/>
    <mergeCell ref="E24:E27"/>
    <mergeCell ref="F24:F27"/>
    <mergeCell ref="A28:A31"/>
    <mergeCell ref="B28:B31"/>
    <mergeCell ref="E28:E31"/>
    <mergeCell ref="F28:F31"/>
    <mergeCell ref="A32:A35"/>
    <mergeCell ref="B32:B35"/>
    <mergeCell ref="E32:E35"/>
    <mergeCell ref="F32:F35"/>
    <mergeCell ref="A36:A39"/>
    <mergeCell ref="B36:B39"/>
    <mergeCell ref="E36:E39"/>
    <mergeCell ref="F36:F39"/>
    <mergeCell ref="A40:A43"/>
    <mergeCell ref="B40:B43"/>
    <mergeCell ref="E40:E43"/>
    <mergeCell ref="F40:F43"/>
    <mergeCell ref="A44:A47"/>
    <mergeCell ref="B44:B47"/>
    <mergeCell ref="E44:E47"/>
    <mergeCell ref="F44:F47"/>
    <mergeCell ref="S60:W60"/>
    <mergeCell ref="S61:W61"/>
    <mergeCell ref="A48:A51"/>
    <mergeCell ref="B48:B51"/>
    <mergeCell ref="E48:E51"/>
    <mergeCell ref="F48:F51"/>
    <mergeCell ref="A52:A55"/>
    <mergeCell ref="B52:B55"/>
    <mergeCell ref="E52:E55"/>
    <mergeCell ref="F52:F55"/>
    <mergeCell ref="B65:C65"/>
    <mergeCell ref="A56:A59"/>
    <mergeCell ref="B56:B59"/>
    <mergeCell ref="E56:E59"/>
    <mergeCell ref="F56:F59"/>
  </mergeCells>
  <hyperlinks>
    <hyperlink ref="X1" location="'UPF- 2018'!A1" display="'UPF- 2018'!A1"/>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workbookViewId="0">
      <pane xSplit="6" ySplit="3" topLeftCell="M38"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140" customWidth="1"/>
    <col min="2" max="2" width="18.54296875" style="128" customWidth="1"/>
    <col min="3" max="3" width="19.54296875" style="128" customWidth="1"/>
    <col min="4" max="4" width="9" style="1" customWidth="1"/>
    <col min="5" max="6" width="8.2695312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7" t="s">
        <v>1</v>
      </c>
      <c r="C2" s="528" t="s">
        <v>8</v>
      </c>
      <c r="D2" s="482"/>
      <c r="E2" s="482"/>
      <c r="F2" s="492"/>
      <c r="G2" s="137">
        <v>1</v>
      </c>
      <c r="H2" s="137">
        <v>2</v>
      </c>
      <c r="I2" s="137">
        <v>3</v>
      </c>
      <c r="J2" s="137">
        <v>4</v>
      </c>
      <c r="K2" s="137">
        <v>5</v>
      </c>
      <c r="L2" s="137">
        <v>6</v>
      </c>
      <c r="M2" s="137">
        <v>7</v>
      </c>
      <c r="N2" s="137">
        <v>8</v>
      </c>
      <c r="O2" s="137">
        <v>9</v>
      </c>
      <c r="P2" s="137">
        <v>10</v>
      </c>
      <c r="Q2" s="137">
        <v>11</v>
      </c>
      <c r="R2" s="137">
        <v>12</v>
      </c>
      <c r="S2" s="137">
        <v>13</v>
      </c>
      <c r="T2" s="137">
        <v>14</v>
      </c>
      <c r="U2" s="137">
        <v>15</v>
      </c>
      <c r="V2" s="3">
        <v>16</v>
      </c>
      <c r="W2" s="529" t="s">
        <v>2</v>
      </c>
      <c r="AC2" s="5" t="s">
        <v>3</v>
      </c>
      <c r="AD2" s="6">
        <v>5</v>
      </c>
      <c r="AE2" s="6" t="s">
        <v>4</v>
      </c>
      <c r="AF2" s="6" t="s">
        <v>5</v>
      </c>
      <c r="AG2" s="6" t="s">
        <v>6</v>
      </c>
      <c r="AH2" s="6" t="s">
        <v>7</v>
      </c>
    </row>
    <row r="3" spans="1:34" s="11" customFormat="1" ht="21.75" customHeight="1" thickBot="1" x14ac:dyDescent="0.4">
      <c r="A3" s="496"/>
      <c r="B3" s="498"/>
      <c r="C3" s="139" t="s">
        <v>8</v>
      </c>
      <c r="D3" s="8" t="s">
        <v>9</v>
      </c>
      <c r="E3" s="9" t="s">
        <v>10</v>
      </c>
      <c r="F3" s="9" t="s">
        <v>11</v>
      </c>
      <c r="G3" s="138" t="s">
        <v>12</v>
      </c>
      <c r="H3" s="138" t="s">
        <v>13</v>
      </c>
      <c r="I3" s="138" t="s">
        <v>14</v>
      </c>
      <c r="J3" s="138" t="s">
        <v>15</v>
      </c>
      <c r="K3" s="138" t="s">
        <v>16</v>
      </c>
      <c r="L3" s="8" t="s">
        <v>17</v>
      </c>
      <c r="M3" s="138" t="s">
        <v>18</v>
      </c>
      <c r="N3" s="138" t="s">
        <v>19</v>
      </c>
      <c r="O3" s="138" t="s">
        <v>20</v>
      </c>
      <c r="P3" s="138" t="s">
        <v>21</v>
      </c>
      <c r="Q3" s="138" t="s">
        <v>22</v>
      </c>
      <c r="R3" s="138" t="s">
        <v>23</v>
      </c>
      <c r="S3" s="138" t="s">
        <v>24</v>
      </c>
      <c r="T3" s="138" t="s">
        <v>25</v>
      </c>
      <c r="U3" s="138"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09" t="s">
        <v>34</v>
      </c>
      <c r="C4" s="124" t="s">
        <v>35</v>
      </c>
      <c r="D4" s="14">
        <f>SUM(G4:W4)</f>
        <v>0.45999999999999996</v>
      </c>
      <c r="E4" s="511">
        <f>IFERROR(D4*D5+D6*D7," ")</f>
        <v>2.9816000000000003</v>
      </c>
      <c r="F4" s="514" t="str">
        <f>IF(E4=5,"A+",IF(AND(E4&lt;5,E4&gt;=4),"A",IF(AND(E4&lt;4,E4&gt;=3),"B+",IF(AND(E4&lt;3,E4&gt;2),"B",IF(AND(E4&lt;=2,E4&gt;0),"C","M")))))</f>
        <v>B</v>
      </c>
      <c r="G4" s="15"/>
      <c r="H4" s="14">
        <v>0.1</v>
      </c>
      <c r="I4" s="16">
        <v>0.09</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x14ac:dyDescent="0.35">
      <c r="A5" s="507"/>
      <c r="B5" s="502"/>
      <c r="C5" s="125"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customHeight="1" x14ac:dyDescent="0.35">
      <c r="A6" s="507"/>
      <c r="B6" s="502"/>
      <c r="C6" s="126" t="s">
        <v>41</v>
      </c>
      <c r="D6" s="27">
        <f>100%-D4</f>
        <v>0.54</v>
      </c>
      <c r="E6" s="512"/>
      <c r="F6" s="515" t="str">
        <f t="shared" si="0"/>
        <v>M</v>
      </c>
      <c r="G6" s="28"/>
      <c r="H6" s="26"/>
      <c r="I6" s="29"/>
      <c r="J6" s="29"/>
      <c r="K6" s="29"/>
      <c r="L6" s="29"/>
      <c r="M6" s="29"/>
      <c r="N6" s="29"/>
      <c r="O6" s="29"/>
      <c r="P6" s="29"/>
      <c r="Q6" s="29"/>
      <c r="R6" s="29"/>
      <c r="S6" s="29"/>
      <c r="T6" s="29"/>
      <c r="U6" s="29"/>
      <c r="V6" s="30"/>
      <c r="W6" s="31"/>
    </row>
    <row r="7" spans="1:34" s="25" customFormat="1" ht="17.25" customHeight="1" thickBot="1" x14ac:dyDescent="0.4">
      <c r="A7" s="508"/>
      <c r="B7" s="510"/>
      <c r="C7" s="127"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25" t="s">
        <v>13</v>
      </c>
      <c r="C8" s="124" t="s">
        <v>35</v>
      </c>
      <c r="D8" s="14">
        <f t="shared" ref="D8" si="1">SUM(G8:W8)</f>
        <v>0.46</v>
      </c>
      <c r="E8" s="511">
        <f>IFERROR(D8*D9+D10*D11," ")</f>
        <v>3.0766666666666667</v>
      </c>
      <c r="F8" s="514" t="str">
        <f t="shared" ref="F8" si="2">IF(E8=5,"A+",IF(AND(E8&lt;5,E8&gt;=4),"A",IF(AND(E8&lt;4,E8&gt;=3),"B+",IF(AND(E8&lt;3,E8&gt;2),"B",IF(AND(E8&lt;=2,E8&gt;0),"C","M")))))</f>
        <v>B+</v>
      </c>
      <c r="G8" s="14"/>
      <c r="H8" s="15"/>
      <c r="I8" s="14">
        <v>0.11</v>
      </c>
      <c r="J8" s="14">
        <v>0.05</v>
      </c>
      <c r="K8" s="14">
        <v>0.05</v>
      </c>
      <c r="L8" s="14"/>
      <c r="M8" s="14">
        <v>0.1</v>
      </c>
      <c r="N8" s="14"/>
      <c r="O8" s="14"/>
      <c r="P8" s="14">
        <v>0.1</v>
      </c>
      <c r="Q8" s="14"/>
      <c r="R8" s="14"/>
      <c r="S8" s="14">
        <v>0.05</v>
      </c>
      <c r="T8" s="14"/>
      <c r="U8" s="14"/>
      <c r="V8" s="14"/>
      <c r="W8" s="38"/>
      <c r="X8" s="39"/>
    </row>
    <row r="9" spans="1:34" s="40" customFormat="1" ht="17.25" customHeight="1" x14ac:dyDescent="0.35">
      <c r="A9" s="520"/>
      <c r="B9" s="500"/>
      <c r="C9" s="125" t="s">
        <v>69</v>
      </c>
      <c r="D9" s="20">
        <f t="shared" ref="D9" si="3">IFERROR(AVERAGE(G9:V9)," ")</f>
        <v>3.1666666666666665</v>
      </c>
      <c r="E9" s="512"/>
      <c r="F9" s="515" t="str">
        <f t="shared" si="0"/>
        <v>M</v>
      </c>
      <c r="G9" s="41"/>
      <c r="H9" s="21"/>
      <c r="I9" s="41">
        <v>4</v>
      </c>
      <c r="J9" s="41">
        <v>3</v>
      </c>
      <c r="K9" s="41">
        <v>3</v>
      </c>
      <c r="L9" s="41"/>
      <c r="M9" s="41">
        <v>3</v>
      </c>
      <c r="N9" s="41"/>
      <c r="O9" s="41"/>
      <c r="P9" s="41">
        <v>3</v>
      </c>
      <c r="Q9" s="41"/>
      <c r="R9" s="41"/>
      <c r="S9" s="41">
        <v>3</v>
      </c>
      <c r="T9" s="41"/>
      <c r="U9" s="41"/>
      <c r="V9" s="41"/>
      <c r="W9" s="42"/>
      <c r="X9" s="39"/>
    </row>
    <row r="10" spans="1:34" s="40" customFormat="1" ht="17.25" customHeight="1" x14ac:dyDescent="0.35">
      <c r="A10" s="520"/>
      <c r="B10" s="500"/>
      <c r="C10" s="126" t="s">
        <v>41</v>
      </c>
      <c r="D10" s="27">
        <f t="shared" ref="D10" si="4">100%-D8</f>
        <v>0.54</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customHeight="1" thickBot="1" x14ac:dyDescent="0.4">
      <c r="A11" s="521"/>
      <c r="B11" s="523"/>
      <c r="C11" s="127"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09" t="s">
        <v>14</v>
      </c>
      <c r="C12" s="124" t="s">
        <v>35</v>
      </c>
      <c r="D12" s="14">
        <f t="shared" ref="D12" si="5">SUM(G12:W12)</f>
        <v>0.62</v>
      </c>
      <c r="E12" s="511">
        <f t="shared" ref="E12" si="6">IFERROR(D12*D13+D14*D15," ")</f>
        <v>3.1240000000000001</v>
      </c>
      <c r="F12" s="514" t="str">
        <f t="shared" ref="F12" si="7">IF(E12=5,"A+",IF(AND(E12&lt;5,E12&gt;=4),"A",IF(AND(E12&lt;4,E12&gt;=3),"B+",IF(AND(E12&lt;3,E12&gt;2),"B",IF(AND(E12&lt;=2,E12&gt;0),"C","M")))))</f>
        <v>B+</v>
      </c>
      <c r="G12" s="48"/>
      <c r="H12" s="48">
        <v>0.1</v>
      </c>
      <c r="I12" s="15"/>
      <c r="J12" s="48">
        <v>0.2</v>
      </c>
      <c r="K12" s="48">
        <v>0.12</v>
      </c>
      <c r="L12" s="13"/>
      <c r="M12" s="48"/>
      <c r="N12" s="48"/>
      <c r="O12" s="48"/>
      <c r="P12" s="48">
        <v>0.1</v>
      </c>
      <c r="Q12" s="48"/>
      <c r="R12" s="49"/>
      <c r="S12" s="49">
        <v>0.1</v>
      </c>
      <c r="T12" s="49"/>
      <c r="U12" s="49"/>
      <c r="V12" s="49"/>
      <c r="W12" s="38"/>
      <c r="X12" s="39"/>
    </row>
    <row r="13" spans="1:34" s="25" customFormat="1" ht="17.25" customHeight="1" x14ac:dyDescent="0.35">
      <c r="A13" s="507"/>
      <c r="B13" s="502"/>
      <c r="C13" s="125" t="s">
        <v>69</v>
      </c>
      <c r="D13" s="20">
        <f t="shared" ref="D13" si="8">IFERROR(AVERAGE(G13:V13)," ")</f>
        <v>3.2</v>
      </c>
      <c r="E13" s="512"/>
      <c r="F13" s="515" t="str">
        <f t="shared" si="0"/>
        <v>M</v>
      </c>
      <c r="G13" s="19"/>
      <c r="H13" s="19">
        <v>4</v>
      </c>
      <c r="I13" s="21"/>
      <c r="J13" s="19">
        <v>3</v>
      </c>
      <c r="K13" s="19">
        <v>3</v>
      </c>
      <c r="L13" s="19"/>
      <c r="M13" s="19"/>
      <c r="N13" s="19"/>
      <c r="O13" s="19"/>
      <c r="P13" s="19">
        <v>3</v>
      </c>
      <c r="Q13" s="19"/>
      <c r="R13" s="19"/>
      <c r="S13" s="19">
        <v>3</v>
      </c>
      <c r="T13" s="19"/>
      <c r="U13" s="19"/>
      <c r="V13" s="19"/>
      <c r="W13" s="50"/>
      <c r="X13" s="51"/>
    </row>
    <row r="14" spans="1:34" s="18" customFormat="1" ht="17.25" customHeight="1" x14ac:dyDescent="0.35">
      <c r="A14" s="507"/>
      <c r="B14" s="502"/>
      <c r="C14" s="1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customHeight="1" thickBot="1" x14ac:dyDescent="0.4">
      <c r="A15" s="508"/>
      <c r="B15" s="510"/>
      <c r="C15" s="127" t="s">
        <v>68</v>
      </c>
      <c r="D15" s="33">
        <v>3</v>
      </c>
      <c r="E15" s="513"/>
      <c r="F15" s="516" t="str">
        <f t="shared" si="0"/>
        <v>M</v>
      </c>
      <c r="G15" s="53"/>
      <c r="H15" s="53"/>
      <c r="I15" s="54"/>
      <c r="J15" s="53"/>
      <c r="K15" s="53"/>
      <c r="L15" s="141"/>
      <c r="M15" s="53"/>
      <c r="N15" s="53"/>
      <c r="O15" s="53"/>
      <c r="P15" s="53"/>
      <c r="Q15" s="53"/>
      <c r="R15" s="55"/>
      <c r="S15" s="55"/>
      <c r="T15" s="55"/>
      <c r="U15" s="55"/>
      <c r="V15" s="55"/>
      <c r="W15" s="56"/>
      <c r="X15" s="39"/>
    </row>
    <row r="16" spans="1:34" s="40" customFormat="1" ht="17.25" customHeight="1" x14ac:dyDescent="0.35">
      <c r="A16" s="519">
        <v>4</v>
      </c>
      <c r="B16" s="522" t="s">
        <v>42</v>
      </c>
      <c r="C16" s="124" t="s">
        <v>35</v>
      </c>
      <c r="D16" s="14">
        <f t="shared" ref="D16" si="10">SUM(G16:W16)</f>
        <v>0.38999999999999996</v>
      </c>
      <c r="E16" s="511">
        <f t="shared" ref="E16" si="11">IFERROR(D16*D17+D18*D19," ")</f>
        <v>3.1404000000000005</v>
      </c>
      <c r="F16" s="514" t="str">
        <f t="shared" ref="F16" si="12">IF(E16=5,"A+",IF(AND(E16&lt;5,E16&gt;=4),"A",IF(AND(E16&lt;4,E16&gt;=3),"B+",IF(AND(E16&lt;3,E16&gt;2),"B",IF(AND(E16&lt;=2,E16&gt;0),"C","M")))))</f>
        <v>B+</v>
      </c>
      <c r="G16" s="14"/>
      <c r="H16" s="49">
        <v>0.1</v>
      </c>
      <c r="I16" s="14">
        <v>0.09</v>
      </c>
      <c r="J16" s="15"/>
      <c r="K16" s="14">
        <v>0.05</v>
      </c>
      <c r="L16" s="14"/>
      <c r="M16" s="14"/>
      <c r="N16" s="14"/>
      <c r="O16" s="14"/>
      <c r="P16" s="14">
        <v>0.1</v>
      </c>
      <c r="Q16" s="14"/>
      <c r="R16" s="14"/>
      <c r="S16" s="14"/>
      <c r="T16" s="14"/>
      <c r="U16" s="14"/>
      <c r="V16" s="14">
        <v>0.05</v>
      </c>
      <c r="W16" s="38"/>
      <c r="X16" s="39"/>
    </row>
    <row r="17" spans="1:24" s="40" customFormat="1" ht="11.5" x14ac:dyDescent="0.35">
      <c r="A17" s="520"/>
      <c r="B17" s="500"/>
      <c r="C17" s="125" t="s">
        <v>69</v>
      </c>
      <c r="D17" s="20">
        <f t="shared" ref="D17" si="13">IFERROR(AVERAGE(G17:V17)," ")</f>
        <v>3.3600000000000003</v>
      </c>
      <c r="E17" s="512"/>
      <c r="F17" s="515" t="str">
        <f t="shared" si="0"/>
        <v>M</v>
      </c>
      <c r="G17" s="41"/>
      <c r="H17" s="57">
        <v>3.5</v>
      </c>
      <c r="I17" s="41">
        <v>3.3</v>
      </c>
      <c r="J17" s="21"/>
      <c r="K17" s="41">
        <v>3</v>
      </c>
      <c r="L17" s="41"/>
      <c r="M17" s="41"/>
      <c r="N17" s="41"/>
      <c r="O17" s="41"/>
      <c r="P17" s="41">
        <v>3</v>
      </c>
      <c r="Q17" s="41"/>
      <c r="R17" s="41"/>
      <c r="S17" s="41"/>
      <c r="T17" s="41"/>
      <c r="U17" s="41"/>
      <c r="V17" s="41">
        <v>4</v>
      </c>
      <c r="W17" s="42"/>
      <c r="X17" s="39"/>
    </row>
    <row r="18" spans="1:24" s="40" customFormat="1" ht="11.5" x14ac:dyDescent="0.35">
      <c r="A18" s="520"/>
      <c r="B18" s="500"/>
      <c r="C18" s="126" t="s">
        <v>41</v>
      </c>
      <c r="D18" s="27">
        <f t="shared" ref="D18" si="14">100%-D16</f>
        <v>0.6100000000000001</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2" thickBot="1" x14ac:dyDescent="0.4">
      <c r="A19" s="521"/>
      <c r="B19" s="523"/>
      <c r="C19" s="127"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1.5" x14ac:dyDescent="0.35">
      <c r="A20" s="506">
        <v>5</v>
      </c>
      <c r="B20" s="524" t="s">
        <v>43</v>
      </c>
      <c r="C20" s="124" t="s">
        <v>35</v>
      </c>
      <c r="D20" s="14">
        <f t="shared" ref="D20" si="15">SUM(G20:W20)</f>
        <v>0.52</v>
      </c>
      <c r="E20" s="511">
        <f t="shared" ref="E20" si="16">IFERROR(D20*D21+D22*D23," ")</f>
        <v>3.1950000000000003</v>
      </c>
      <c r="F20" s="514" t="str">
        <f t="shared" ref="F20" si="17">IF(E20=5,"A+",IF(AND(E20&lt;5,E20&gt;=4),"A",IF(AND(E20&lt;4,E20&gt;=3),"B+",IF(AND(E20&lt;3,E20&gt;2),"B",IF(AND(E20&lt;=2,E20&gt;0),"C","M")))))</f>
        <v>B+</v>
      </c>
      <c r="G20" s="49"/>
      <c r="H20" s="49">
        <v>0.05</v>
      </c>
      <c r="I20" s="49">
        <v>7.0000000000000007E-2</v>
      </c>
      <c r="J20" s="49">
        <v>0.2</v>
      </c>
      <c r="K20" s="15"/>
      <c r="L20" s="49"/>
      <c r="M20" s="49"/>
      <c r="N20" s="49"/>
      <c r="O20" s="49"/>
      <c r="P20" s="49"/>
      <c r="Q20" s="49"/>
      <c r="R20" s="49"/>
      <c r="S20" s="49">
        <v>0.2</v>
      </c>
      <c r="T20" s="49"/>
      <c r="U20" s="49"/>
      <c r="V20" s="49"/>
      <c r="W20" s="38"/>
      <c r="X20" s="39"/>
    </row>
    <row r="21" spans="1:24" s="25" customFormat="1" ht="11.5" x14ac:dyDescent="0.35">
      <c r="A21" s="507"/>
      <c r="B21" s="502"/>
      <c r="C21" s="125" t="s">
        <v>69</v>
      </c>
      <c r="D21" s="20">
        <f t="shared" ref="D21" si="18">IFERROR(AVERAGE(G21:V21)," ")</f>
        <v>3.375</v>
      </c>
      <c r="E21" s="512"/>
      <c r="F21" s="515" t="str">
        <f t="shared" si="0"/>
        <v>M</v>
      </c>
      <c r="G21" s="19"/>
      <c r="H21" s="19">
        <v>3.5</v>
      </c>
      <c r="I21" s="19">
        <v>3.5</v>
      </c>
      <c r="J21" s="19">
        <v>3.5</v>
      </c>
      <c r="K21" s="21"/>
      <c r="L21" s="19"/>
      <c r="M21" s="19"/>
      <c r="N21" s="19"/>
      <c r="O21" s="19"/>
      <c r="P21" s="19"/>
      <c r="Q21" s="19"/>
      <c r="R21" s="19"/>
      <c r="S21" s="19">
        <v>3</v>
      </c>
      <c r="T21" s="19"/>
      <c r="U21" s="19"/>
      <c r="V21" s="19"/>
      <c r="W21" s="50"/>
      <c r="X21" s="51"/>
    </row>
    <row r="22" spans="1:24" s="18" customFormat="1" ht="11.5" x14ac:dyDescent="0.35">
      <c r="A22" s="507"/>
      <c r="B22" s="502"/>
      <c r="C22" s="126" t="s">
        <v>41</v>
      </c>
      <c r="D22" s="27">
        <f t="shared" ref="D22" si="19">100%-D20</f>
        <v>0.48</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2" thickBot="1" x14ac:dyDescent="0.4">
      <c r="A23" s="508"/>
      <c r="B23" s="510"/>
      <c r="C23" s="127"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1.5" x14ac:dyDescent="0.35">
      <c r="A24" s="506">
        <v>7</v>
      </c>
      <c r="B24" s="509" t="s">
        <v>18</v>
      </c>
      <c r="C24" s="124" t="s">
        <v>35</v>
      </c>
      <c r="D24" s="14">
        <f t="shared" ref="D24" si="20">SUM(G24:W24)</f>
        <v>0.27</v>
      </c>
      <c r="E24" s="511">
        <f t="shared" ref="E24" si="21">IFERROR(D24*D25+D26*D27," ")</f>
        <v>3.0945</v>
      </c>
      <c r="F24" s="514" t="str">
        <f t="shared" ref="F24" si="22">IF(E24=5,"A+",IF(AND(E24&lt;5,E24&gt;=4),"A",IF(AND(E24&lt;4,E24&gt;=3),"B+",IF(AND(E24&lt;3,E24&gt;2),"B",IF(AND(E24&lt;=2,E24&gt;0),"C","M")))))</f>
        <v>B+</v>
      </c>
      <c r="G24" s="14"/>
      <c r="H24" s="14">
        <v>0.02</v>
      </c>
      <c r="I24" s="14">
        <v>7.0000000000000007E-2</v>
      </c>
      <c r="J24" s="14"/>
      <c r="K24" s="14">
        <v>0.15</v>
      </c>
      <c r="L24" s="14"/>
      <c r="M24" s="15"/>
      <c r="N24" s="14"/>
      <c r="O24" s="14"/>
      <c r="P24" s="14"/>
      <c r="Q24" s="14"/>
      <c r="R24" s="14"/>
      <c r="S24" s="14">
        <v>0.03</v>
      </c>
      <c r="T24" s="14"/>
      <c r="U24" s="14"/>
      <c r="V24" s="49"/>
      <c r="W24" s="38"/>
      <c r="X24" s="39"/>
    </row>
    <row r="25" spans="1:24" s="25" customFormat="1" ht="11.5" x14ac:dyDescent="0.35">
      <c r="A25" s="507"/>
      <c r="B25" s="502"/>
      <c r="C25" s="125" t="s">
        <v>69</v>
      </c>
      <c r="D25" s="20">
        <f t="shared" ref="D25" si="23">IFERROR(AVERAGE(G25:V25)," ")</f>
        <v>3.35</v>
      </c>
      <c r="E25" s="512"/>
      <c r="F25" s="515" t="str">
        <f t="shared" si="0"/>
        <v>M</v>
      </c>
      <c r="G25" s="62"/>
      <c r="H25" s="62">
        <v>4</v>
      </c>
      <c r="I25" s="62">
        <v>3.4</v>
      </c>
      <c r="J25" s="62"/>
      <c r="K25" s="62">
        <v>3</v>
      </c>
      <c r="L25" s="62"/>
      <c r="M25" s="21"/>
      <c r="N25" s="62"/>
      <c r="O25" s="62"/>
      <c r="P25" s="62"/>
      <c r="Q25" s="62"/>
      <c r="R25" s="62"/>
      <c r="S25" s="62">
        <v>3</v>
      </c>
      <c r="T25" s="62"/>
      <c r="U25" s="62"/>
      <c r="V25" s="19"/>
      <c r="W25" s="50"/>
      <c r="X25" s="51"/>
    </row>
    <row r="26" spans="1:24" s="18" customFormat="1" ht="11.5" x14ac:dyDescent="0.35">
      <c r="A26" s="507"/>
      <c r="B26" s="502"/>
      <c r="C26" s="126" t="s">
        <v>41</v>
      </c>
      <c r="D26" s="27">
        <f t="shared" ref="D26" si="24">100%-D24</f>
        <v>0.73</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2" thickBot="1" x14ac:dyDescent="0.4">
      <c r="A27" s="508"/>
      <c r="B27" s="510"/>
      <c r="C27" s="127"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1.5" x14ac:dyDescent="0.35">
      <c r="A28" s="506">
        <v>8</v>
      </c>
      <c r="B28" s="509" t="s">
        <v>19</v>
      </c>
      <c r="C28" s="124" t="s">
        <v>35</v>
      </c>
      <c r="D28" s="14">
        <f t="shared" ref="D28" si="25">SUM(G28:W28)</f>
        <v>0.92000000000000015</v>
      </c>
      <c r="E28" s="511">
        <f t="shared" ref="E28" si="26">IFERROR(D28*D29+D30*D31," ")</f>
        <v>3.1494999999999997</v>
      </c>
      <c r="F28" s="514" t="str">
        <f t="shared" ref="F28" si="27">IF(E28=5,"A+",IF(AND(E28&lt;5,E28&gt;=4),"A",IF(AND(E28&lt;4,E28&gt;=3),"B+",IF(AND(E28&lt;3,E28&gt;2),"B",IF(AND(E28&lt;=2,E28&gt;0),"C","M")))))</f>
        <v>B+</v>
      </c>
      <c r="G28" s="14"/>
      <c r="H28" s="14">
        <v>0.05</v>
      </c>
      <c r="I28" s="14">
        <v>7.0000000000000007E-2</v>
      </c>
      <c r="J28" s="14">
        <v>0.15</v>
      </c>
      <c r="K28" s="14">
        <v>0.15</v>
      </c>
      <c r="L28" s="14"/>
      <c r="M28" s="14">
        <v>0.05</v>
      </c>
      <c r="N28" s="15"/>
      <c r="O28" s="14"/>
      <c r="P28" s="14">
        <v>0.2</v>
      </c>
      <c r="Q28" s="14"/>
      <c r="R28" s="14"/>
      <c r="S28" s="14">
        <v>0.05</v>
      </c>
      <c r="T28" s="14"/>
      <c r="U28" s="14"/>
      <c r="V28" s="49">
        <v>0.2</v>
      </c>
      <c r="W28" s="38"/>
      <c r="X28" s="39"/>
    </row>
    <row r="29" spans="1:24" s="25" customFormat="1" ht="11.5" x14ac:dyDescent="0.35">
      <c r="A29" s="507"/>
      <c r="B29" s="502"/>
      <c r="C29" s="125" t="s">
        <v>69</v>
      </c>
      <c r="D29" s="20">
        <f t="shared" ref="D29" si="28">IFERROR(AVERAGE(G29:V29)," ")</f>
        <v>3.1625000000000001</v>
      </c>
      <c r="E29" s="512"/>
      <c r="F29" s="515" t="str">
        <f t="shared" si="0"/>
        <v>M</v>
      </c>
      <c r="G29" s="19"/>
      <c r="H29" s="19">
        <v>3</v>
      </c>
      <c r="I29" s="19">
        <v>3.4</v>
      </c>
      <c r="J29" s="19">
        <v>3</v>
      </c>
      <c r="K29" s="19">
        <v>2.9</v>
      </c>
      <c r="L29" s="19"/>
      <c r="M29" s="19">
        <v>3</v>
      </c>
      <c r="N29" s="21"/>
      <c r="O29" s="19"/>
      <c r="P29" s="19">
        <v>3</v>
      </c>
      <c r="Q29" s="19"/>
      <c r="R29" s="19"/>
      <c r="S29" s="19">
        <v>3</v>
      </c>
      <c r="T29" s="19"/>
      <c r="U29" s="19"/>
      <c r="V29" s="19">
        <v>4</v>
      </c>
      <c r="W29" s="50"/>
      <c r="X29" s="51"/>
    </row>
    <row r="30" spans="1:24" s="18" customFormat="1" ht="11.5" x14ac:dyDescent="0.35">
      <c r="A30" s="507"/>
      <c r="B30" s="502"/>
      <c r="C30" s="126" t="s">
        <v>41</v>
      </c>
      <c r="D30" s="27">
        <f t="shared" ref="D30" si="29">100%-D28</f>
        <v>7.9999999999999849E-2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2" thickBot="1" x14ac:dyDescent="0.4">
      <c r="A31" s="508"/>
      <c r="B31" s="510"/>
      <c r="C31" s="127"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1.5" x14ac:dyDescent="0.35">
      <c r="A32" s="506">
        <v>9</v>
      </c>
      <c r="B32" s="509" t="s">
        <v>20</v>
      </c>
      <c r="C32" s="124" t="s">
        <v>35</v>
      </c>
      <c r="D32" s="14">
        <f t="shared" ref="D32" si="30">SUM(G32:W32)</f>
        <v>0.77000000000000013</v>
      </c>
      <c r="E32" s="511">
        <f t="shared" ref="E32" si="31">IFERROR(D32*D33+D34*D35," ")</f>
        <v>2.714</v>
      </c>
      <c r="F32" s="514" t="str">
        <f t="shared" ref="F32" si="32">IF(E32=5,"A+",IF(AND(E32&lt;5,E32&gt;=4),"A",IF(AND(E32&lt;4,E32&gt;=3),"B+",IF(AND(E32&lt;3,E32&gt;2),"B",IF(AND(E32&lt;=2,E32&gt;0),"C","M")))))</f>
        <v>B</v>
      </c>
      <c r="G32" s="49"/>
      <c r="H32" s="49">
        <v>0.1</v>
      </c>
      <c r="I32" s="49">
        <v>7.0000000000000007E-2</v>
      </c>
      <c r="J32" s="49">
        <v>0.25</v>
      </c>
      <c r="K32" s="49">
        <v>0.15</v>
      </c>
      <c r="L32" s="49"/>
      <c r="M32" s="49">
        <v>0.05</v>
      </c>
      <c r="N32" s="49"/>
      <c r="O32" s="15"/>
      <c r="P32" s="49"/>
      <c r="Q32" s="49"/>
      <c r="R32" s="49"/>
      <c r="S32" s="49">
        <v>0.05</v>
      </c>
      <c r="T32" s="49"/>
      <c r="U32" s="49"/>
      <c r="V32" s="49">
        <v>0.1</v>
      </c>
      <c r="W32" s="38"/>
      <c r="X32" s="39"/>
    </row>
    <row r="33" spans="1:24" s="25" customFormat="1" ht="11.5" x14ac:dyDescent="0.35">
      <c r="A33" s="507"/>
      <c r="B33" s="502"/>
      <c r="C33" s="125" t="s">
        <v>69</v>
      </c>
      <c r="D33" s="20">
        <f t="shared" ref="D33" si="33">IFERROR(AVERAGE(G33:V33)," ")</f>
        <v>2.6285714285714286</v>
      </c>
      <c r="E33" s="512"/>
      <c r="F33" s="515" t="str">
        <f t="shared" si="0"/>
        <v>M</v>
      </c>
      <c r="G33" s="19"/>
      <c r="H33" s="19">
        <v>2</v>
      </c>
      <c r="I33" s="19">
        <v>2.5</v>
      </c>
      <c r="J33" s="19">
        <v>2</v>
      </c>
      <c r="K33" s="19">
        <v>2.9</v>
      </c>
      <c r="L33" s="19"/>
      <c r="M33" s="19">
        <v>2.5</v>
      </c>
      <c r="N33" s="19"/>
      <c r="O33" s="21"/>
      <c r="P33" s="19"/>
      <c r="Q33" s="19"/>
      <c r="R33" s="19"/>
      <c r="S33" s="19">
        <v>3</v>
      </c>
      <c r="T33" s="19"/>
      <c r="U33" s="19"/>
      <c r="V33" s="19">
        <v>3.5</v>
      </c>
      <c r="W33" s="50"/>
      <c r="X33" s="51"/>
    </row>
    <row r="34" spans="1:24" s="18" customFormat="1" ht="11.5" x14ac:dyDescent="0.35">
      <c r="A34" s="507"/>
      <c r="B34" s="502"/>
      <c r="C34" s="126" t="s">
        <v>41</v>
      </c>
      <c r="D34" s="27">
        <f t="shared" ref="D34" si="34">100%-D32</f>
        <v>0.22999999999999987</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2" thickBot="1" x14ac:dyDescent="0.4">
      <c r="A35" s="508"/>
      <c r="B35" s="510"/>
      <c r="C35" s="127"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1.5" x14ac:dyDescent="0.35">
      <c r="A36" s="506">
        <v>10</v>
      </c>
      <c r="B36" s="509" t="s">
        <v>21</v>
      </c>
      <c r="C36" s="124" t="s">
        <v>35</v>
      </c>
      <c r="D36" s="14">
        <f t="shared" ref="D36" si="35">SUM(G36:W36)</f>
        <v>0.51000000000000012</v>
      </c>
      <c r="E36" s="511">
        <f>IFERROR(D36*D37+D38*D39," ")</f>
        <v>3.1105</v>
      </c>
      <c r="F36" s="514" t="str">
        <f t="shared" ref="F36" si="36">IF(E36=5,"A+",IF(AND(E36&lt;5,E36&gt;=4),"A",IF(AND(E36&lt;4,E36&gt;=3),"B+",IF(AND(E36&lt;3,E36&gt;2),"B",IF(AND(E36&lt;=2,E36&gt;0),"C","M")))))</f>
        <v>B+</v>
      </c>
      <c r="G36" s="49"/>
      <c r="H36" s="49">
        <v>0.1</v>
      </c>
      <c r="I36" s="49">
        <v>0.08</v>
      </c>
      <c r="J36" s="49">
        <v>0.1</v>
      </c>
      <c r="K36" s="49">
        <v>0.03</v>
      </c>
      <c r="L36" s="49"/>
      <c r="M36" s="14"/>
      <c r="N36" s="49"/>
      <c r="O36" s="49"/>
      <c r="P36" s="15"/>
      <c r="Q36" s="49"/>
      <c r="R36" s="49"/>
      <c r="S36" s="49">
        <v>0.15</v>
      </c>
      <c r="T36" s="49"/>
      <c r="U36" s="49"/>
      <c r="V36" s="49">
        <v>0.05</v>
      </c>
      <c r="W36" s="38"/>
      <c r="X36" s="39"/>
    </row>
    <row r="37" spans="1:24" s="18" customFormat="1" ht="11.5" x14ac:dyDescent="0.35">
      <c r="A37" s="507"/>
      <c r="B37" s="502"/>
      <c r="C37" s="125" t="s">
        <v>69</v>
      </c>
      <c r="D37" s="20">
        <f t="shared" ref="D37" si="37">IFERROR(AVERAGE(G37:V37)," ")</f>
        <v>3.2166666666666668</v>
      </c>
      <c r="E37" s="512"/>
      <c r="F37" s="515" t="str">
        <f t="shared" si="0"/>
        <v>M</v>
      </c>
      <c r="G37" s="19"/>
      <c r="H37" s="19">
        <v>3.5</v>
      </c>
      <c r="I37" s="19">
        <v>3.4</v>
      </c>
      <c r="J37" s="19">
        <v>3</v>
      </c>
      <c r="K37" s="19">
        <v>2.9</v>
      </c>
      <c r="L37" s="19"/>
      <c r="M37" s="62"/>
      <c r="N37" s="19"/>
      <c r="O37" s="19"/>
      <c r="P37" s="21"/>
      <c r="Q37" s="19"/>
      <c r="R37" s="19"/>
      <c r="S37" s="19">
        <v>3</v>
      </c>
      <c r="T37" s="19"/>
      <c r="U37" s="19"/>
      <c r="V37" s="19">
        <v>3.5</v>
      </c>
      <c r="W37" s="50"/>
      <c r="X37" s="39"/>
    </row>
    <row r="38" spans="1:24" s="18" customFormat="1" ht="11.5" x14ac:dyDescent="0.35">
      <c r="A38" s="507"/>
      <c r="B38" s="502"/>
      <c r="C38" s="126" t="s">
        <v>41</v>
      </c>
      <c r="D38" s="27">
        <f t="shared" ref="D38" si="38">100%-D36</f>
        <v>0.48999999999999988</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2" thickBot="1" x14ac:dyDescent="0.4">
      <c r="A39" s="508"/>
      <c r="B39" s="510"/>
      <c r="C39" s="127"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1.5" x14ac:dyDescent="0.35">
      <c r="A40" s="506">
        <v>12</v>
      </c>
      <c r="B40" s="509" t="s">
        <v>23</v>
      </c>
      <c r="C40" s="124" t="s">
        <v>35</v>
      </c>
      <c r="D40" s="14">
        <f t="shared" ref="D40" si="39">SUM(G40:W40)</f>
        <v>0.19</v>
      </c>
      <c r="E40" s="511">
        <f t="shared" ref="E40" si="40">IFERROR(D40*D41+D42*D43," ")</f>
        <v>2.9952500000000004</v>
      </c>
      <c r="F40" s="514" t="str">
        <f t="shared" ref="F40" si="41">IF(E40=5,"A+",IF(AND(E40&lt;5,E40&gt;=4),"A",IF(AND(E40&lt;4,E40&gt;=3),"B+",IF(AND(E40&lt;3,E40&gt;2),"B",IF(AND(E40&lt;=2,E40&gt;0),"C","M")))))</f>
        <v>B</v>
      </c>
      <c r="G40" s="49"/>
      <c r="H40" s="49">
        <v>0.03</v>
      </c>
      <c r="I40" s="49">
        <v>0.06</v>
      </c>
      <c r="J40" s="49">
        <v>0.05</v>
      </c>
      <c r="K40" s="49"/>
      <c r="L40" s="49"/>
      <c r="M40" s="49">
        <v>0.05</v>
      </c>
      <c r="N40" s="49"/>
      <c r="O40" s="49"/>
      <c r="P40" s="49"/>
      <c r="Q40" s="49"/>
      <c r="R40" s="15"/>
      <c r="S40" s="49"/>
      <c r="T40" s="49"/>
      <c r="U40" s="49"/>
      <c r="V40" s="49"/>
      <c r="W40" s="38"/>
      <c r="X40" s="39"/>
    </row>
    <row r="41" spans="1:24" s="25" customFormat="1" ht="11.5" x14ac:dyDescent="0.35">
      <c r="A41" s="507"/>
      <c r="B41" s="502"/>
      <c r="C41" s="125" t="s">
        <v>69</v>
      </c>
      <c r="D41" s="20">
        <f t="shared" ref="D41" si="42">IFERROR(AVERAGE(G41:V41)," ")</f>
        <v>2.9750000000000001</v>
      </c>
      <c r="E41" s="512"/>
      <c r="F41" s="515" t="str">
        <f t="shared" si="0"/>
        <v>M</v>
      </c>
      <c r="G41" s="19"/>
      <c r="H41" s="19">
        <v>3</v>
      </c>
      <c r="I41" s="19">
        <v>2.9</v>
      </c>
      <c r="J41" s="19">
        <v>3</v>
      </c>
      <c r="K41" s="19"/>
      <c r="L41" s="19"/>
      <c r="M41" s="19">
        <v>3</v>
      </c>
      <c r="N41" s="19"/>
      <c r="O41" s="19"/>
      <c r="P41" s="19"/>
      <c r="Q41" s="19"/>
      <c r="R41" s="21"/>
      <c r="S41" s="19"/>
      <c r="T41" s="19"/>
      <c r="U41" s="19"/>
      <c r="V41" s="19"/>
      <c r="W41" s="50"/>
      <c r="X41" s="51"/>
    </row>
    <row r="42" spans="1:24" s="18" customFormat="1" ht="11.5" x14ac:dyDescent="0.35">
      <c r="A42" s="507"/>
      <c r="B42" s="502"/>
      <c r="C42" s="126" t="s">
        <v>41</v>
      </c>
      <c r="D42" s="27">
        <f t="shared" ref="D42" si="43">100%-D40</f>
        <v>0.81</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2" thickBot="1" x14ac:dyDescent="0.4">
      <c r="A43" s="508"/>
      <c r="B43" s="510"/>
      <c r="C43" s="127"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1.5" x14ac:dyDescent="0.35">
      <c r="A44" s="506">
        <v>13</v>
      </c>
      <c r="B44" s="509" t="s">
        <v>24</v>
      </c>
      <c r="C44" s="124" t="s">
        <v>35</v>
      </c>
      <c r="D44" s="14">
        <f t="shared" ref="D44" si="44">SUM(G44:W44)</f>
        <v>0.38</v>
      </c>
      <c r="E44" s="511">
        <f t="shared" ref="E44" si="45">IFERROR(D44*D45+D46*D47," ")</f>
        <v>3.120333333333333</v>
      </c>
      <c r="F44" s="514" t="str">
        <f t="shared" ref="F44" si="46">IF(E44=5,"A+",IF(AND(E44&lt;5,E44&gt;=4),"A",IF(AND(E44&lt;4,E44&gt;=3),"B+",IF(AND(E44&lt;3,E44&gt;2),"B",IF(AND(E44&lt;=2,E44&gt;0),"C","M")))))</f>
        <v>B+</v>
      </c>
      <c r="G44" s="49"/>
      <c r="H44" s="49">
        <v>0.05</v>
      </c>
      <c r="I44" s="49">
        <v>0.08</v>
      </c>
      <c r="J44" s="49"/>
      <c r="K44" s="49">
        <v>0.05</v>
      </c>
      <c r="L44" s="49"/>
      <c r="M44" s="49"/>
      <c r="N44" s="49"/>
      <c r="O44" s="49"/>
      <c r="P44" s="49">
        <v>0.1</v>
      </c>
      <c r="Q44" s="49"/>
      <c r="R44" s="49"/>
      <c r="S44" s="15"/>
      <c r="T44" s="49"/>
      <c r="U44" s="49"/>
      <c r="V44" s="49">
        <v>0.1</v>
      </c>
      <c r="W44" s="38"/>
      <c r="X44" s="39"/>
    </row>
    <row r="45" spans="1:24" s="18" customFormat="1" ht="11.5" x14ac:dyDescent="0.35">
      <c r="A45" s="507"/>
      <c r="B45" s="502"/>
      <c r="C45" s="125" t="s">
        <v>69</v>
      </c>
      <c r="D45" s="20">
        <f t="shared" ref="D45" si="47">IFERROR(AVERAGE(G45:V45)," ")</f>
        <v>3.3166666666666664</v>
      </c>
      <c r="E45" s="512"/>
      <c r="F45" s="515" t="str">
        <f t="shared" si="0"/>
        <v>M</v>
      </c>
      <c r="G45" s="19"/>
      <c r="H45" s="19">
        <v>3.5</v>
      </c>
      <c r="I45" s="19">
        <v>3.4</v>
      </c>
      <c r="J45" s="19"/>
      <c r="K45" s="19">
        <v>3</v>
      </c>
      <c r="L45" s="19"/>
      <c r="M45" s="19"/>
      <c r="N45" s="19"/>
      <c r="O45" s="19"/>
      <c r="P45" s="19">
        <v>3</v>
      </c>
      <c r="Q45" s="19"/>
      <c r="R45" s="19"/>
      <c r="S45" s="21"/>
      <c r="T45" s="19">
        <v>3</v>
      </c>
      <c r="U45" s="19"/>
      <c r="V45" s="19">
        <v>4</v>
      </c>
      <c r="W45" s="50"/>
      <c r="X45" s="39"/>
    </row>
    <row r="46" spans="1:24" s="18" customFormat="1" ht="14" x14ac:dyDescent="0.35">
      <c r="A46" s="507"/>
      <c r="B46" s="502"/>
      <c r="C46" s="126" t="s">
        <v>41</v>
      </c>
      <c r="D46" s="27">
        <f t="shared" ref="D46" si="48">100%-D44</f>
        <v>0.62</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2" thickBot="1" x14ac:dyDescent="0.4">
      <c r="A47" s="508"/>
      <c r="B47" s="510"/>
      <c r="C47" s="127"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1.5" x14ac:dyDescent="0.35">
      <c r="A48" s="506">
        <v>14</v>
      </c>
      <c r="B48" s="509" t="s">
        <v>25</v>
      </c>
      <c r="C48" s="124" t="s">
        <v>35</v>
      </c>
      <c r="D48" s="14">
        <f t="shared" ref="D48" si="49">SUM(G48:W48)</f>
        <v>0.3</v>
      </c>
      <c r="E48" s="511">
        <f t="shared" ref="E48" si="50">IFERROR(D48*D49+D50*D51," ")</f>
        <v>3.1499999999999995</v>
      </c>
      <c r="F48" s="514" t="str">
        <f t="shared" ref="F48" si="51">IF(E48=5,"A+",IF(AND(E48&lt;5,E48&gt;=4),"A",IF(AND(E48&lt;4,E48&gt;=3),"B+",IF(AND(E48&lt;3,E48&gt;2),"B",IF(AND(E48&lt;=2,E48&gt;0),"C","M")))))</f>
        <v>B+</v>
      </c>
      <c r="G48" s="49"/>
      <c r="H48" s="49">
        <v>0.15</v>
      </c>
      <c r="I48" s="49">
        <v>0.1</v>
      </c>
      <c r="J48" s="49"/>
      <c r="K48" s="49">
        <v>0.05</v>
      </c>
      <c r="L48" s="49"/>
      <c r="M48" s="49"/>
      <c r="N48" s="14"/>
      <c r="O48" s="49"/>
      <c r="P48" s="49"/>
      <c r="Q48" s="49"/>
      <c r="R48" s="49"/>
      <c r="S48" s="49"/>
      <c r="T48" s="15"/>
      <c r="U48" s="49"/>
      <c r="V48" s="49"/>
      <c r="W48" s="38"/>
      <c r="X48" s="39"/>
    </row>
    <row r="49" spans="1:24" s="25" customFormat="1" ht="11.5" x14ac:dyDescent="0.35">
      <c r="A49" s="507"/>
      <c r="B49" s="502"/>
      <c r="C49" s="125" t="s">
        <v>69</v>
      </c>
      <c r="D49" s="20">
        <f t="shared" ref="D49" si="52">IFERROR(AVERAGE(G49:V49)," ")</f>
        <v>3.5</v>
      </c>
      <c r="E49" s="512"/>
      <c r="F49" s="515" t="str">
        <f t="shared" si="0"/>
        <v>M</v>
      </c>
      <c r="G49" s="19"/>
      <c r="H49" s="19">
        <v>4</v>
      </c>
      <c r="I49" s="19">
        <v>3.5</v>
      </c>
      <c r="J49" s="147"/>
      <c r="K49" s="19">
        <v>3</v>
      </c>
      <c r="L49" s="19"/>
      <c r="M49" s="19"/>
      <c r="N49" s="62"/>
      <c r="O49" s="19"/>
      <c r="P49" s="19"/>
      <c r="Q49" s="19"/>
      <c r="R49" s="19"/>
      <c r="S49" s="147"/>
      <c r="T49" s="21"/>
      <c r="U49" s="19"/>
      <c r="V49" s="147"/>
      <c r="W49" s="50"/>
      <c r="X49" s="51"/>
    </row>
    <row r="50" spans="1:24" s="18" customFormat="1" ht="11.5" x14ac:dyDescent="0.35">
      <c r="A50" s="507"/>
      <c r="B50" s="502"/>
      <c r="C50" s="126" t="s">
        <v>41</v>
      </c>
      <c r="D50" s="27">
        <f t="shared" ref="D50" si="53">100%-D48</f>
        <v>0.7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2" thickBot="1" x14ac:dyDescent="0.4">
      <c r="A51" s="508"/>
      <c r="B51" s="510"/>
      <c r="C51" s="127"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1.5" x14ac:dyDescent="0.35">
      <c r="A52" s="506">
        <v>15</v>
      </c>
      <c r="B52" s="509" t="s">
        <v>44</v>
      </c>
      <c r="C52" s="124" t="s">
        <v>35</v>
      </c>
      <c r="D52" s="14">
        <f t="shared" ref="D52" si="54">SUM(G52:W52)</f>
        <v>0.71</v>
      </c>
      <c r="E52" s="511">
        <f t="shared" ref="E52" si="55">IFERROR(D52*D53+D54*D55," ")</f>
        <v>2.9763333333333333</v>
      </c>
      <c r="F52" s="514" t="str">
        <f t="shared" ref="F52" si="56">IF(E52=5,"A+",IF(AND(E52&lt;5,E52&gt;=4),"A",IF(AND(E52&lt;4,E52&gt;=3),"B+",IF(AND(E52&lt;3,E52&gt;2),"B",IF(AND(E52&lt;=2,E52&gt;0),"C","M")))))</f>
        <v>B</v>
      </c>
      <c r="G52" s="49"/>
      <c r="H52" s="49">
        <v>0.1</v>
      </c>
      <c r="I52" s="49">
        <v>0.11</v>
      </c>
      <c r="J52" s="49"/>
      <c r="K52" s="49">
        <v>0.05</v>
      </c>
      <c r="L52" s="49"/>
      <c r="M52" s="49"/>
      <c r="N52" s="49"/>
      <c r="O52" s="49"/>
      <c r="P52" s="49">
        <v>0.1</v>
      </c>
      <c r="Q52" s="49"/>
      <c r="R52" s="49"/>
      <c r="S52" s="49">
        <v>0.15</v>
      </c>
      <c r="T52" s="49"/>
      <c r="U52" s="15"/>
      <c r="V52" s="49">
        <v>0.2</v>
      </c>
      <c r="W52" s="38"/>
      <c r="X52" s="39"/>
    </row>
    <row r="53" spans="1:24" s="18" customFormat="1" ht="11.5" x14ac:dyDescent="0.35">
      <c r="A53" s="507"/>
      <c r="B53" s="502"/>
      <c r="C53" s="125" t="s">
        <v>69</v>
      </c>
      <c r="D53" s="20">
        <f t="shared" ref="D53" si="57">IFERROR(AVERAGE(G53:V53)," ")</f>
        <v>2.9666666666666668</v>
      </c>
      <c r="E53" s="512"/>
      <c r="F53" s="515" t="str">
        <f t="shared" si="0"/>
        <v>M</v>
      </c>
      <c r="G53" s="68"/>
      <c r="H53" s="68">
        <v>3</v>
      </c>
      <c r="I53" s="68">
        <v>2.5</v>
      </c>
      <c r="J53" s="69"/>
      <c r="K53" s="69">
        <v>3.3</v>
      </c>
      <c r="L53" s="69"/>
      <c r="M53" s="69"/>
      <c r="N53" s="69"/>
      <c r="O53" s="69"/>
      <c r="P53" s="69">
        <v>3</v>
      </c>
      <c r="Q53" s="69"/>
      <c r="R53" s="69"/>
      <c r="S53" s="69">
        <v>3</v>
      </c>
      <c r="T53" s="69"/>
      <c r="U53" s="69"/>
      <c r="V53" s="69">
        <v>3</v>
      </c>
      <c r="W53" s="70"/>
      <c r="X53" s="39"/>
    </row>
    <row r="54" spans="1:24" s="18" customFormat="1" ht="11.5" x14ac:dyDescent="0.35">
      <c r="A54" s="507"/>
      <c r="B54" s="502"/>
      <c r="C54" s="126" t="s">
        <v>41</v>
      </c>
      <c r="D54" s="27">
        <f t="shared" ref="D54" si="58">100%-D52</f>
        <v>0.29000000000000004</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2" thickBot="1" x14ac:dyDescent="0.4">
      <c r="A55" s="517"/>
      <c r="B55" s="518"/>
      <c r="C55" s="132" t="s">
        <v>68</v>
      </c>
      <c r="D55" s="20">
        <v>3</v>
      </c>
      <c r="E55" s="512"/>
      <c r="F55" s="515" t="str">
        <f t="shared" si="0"/>
        <v>M</v>
      </c>
      <c r="G55" s="133"/>
      <c r="H55" s="133"/>
      <c r="I55" s="133"/>
      <c r="J55" s="134"/>
      <c r="K55" s="69"/>
      <c r="L55" s="134"/>
      <c r="M55" s="69"/>
      <c r="N55" s="134"/>
      <c r="O55" s="134"/>
      <c r="P55" s="69"/>
      <c r="Q55" s="69"/>
      <c r="R55" s="69"/>
      <c r="S55" s="69"/>
      <c r="T55" s="69"/>
      <c r="U55" s="69"/>
      <c r="V55" s="69"/>
      <c r="W55" s="70"/>
      <c r="X55" s="39"/>
    </row>
    <row r="56" spans="1:24" s="18" customFormat="1" ht="11.5" x14ac:dyDescent="0.35">
      <c r="A56" s="506">
        <v>16</v>
      </c>
      <c r="B56" s="509" t="s">
        <v>45</v>
      </c>
      <c r="C56" s="124" t="s">
        <v>35</v>
      </c>
      <c r="D56" s="14">
        <f t="shared" ref="D56" si="59">SUM(G56:W56)</f>
        <v>0.1</v>
      </c>
      <c r="E56" s="511">
        <f t="shared" ref="E56" si="60">IFERROR(D56*D57+D58*D59," ")</f>
        <v>2.7030000000000003</v>
      </c>
      <c r="F56" s="514" t="str">
        <f t="shared" ref="F56" si="61">IF(E56=5,"A+",IF(AND(E56&lt;5,E56&gt;=4),"A",IF(AND(E56&lt;4,E56&gt;=3),"B+",IF(AND(E56&lt;3,E56&gt;2),"B",IF(AND(E56&lt;=2,E56&gt;0),"C","M")))))</f>
        <v>B</v>
      </c>
      <c r="G56" s="49"/>
      <c r="H56" s="49"/>
      <c r="I56" s="49"/>
      <c r="J56" s="49"/>
      <c r="K56" s="49"/>
      <c r="L56" s="49"/>
      <c r="M56" s="49"/>
      <c r="N56" s="14"/>
      <c r="O56" s="49"/>
      <c r="P56" s="49"/>
      <c r="Q56" s="49"/>
      <c r="R56" s="49"/>
      <c r="S56" s="49">
        <v>0.1</v>
      </c>
      <c r="T56" s="49"/>
      <c r="U56" s="49"/>
      <c r="V56" s="15"/>
      <c r="W56" s="38"/>
      <c r="X56" s="39"/>
    </row>
    <row r="57" spans="1:24" s="18" customFormat="1" ht="11.5" x14ac:dyDescent="0.35">
      <c r="A57" s="507"/>
      <c r="B57" s="502"/>
      <c r="C57" s="125" t="s">
        <v>69</v>
      </c>
      <c r="D57" s="20">
        <f t="shared" ref="D57" si="62">IFERROR(AVERAGE(G57:V57)," ")</f>
        <v>0.03</v>
      </c>
      <c r="E57" s="512"/>
      <c r="F57" s="515" t="str">
        <f t="shared" si="0"/>
        <v>M</v>
      </c>
      <c r="G57" s="64"/>
      <c r="H57" s="64"/>
      <c r="I57" s="64"/>
      <c r="J57" s="64"/>
      <c r="K57" s="69"/>
      <c r="L57" s="64"/>
      <c r="M57" s="69"/>
      <c r="N57" s="67"/>
      <c r="O57" s="64"/>
      <c r="P57" s="69"/>
      <c r="Q57" s="64"/>
      <c r="R57" s="64"/>
      <c r="S57" s="64">
        <v>0.03</v>
      </c>
      <c r="T57" s="64"/>
      <c r="U57" s="64"/>
      <c r="V57" s="21"/>
      <c r="W57" s="65"/>
      <c r="X57" s="39"/>
    </row>
    <row r="58" spans="1:24" s="18" customFormat="1" ht="11.5" x14ac:dyDescent="0.35">
      <c r="A58" s="507"/>
      <c r="B58" s="502"/>
      <c r="C58" s="126" t="s">
        <v>41</v>
      </c>
      <c r="D58" s="27">
        <f t="shared" ref="D58" si="63">100%-D56</f>
        <v>0.9</v>
      </c>
      <c r="E58" s="512"/>
      <c r="F58" s="515" t="str">
        <f t="shared" si="0"/>
        <v>M</v>
      </c>
      <c r="G58" s="52"/>
      <c r="H58" s="26"/>
      <c r="I58" s="26"/>
      <c r="J58" s="26"/>
      <c r="K58" s="52"/>
      <c r="L58" s="26"/>
      <c r="M58" s="52"/>
      <c r="N58" s="26"/>
      <c r="O58" s="26"/>
      <c r="P58" s="26"/>
      <c r="Q58" s="26"/>
      <c r="R58" s="26"/>
      <c r="S58" s="26"/>
      <c r="T58" s="26"/>
      <c r="U58" s="26"/>
      <c r="V58" s="28"/>
      <c r="W58" s="43"/>
      <c r="X58" s="39"/>
    </row>
    <row r="59" spans="1:24" s="18" customFormat="1" ht="12" thickBot="1" x14ac:dyDescent="0.4">
      <c r="A59" s="508"/>
      <c r="B59" s="510"/>
      <c r="C59" s="127" t="s">
        <v>68</v>
      </c>
      <c r="D59" s="33">
        <v>3</v>
      </c>
      <c r="E59" s="513"/>
      <c r="F59" s="516" t="str">
        <f t="shared" si="0"/>
        <v>M</v>
      </c>
      <c r="G59" s="55"/>
      <c r="H59" s="55"/>
      <c r="I59" s="55"/>
      <c r="J59" s="55"/>
      <c r="K59" s="76"/>
      <c r="L59" s="55"/>
      <c r="M59" s="76"/>
      <c r="N59" s="63"/>
      <c r="O59" s="55"/>
      <c r="P59" s="55"/>
      <c r="Q59" s="55"/>
      <c r="R59" s="55"/>
      <c r="S59" s="55"/>
      <c r="T59" s="55"/>
      <c r="U59" s="55"/>
      <c r="V59" s="46"/>
      <c r="W59" s="56"/>
      <c r="X59" s="39"/>
    </row>
    <row r="60" spans="1:24" ht="18.5" thickBot="1" x14ac:dyDescent="0.4">
      <c r="K60" s="82"/>
      <c r="M60" s="82"/>
      <c r="S60" s="505"/>
      <c r="T60" s="505"/>
      <c r="U60" s="505"/>
      <c r="V60" s="505"/>
      <c r="W60" s="505"/>
    </row>
    <row r="61" spans="1:24" x14ac:dyDescent="0.35">
      <c r="M61" s="87"/>
      <c r="S61" s="505"/>
      <c r="T61" s="505"/>
      <c r="U61" s="505"/>
      <c r="V61" s="505"/>
      <c r="W61" s="505"/>
    </row>
    <row r="62" spans="1:24" x14ac:dyDescent="0.35">
      <c r="M62" s="87"/>
    </row>
    <row r="65" spans="2:6" x14ac:dyDescent="0.35">
      <c r="B65" s="505" t="s">
        <v>67</v>
      </c>
      <c r="C65" s="505"/>
      <c r="D65" s="140"/>
      <c r="E65" s="140"/>
      <c r="F65" s="140"/>
    </row>
  </sheetData>
  <mergeCells count="65">
    <mergeCell ref="AC3:AC4"/>
    <mergeCell ref="A4:A7"/>
    <mergeCell ref="B4:B7"/>
    <mergeCell ref="E4:E7"/>
    <mergeCell ref="F4:F7"/>
    <mergeCell ref="A1:W1"/>
    <mergeCell ref="A2:A3"/>
    <mergeCell ref="B2:B3"/>
    <mergeCell ref="C2:F2"/>
    <mergeCell ref="W2:W3"/>
    <mergeCell ref="A8:A11"/>
    <mergeCell ref="B8:B11"/>
    <mergeCell ref="E8:E11"/>
    <mergeCell ref="F8:F11"/>
    <mergeCell ref="A12:A15"/>
    <mergeCell ref="B12:B15"/>
    <mergeCell ref="E12:E15"/>
    <mergeCell ref="F12:F15"/>
    <mergeCell ref="A16:A19"/>
    <mergeCell ref="B16:B19"/>
    <mergeCell ref="E16:E19"/>
    <mergeCell ref="F16:F19"/>
    <mergeCell ref="A20:A23"/>
    <mergeCell ref="B20:B23"/>
    <mergeCell ref="E20:E23"/>
    <mergeCell ref="F20:F23"/>
    <mergeCell ref="A24:A27"/>
    <mergeCell ref="B24:B27"/>
    <mergeCell ref="E24:E27"/>
    <mergeCell ref="F24:F27"/>
    <mergeCell ref="A28:A31"/>
    <mergeCell ref="B28:B31"/>
    <mergeCell ref="E28:E31"/>
    <mergeCell ref="F28:F31"/>
    <mergeCell ref="A32:A35"/>
    <mergeCell ref="B32:B35"/>
    <mergeCell ref="E32:E35"/>
    <mergeCell ref="F32:F35"/>
    <mergeCell ref="A36:A39"/>
    <mergeCell ref="B36:B39"/>
    <mergeCell ref="E36:E39"/>
    <mergeCell ref="F36:F39"/>
    <mergeCell ref="A40:A43"/>
    <mergeCell ref="B40:B43"/>
    <mergeCell ref="E40:E43"/>
    <mergeCell ref="F40:F43"/>
    <mergeCell ref="A44:A47"/>
    <mergeCell ref="B44:B47"/>
    <mergeCell ref="E44:E47"/>
    <mergeCell ref="F44:F47"/>
    <mergeCell ref="S60:W60"/>
    <mergeCell ref="S61:W61"/>
    <mergeCell ref="A48:A51"/>
    <mergeCell ref="B48:B51"/>
    <mergeCell ref="E48:E51"/>
    <mergeCell ref="F48:F51"/>
    <mergeCell ref="A52:A55"/>
    <mergeCell ref="B52:B55"/>
    <mergeCell ref="E52:E55"/>
    <mergeCell ref="F52:F55"/>
    <mergeCell ref="B65:C65"/>
    <mergeCell ref="A56:A59"/>
    <mergeCell ref="B56:B59"/>
    <mergeCell ref="E56:E59"/>
    <mergeCell ref="F56:F59"/>
  </mergeCells>
  <hyperlinks>
    <hyperlink ref="X1" location="'UPF- 2018'!A1" display="'UPF- 2018'!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workbookViewId="0">
      <pane xSplit="6" ySplit="3" topLeftCell="G4"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3" customWidth="1"/>
    <col min="2" max="2" width="18.54296875" style="128" customWidth="1"/>
    <col min="3" max="3" width="19.54296875" style="128" customWidth="1"/>
    <col min="4" max="4" width="9" style="1" customWidth="1"/>
    <col min="5" max="6" width="8.2695312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7"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8"/>
      <c r="C3" s="123"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09" t="s">
        <v>34</v>
      </c>
      <c r="C4" s="124" t="s">
        <v>35</v>
      </c>
      <c r="D4" s="14">
        <f>SUM(G4:W4)</f>
        <v>0.45999999999999996</v>
      </c>
      <c r="E4" s="511">
        <f>IFERROR(D4*D5+D6*D7," ")</f>
        <v>3</v>
      </c>
      <c r="F4" s="514" t="str">
        <f>IF(E4=5,"A+",IF(AND(E4&lt;5,E4&gt;=4),"A",IF(AND(E4&lt;4,E4&gt;=3),"B+",IF(AND(E4&lt;3,E4&gt;2),"B",IF(AND(E4&lt;=2,E4&gt;0),"C","M")))))</f>
        <v>B+</v>
      </c>
      <c r="G4" s="15"/>
      <c r="H4" s="14">
        <v>0.1</v>
      </c>
      <c r="I4" s="16">
        <v>0.09</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2"/>
      <c r="C5" s="125" t="s">
        <v>69</v>
      </c>
      <c r="D5" s="20">
        <f>IFERROR(AVERAGE(G5:V5)," ")</f>
        <v>3</v>
      </c>
      <c r="E5" s="512"/>
      <c r="F5" s="515" t="str">
        <f t="shared" ref="F5:F59" si="0">IF(C5=10,"A+",IF(AND(C5&lt;10,C5&gt;=8),"A",IF(AND(C5&lt;8,C5&gt;=6),"B+",IF(AND(C5&lt;6,C5&gt;4),"B",IF(AND(C5&lt;=2,C5&gt;0),"C","M")))))</f>
        <v>M</v>
      </c>
      <c r="G5" s="21"/>
      <c r="H5" s="22">
        <v>4</v>
      </c>
      <c r="I5" s="23">
        <v>3.2</v>
      </c>
      <c r="J5" s="23"/>
      <c r="K5" s="23">
        <v>2.8</v>
      </c>
      <c r="L5" s="23"/>
      <c r="M5" s="23">
        <v>2</v>
      </c>
      <c r="N5" s="23"/>
      <c r="O5" s="23"/>
      <c r="P5" s="23">
        <v>3</v>
      </c>
      <c r="Q5" s="23"/>
      <c r="R5" s="23"/>
      <c r="S5" s="23"/>
      <c r="T5" s="23"/>
      <c r="U5" s="23"/>
      <c r="V5" s="23"/>
      <c r="W5" s="24"/>
    </row>
    <row r="6" spans="1:34" s="18" customFormat="1" ht="17.25" hidden="1" customHeight="1" x14ac:dyDescent="0.35">
      <c r="A6" s="507"/>
      <c r="B6" s="502"/>
      <c r="C6" s="126" t="s">
        <v>41</v>
      </c>
      <c r="D6" s="27">
        <f>100%-D4</f>
        <v>0.54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10"/>
      <c r="C7" s="127"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25" t="s">
        <v>13</v>
      </c>
      <c r="C8" s="124" t="s">
        <v>35</v>
      </c>
      <c r="D8" s="14">
        <f t="shared" ref="D8" si="1">SUM(G8:W8)</f>
        <v>0.46</v>
      </c>
      <c r="E8" s="511">
        <f>IFERROR(D8*D9+D10*D11," ")</f>
        <v>3.0766666666666667</v>
      </c>
      <c r="F8" s="514" t="str">
        <f t="shared" ref="F8" si="2">IF(E8=5,"A+",IF(AND(E8&lt;5,E8&gt;=4),"A",IF(AND(E8&lt;4,E8&gt;=3),"B+",IF(AND(E8&lt;3,E8&gt;2),"B",IF(AND(E8&lt;=2,E8&gt;0),"C","M")))))</f>
        <v>B+</v>
      </c>
      <c r="G8" s="14"/>
      <c r="H8" s="15"/>
      <c r="I8" s="14">
        <v>0.11</v>
      </c>
      <c r="J8" s="14">
        <v>0.05</v>
      </c>
      <c r="K8" s="14">
        <v>0.05</v>
      </c>
      <c r="L8" s="14"/>
      <c r="M8" s="14">
        <v>0.1</v>
      </c>
      <c r="N8" s="14"/>
      <c r="O8" s="14"/>
      <c r="P8" s="14">
        <v>0.1</v>
      </c>
      <c r="Q8" s="14"/>
      <c r="R8" s="14"/>
      <c r="S8" s="14">
        <v>0.05</v>
      </c>
      <c r="T8" s="14"/>
      <c r="U8" s="14"/>
      <c r="V8" s="14"/>
      <c r="W8" s="38"/>
      <c r="X8" s="39"/>
    </row>
    <row r="9" spans="1:34" s="40" customFormat="1" ht="17.25" customHeight="1" thickBot="1" x14ac:dyDescent="0.4">
      <c r="A9" s="520"/>
      <c r="B9" s="500"/>
      <c r="C9" s="125" t="s">
        <v>69</v>
      </c>
      <c r="D9" s="20">
        <f t="shared" ref="D9" si="3">IFERROR(AVERAGE(G9:V9)," ")</f>
        <v>3.1666666666666665</v>
      </c>
      <c r="E9" s="512"/>
      <c r="F9" s="515" t="str">
        <f t="shared" si="0"/>
        <v>M</v>
      </c>
      <c r="G9" s="41"/>
      <c r="H9" s="21"/>
      <c r="I9" s="41">
        <v>4</v>
      </c>
      <c r="J9" s="41">
        <v>3</v>
      </c>
      <c r="K9" s="41">
        <v>3</v>
      </c>
      <c r="L9" s="41"/>
      <c r="M9" s="41">
        <v>3</v>
      </c>
      <c r="N9" s="41"/>
      <c r="O9" s="41"/>
      <c r="P9" s="41">
        <v>3</v>
      </c>
      <c r="Q9" s="41"/>
      <c r="R9" s="41"/>
      <c r="S9" s="41">
        <v>3</v>
      </c>
      <c r="T9" s="41"/>
      <c r="U9" s="41"/>
      <c r="V9" s="41"/>
      <c r="W9" s="42"/>
      <c r="X9" s="39"/>
    </row>
    <row r="10" spans="1:34" s="40" customFormat="1" ht="17.25" hidden="1" customHeight="1" x14ac:dyDescent="0.35">
      <c r="A10" s="520"/>
      <c r="B10" s="500"/>
      <c r="C10" s="126" t="s">
        <v>41</v>
      </c>
      <c r="D10" s="27">
        <f t="shared" ref="D10" si="4">100%-D8</f>
        <v>0.54</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23"/>
      <c r="C11" s="127"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09" t="s">
        <v>14</v>
      </c>
      <c r="C12" s="124" t="s">
        <v>35</v>
      </c>
      <c r="D12" s="14">
        <f t="shared" ref="D12" si="5">SUM(G12:W12)</f>
        <v>0.62</v>
      </c>
      <c r="E12" s="511">
        <f t="shared" ref="E12" si="6">IFERROR(D12*D13+D14*D15," ")</f>
        <v>3.1240000000000001</v>
      </c>
      <c r="F12" s="514" t="str">
        <f t="shared" ref="F12" si="7">IF(E12=5,"A+",IF(AND(E12&lt;5,E12&gt;=4),"A",IF(AND(E12&lt;4,E12&gt;=3),"B+",IF(AND(E12&lt;3,E12&gt;2),"B",IF(AND(E12&lt;=2,E12&gt;0),"C","M")))))</f>
        <v>B+</v>
      </c>
      <c r="G12" s="48"/>
      <c r="H12" s="48">
        <v>0.1</v>
      </c>
      <c r="I12" s="15"/>
      <c r="J12" s="48">
        <v>0.2</v>
      </c>
      <c r="K12" s="48">
        <v>0.12</v>
      </c>
      <c r="L12" s="13"/>
      <c r="M12" s="48"/>
      <c r="N12" s="48"/>
      <c r="O12" s="48"/>
      <c r="P12" s="48">
        <v>0.1</v>
      </c>
      <c r="Q12" s="48"/>
      <c r="R12" s="49"/>
      <c r="S12" s="49">
        <v>0.1</v>
      </c>
      <c r="T12" s="49"/>
      <c r="U12" s="49"/>
      <c r="V12" s="49"/>
      <c r="W12" s="38"/>
      <c r="X12" s="39"/>
    </row>
    <row r="13" spans="1:34" s="25" customFormat="1" ht="17.25" customHeight="1" thickBot="1" x14ac:dyDescent="0.4">
      <c r="A13" s="507"/>
      <c r="B13" s="502"/>
      <c r="C13" s="125" t="s">
        <v>69</v>
      </c>
      <c r="D13" s="20">
        <f t="shared" ref="D13" si="8">IFERROR(AVERAGE(G13:V13)," ")</f>
        <v>3.2</v>
      </c>
      <c r="E13" s="512"/>
      <c r="F13" s="515" t="str">
        <f t="shared" si="0"/>
        <v>M</v>
      </c>
      <c r="G13" s="19"/>
      <c r="H13" s="19">
        <v>4</v>
      </c>
      <c r="I13" s="21"/>
      <c r="J13" s="19">
        <v>3</v>
      </c>
      <c r="K13" s="19">
        <v>3</v>
      </c>
      <c r="L13" s="19"/>
      <c r="M13" s="19"/>
      <c r="N13" s="19"/>
      <c r="O13" s="19"/>
      <c r="P13" s="19">
        <v>3</v>
      </c>
      <c r="Q13" s="19"/>
      <c r="R13" s="19"/>
      <c r="S13" s="19">
        <v>3</v>
      </c>
      <c r="T13" s="19"/>
      <c r="U13" s="19"/>
      <c r="V13" s="19"/>
      <c r="W13" s="50"/>
      <c r="X13" s="51"/>
    </row>
    <row r="14" spans="1:34" s="18" customFormat="1" ht="17.25" hidden="1" customHeight="1" x14ac:dyDescent="0.35">
      <c r="A14" s="507"/>
      <c r="B14" s="502"/>
      <c r="C14" s="1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10"/>
      <c r="C15" s="127"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22" t="s">
        <v>42</v>
      </c>
      <c r="C16" s="124" t="s">
        <v>35</v>
      </c>
      <c r="D16" s="14">
        <f t="shared" ref="D16" si="10">SUM(G16:W16)</f>
        <v>0.38999999999999996</v>
      </c>
      <c r="E16" s="511">
        <f t="shared" ref="E16" si="11">IFERROR(D16*D17+D18*D19," ")</f>
        <v>3.1248000000000005</v>
      </c>
      <c r="F16" s="514" t="str">
        <f t="shared" ref="F16" si="12">IF(E16=5,"A+",IF(AND(E16&lt;5,E16&gt;=4),"A",IF(AND(E16&lt;4,E16&gt;=3),"B+",IF(AND(E16&lt;3,E16&gt;2),"B",IF(AND(E16&lt;=2,E16&gt;0),"C","M")))))</f>
        <v>B+</v>
      </c>
      <c r="G16" s="14"/>
      <c r="H16" s="49">
        <v>0.1</v>
      </c>
      <c r="I16" s="14">
        <v>0.09</v>
      </c>
      <c r="J16" s="15"/>
      <c r="K16" s="14">
        <v>0.05</v>
      </c>
      <c r="L16" s="14"/>
      <c r="M16" s="14"/>
      <c r="N16" s="14"/>
      <c r="O16" s="14"/>
      <c r="P16" s="14">
        <v>0.1</v>
      </c>
      <c r="Q16" s="14"/>
      <c r="R16" s="14"/>
      <c r="S16" s="14"/>
      <c r="T16" s="14"/>
      <c r="U16" s="14"/>
      <c r="V16" s="14">
        <v>0.05</v>
      </c>
      <c r="W16" s="38"/>
      <c r="X16" s="39"/>
    </row>
    <row r="17" spans="1:24" s="40" customFormat="1" ht="12" thickBot="1" x14ac:dyDescent="0.4">
      <c r="A17" s="520"/>
      <c r="B17" s="500"/>
      <c r="C17" s="125" t="s">
        <v>69</v>
      </c>
      <c r="D17" s="20">
        <f t="shared" ref="D17" si="13">IFERROR(AVERAGE(G17:V17)," ")</f>
        <v>3.3200000000000003</v>
      </c>
      <c r="E17" s="512"/>
      <c r="F17" s="515" t="str">
        <f t="shared" si="0"/>
        <v>M</v>
      </c>
      <c r="G17" s="41"/>
      <c r="H17" s="57">
        <v>3.5</v>
      </c>
      <c r="I17" s="41">
        <v>3.1</v>
      </c>
      <c r="J17" s="21"/>
      <c r="K17" s="41">
        <v>3</v>
      </c>
      <c r="L17" s="41"/>
      <c r="M17" s="41"/>
      <c r="N17" s="41"/>
      <c r="O17" s="41"/>
      <c r="P17" s="41">
        <v>3</v>
      </c>
      <c r="Q17" s="41"/>
      <c r="R17" s="41"/>
      <c r="S17" s="41"/>
      <c r="T17" s="41"/>
      <c r="U17" s="41"/>
      <c r="V17" s="41">
        <v>4</v>
      </c>
      <c r="W17" s="42"/>
      <c r="X17" s="39"/>
    </row>
    <row r="18" spans="1:24" s="40" customFormat="1" ht="12" hidden="1" thickBot="1" x14ac:dyDescent="0.4">
      <c r="A18" s="520"/>
      <c r="B18" s="500"/>
      <c r="C18" s="126" t="s">
        <v>41</v>
      </c>
      <c r="D18" s="27">
        <f t="shared" ref="D18" si="14">100%-D16</f>
        <v>0.6100000000000001</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2" hidden="1" thickBot="1" x14ac:dyDescent="0.4">
      <c r="A19" s="521"/>
      <c r="B19" s="523"/>
      <c r="C19" s="127"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1.5" x14ac:dyDescent="0.35">
      <c r="A20" s="506">
        <v>5</v>
      </c>
      <c r="B20" s="524" t="s">
        <v>43</v>
      </c>
      <c r="C20" s="124" t="s">
        <v>35</v>
      </c>
      <c r="D20" s="14">
        <f t="shared" ref="D20" si="15">SUM(G20:W20)</f>
        <v>0.52</v>
      </c>
      <c r="E20" s="511">
        <f t="shared" ref="E20" si="16">IFERROR(D20*D21+D22*D23," ")</f>
        <v>3.2210000000000001</v>
      </c>
      <c r="F20" s="514" t="str">
        <f t="shared" ref="F20" si="17">IF(E20=5,"A+",IF(AND(E20&lt;5,E20&gt;=4),"A",IF(AND(E20&lt;4,E20&gt;=3),"B+",IF(AND(E20&lt;3,E20&gt;2),"B",IF(AND(E20&lt;=2,E20&gt;0),"C","M")))))</f>
        <v>B+</v>
      </c>
      <c r="G20" s="49"/>
      <c r="H20" s="49">
        <v>0.05</v>
      </c>
      <c r="I20" s="49">
        <v>7.0000000000000007E-2</v>
      </c>
      <c r="J20" s="49">
        <v>0.2</v>
      </c>
      <c r="K20" s="15"/>
      <c r="L20" s="49"/>
      <c r="M20" s="49"/>
      <c r="N20" s="49"/>
      <c r="O20" s="49"/>
      <c r="P20" s="49"/>
      <c r="Q20" s="49"/>
      <c r="R20" s="49"/>
      <c r="S20" s="49">
        <v>0.2</v>
      </c>
      <c r="T20" s="49"/>
      <c r="U20" s="49"/>
      <c r="V20" s="49"/>
      <c r="W20" s="38"/>
      <c r="X20" s="39"/>
    </row>
    <row r="21" spans="1:24" s="25" customFormat="1" ht="12" thickBot="1" x14ac:dyDescent="0.4">
      <c r="A21" s="507"/>
      <c r="B21" s="502"/>
      <c r="C21" s="125" t="s">
        <v>69</v>
      </c>
      <c r="D21" s="20">
        <f t="shared" ref="D21" si="18">IFERROR(AVERAGE(G21:V21)," ")</f>
        <v>3.4249999999999998</v>
      </c>
      <c r="E21" s="512"/>
      <c r="F21" s="515" t="str">
        <f t="shared" si="0"/>
        <v>M</v>
      </c>
      <c r="G21" s="19"/>
      <c r="H21" s="19">
        <v>3.5</v>
      </c>
      <c r="I21" s="19">
        <v>3.7</v>
      </c>
      <c r="J21" s="19">
        <v>3.5</v>
      </c>
      <c r="K21" s="21"/>
      <c r="L21" s="19"/>
      <c r="M21" s="19"/>
      <c r="N21" s="19"/>
      <c r="O21" s="19"/>
      <c r="P21" s="19"/>
      <c r="Q21" s="19"/>
      <c r="R21" s="19"/>
      <c r="S21" s="19">
        <v>3</v>
      </c>
      <c r="T21" s="19"/>
      <c r="U21" s="19"/>
      <c r="V21" s="19"/>
      <c r="W21" s="50"/>
      <c r="X21" s="51"/>
    </row>
    <row r="22" spans="1:24" s="18" customFormat="1" ht="12" hidden="1" thickBot="1" x14ac:dyDescent="0.4">
      <c r="A22" s="507"/>
      <c r="B22" s="502"/>
      <c r="C22" s="126" t="s">
        <v>41</v>
      </c>
      <c r="D22" s="27">
        <f t="shared" ref="D22" si="19">100%-D20</f>
        <v>0.48</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2" hidden="1" thickBot="1" x14ac:dyDescent="0.4">
      <c r="A23" s="508"/>
      <c r="B23" s="510"/>
      <c r="C23" s="127"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1.5" x14ac:dyDescent="0.35">
      <c r="A24" s="506">
        <v>7</v>
      </c>
      <c r="B24" s="509" t="s">
        <v>18</v>
      </c>
      <c r="C24" s="124" t="s">
        <v>35</v>
      </c>
      <c r="D24" s="14">
        <f t="shared" ref="D24" si="20">SUM(G24:W24)</f>
        <v>0.31000000000000005</v>
      </c>
      <c r="E24" s="511">
        <f t="shared" ref="E24" si="21">IFERROR(D24*D25+D26*D27," ")</f>
        <v>3.1317500000000003</v>
      </c>
      <c r="F24" s="514" t="str">
        <f t="shared" ref="F24" si="22">IF(E24=5,"A+",IF(AND(E24&lt;5,E24&gt;=4),"A",IF(AND(E24&lt;4,E24&gt;=3),"B+",IF(AND(E24&lt;3,E24&gt;2),"B",IF(AND(E24&lt;=2,E24&gt;0),"C","M")))))</f>
        <v>B+</v>
      </c>
      <c r="G24" s="14"/>
      <c r="H24" s="14">
        <v>0.02</v>
      </c>
      <c r="I24" s="14">
        <v>0.11</v>
      </c>
      <c r="J24" s="14"/>
      <c r="K24" s="14">
        <v>0.15</v>
      </c>
      <c r="L24" s="14"/>
      <c r="M24" s="15"/>
      <c r="N24" s="14"/>
      <c r="O24" s="14"/>
      <c r="P24" s="14"/>
      <c r="Q24" s="14"/>
      <c r="R24" s="14"/>
      <c r="S24" s="14">
        <v>0.03</v>
      </c>
      <c r="T24" s="14"/>
      <c r="U24" s="14"/>
      <c r="V24" s="49"/>
      <c r="W24" s="38"/>
      <c r="X24" s="39"/>
    </row>
    <row r="25" spans="1:24" s="25" customFormat="1" ht="12" thickBot="1" x14ac:dyDescent="0.4">
      <c r="A25" s="507"/>
      <c r="B25" s="502"/>
      <c r="C25" s="125" t="s">
        <v>69</v>
      </c>
      <c r="D25" s="20">
        <f t="shared" ref="D25" si="23">IFERROR(AVERAGE(G25:V25)," ")</f>
        <v>3.4249999999999998</v>
      </c>
      <c r="E25" s="512"/>
      <c r="F25" s="515" t="str">
        <f t="shared" si="0"/>
        <v>M</v>
      </c>
      <c r="G25" s="62"/>
      <c r="H25" s="62">
        <v>4</v>
      </c>
      <c r="I25" s="62">
        <v>3.7</v>
      </c>
      <c r="J25" s="62"/>
      <c r="K25" s="62">
        <v>3</v>
      </c>
      <c r="L25" s="62"/>
      <c r="M25" s="21"/>
      <c r="N25" s="62"/>
      <c r="O25" s="62"/>
      <c r="P25" s="62"/>
      <c r="Q25" s="62"/>
      <c r="R25" s="62"/>
      <c r="S25" s="62">
        <v>3</v>
      </c>
      <c r="T25" s="62"/>
      <c r="U25" s="62"/>
      <c r="V25" s="19"/>
      <c r="W25" s="50"/>
      <c r="X25" s="51"/>
    </row>
    <row r="26" spans="1:24" s="18" customFormat="1" ht="12" hidden="1" thickBot="1" x14ac:dyDescent="0.4">
      <c r="A26" s="507"/>
      <c r="B26" s="502"/>
      <c r="C26" s="126" t="s">
        <v>41</v>
      </c>
      <c r="D26" s="27">
        <f t="shared" ref="D26" si="24">100%-D24</f>
        <v>0.69</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2" hidden="1" thickBot="1" x14ac:dyDescent="0.4">
      <c r="A27" s="508"/>
      <c r="B27" s="510"/>
      <c r="C27" s="127"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1.5" x14ac:dyDescent="0.35">
      <c r="A28" s="506">
        <v>8</v>
      </c>
      <c r="B28" s="509" t="s">
        <v>19</v>
      </c>
      <c r="C28" s="124" t="s">
        <v>35</v>
      </c>
      <c r="D28" s="14">
        <f t="shared" ref="D28" si="25">SUM(G28:W28)</f>
        <v>0.92000000000000015</v>
      </c>
      <c r="E28" s="511">
        <f t="shared" ref="E28" si="26">IFERROR(D28*D29+D30*D31," ")</f>
        <v>3.1265000000000001</v>
      </c>
      <c r="F28" s="514" t="str">
        <f t="shared" ref="F28" si="27">IF(E28=5,"A+",IF(AND(E28&lt;5,E28&gt;=4),"A",IF(AND(E28&lt;4,E28&gt;=3),"B+",IF(AND(E28&lt;3,E28&gt;2),"B",IF(AND(E28&lt;=2,E28&gt;0),"C","M")))))</f>
        <v>B+</v>
      </c>
      <c r="G28" s="14"/>
      <c r="H28" s="14">
        <v>0.05</v>
      </c>
      <c r="I28" s="14">
        <v>7.0000000000000007E-2</v>
      </c>
      <c r="J28" s="14">
        <v>0.15</v>
      </c>
      <c r="K28" s="14">
        <v>0.15</v>
      </c>
      <c r="L28" s="14"/>
      <c r="M28" s="14">
        <v>0.05</v>
      </c>
      <c r="N28" s="15"/>
      <c r="O28" s="14"/>
      <c r="P28" s="14">
        <v>0.2</v>
      </c>
      <c r="Q28" s="14"/>
      <c r="R28" s="14"/>
      <c r="S28" s="14">
        <v>0.05</v>
      </c>
      <c r="T28" s="14"/>
      <c r="U28" s="14"/>
      <c r="V28" s="49">
        <v>0.2</v>
      </c>
      <c r="W28" s="38"/>
      <c r="X28" s="39"/>
    </row>
    <row r="29" spans="1:24" s="25" customFormat="1" ht="12" thickBot="1" x14ac:dyDescent="0.4">
      <c r="A29" s="507"/>
      <c r="B29" s="502"/>
      <c r="C29" s="125" t="s">
        <v>69</v>
      </c>
      <c r="D29" s="20">
        <f t="shared" ref="D29" si="28">IFERROR(AVERAGE(G29:V29)," ")</f>
        <v>3.1375000000000002</v>
      </c>
      <c r="E29" s="512"/>
      <c r="F29" s="515" t="str">
        <f t="shared" si="0"/>
        <v>M</v>
      </c>
      <c r="G29" s="19"/>
      <c r="H29" s="19">
        <v>3</v>
      </c>
      <c r="I29" s="19">
        <v>3.2</v>
      </c>
      <c r="J29" s="19">
        <v>3</v>
      </c>
      <c r="K29" s="19">
        <v>2.9</v>
      </c>
      <c r="L29" s="19"/>
      <c r="M29" s="19">
        <v>3</v>
      </c>
      <c r="N29" s="21"/>
      <c r="O29" s="19"/>
      <c r="P29" s="19">
        <v>3</v>
      </c>
      <c r="Q29" s="19"/>
      <c r="R29" s="19"/>
      <c r="S29" s="19">
        <v>3</v>
      </c>
      <c r="T29" s="19"/>
      <c r="U29" s="19"/>
      <c r="V29" s="19">
        <v>4</v>
      </c>
      <c r="W29" s="50"/>
      <c r="X29" s="51"/>
    </row>
    <row r="30" spans="1:24" s="18" customFormat="1" ht="12" hidden="1" thickBot="1" x14ac:dyDescent="0.4">
      <c r="A30" s="507"/>
      <c r="B30" s="502"/>
      <c r="C30" s="126" t="s">
        <v>41</v>
      </c>
      <c r="D30" s="27">
        <f t="shared" ref="D30" si="29">100%-D28</f>
        <v>7.9999999999999849E-2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2" hidden="1" thickBot="1" x14ac:dyDescent="0.4">
      <c r="A31" s="508"/>
      <c r="B31" s="510"/>
      <c r="C31" s="127"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1.5" x14ac:dyDescent="0.35">
      <c r="A32" s="506">
        <v>9</v>
      </c>
      <c r="B32" s="509" t="s">
        <v>20</v>
      </c>
      <c r="C32" s="124" t="s">
        <v>35</v>
      </c>
      <c r="D32" s="14">
        <f t="shared" ref="D32" si="30">SUM(G32:W32)</f>
        <v>0.77000000000000013</v>
      </c>
      <c r="E32" s="511">
        <f t="shared" ref="E32" si="31">IFERROR(D32*D33+D34*D35," ")</f>
        <v>2.7360000000000002</v>
      </c>
      <c r="F32" s="514" t="str">
        <f t="shared" ref="F32" si="32">IF(E32=5,"A+",IF(AND(E32&lt;5,E32&gt;=4),"A",IF(AND(E32&lt;4,E32&gt;=3),"B+",IF(AND(E32&lt;3,E32&gt;2),"B",IF(AND(E32&lt;=2,E32&gt;0),"C","M")))))</f>
        <v>B</v>
      </c>
      <c r="G32" s="49"/>
      <c r="H32" s="49">
        <v>0.1</v>
      </c>
      <c r="I32" s="49">
        <v>7.0000000000000007E-2</v>
      </c>
      <c r="J32" s="49">
        <v>0.25</v>
      </c>
      <c r="K32" s="49">
        <v>0.15</v>
      </c>
      <c r="L32" s="49"/>
      <c r="M32" s="49">
        <v>0.05</v>
      </c>
      <c r="N32" s="49"/>
      <c r="O32" s="15"/>
      <c r="P32" s="49"/>
      <c r="Q32" s="49"/>
      <c r="R32" s="49"/>
      <c r="S32" s="49">
        <v>0.05</v>
      </c>
      <c r="T32" s="49"/>
      <c r="U32" s="49"/>
      <c r="V32" s="49">
        <v>0.1</v>
      </c>
      <c r="W32" s="38"/>
      <c r="X32" s="39"/>
    </row>
    <row r="33" spans="1:24" s="25" customFormat="1" ht="12" thickBot="1" x14ac:dyDescent="0.4">
      <c r="A33" s="507"/>
      <c r="B33" s="502"/>
      <c r="C33" s="125" t="s">
        <v>69</v>
      </c>
      <c r="D33" s="20">
        <f t="shared" ref="D33" si="33">IFERROR(AVERAGE(G33:V33)," ")</f>
        <v>2.6571428571428575</v>
      </c>
      <c r="E33" s="512"/>
      <c r="F33" s="515" t="str">
        <f t="shared" si="0"/>
        <v>M</v>
      </c>
      <c r="G33" s="19"/>
      <c r="H33" s="19">
        <v>2</v>
      </c>
      <c r="I33" s="19">
        <v>2.7</v>
      </c>
      <c r="J33" s="19">
        <v>2</v>
      </c>
      <c r="K33" s="19">
        <v>2.9</v>
      </c>
      <c r="L33" s="19"/>
      <c r="M33" s="19">
        <v>2.5</v>
      </c>
      <c r="N33" s="19"/>
      <c r="O33" s="21"/>
      <c r="P33" s="19"/>
      <c r="Q33" s="19"/>
      <c r="R33" s="19"/>
      <c r="S33" s="19">
        <v>3</v>
      </c>
      <c r="T33" s="19"/>
      <c r="U33" s="19"/>
      <c r="V33" s="19">
        <v>3.5</v>
      </c>
      <c r="W33" s="50"/>
      <c r="X33" s="51"/>
    </row>
    <row r="34" spans="1:24" s="18" customFormat="1" ht="12" hidden="1" thickBot="1" x14ac:dyDescent="0.4">
      <c r="A34" s="507"/>
      <c r="B34" s="502"/>
      <c r="C34" s="126" t="s">
        <v>41</v>
      </c>
      <c r="D34" s="27">
        <f t="shared" ref="D34" si="34">100%-D32</f>
        <v>0.22999999999999987</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2" hidden="1" thickBot="1" x14ac:dyDescent="0.4">
      <c r="A35" s="508"/>
      <c r="B35" s="510"/>
      <c r="C35" s="127"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1.5" x14ac:dyDescent="0.35">
      <c r="A36" s="506">
        <v>10</v>
      </c>
      <c r="B36" s="509" t="s">
        <v>21</v>
      </c>
      <c r="C36" s="124" t="s">
        <v>35</v>
      </c>
      <c r="D36" s="14">
        <f t="shared" ref="D36" si="35">SUM(G36:W36)</f>
        <v>0.51000000000000012</v>
      </c>
      <c r="E36" s="511">
        <f>IFERROR(D36*D37+D38*D39," ")</f>
        <v>3.085</v>
      </c>
      <c r="F36" s="514" t="str">
        <f t="shared" ref="F36" si="36">IF(E36=5,"A+",IF(AND(E36&lt;5,E36&gt;=4),"A",IF(AND(E36&lt;4,E36&gt;=3),"B+",IF(AND(E36&lt;3,E36&gt;2),"B",IF(AND(E36&lt;=2,E36&gt;0),"C","M")))))</f>
        <v>B+</v>
      </c>
      <c r="G36" s="49"/>
      <c r="H36" s="49">
        <v>0.1</v>
      </c>
      <c r="I36" s="49">
        <v>0.08</v>
      </c>
      <c r="J36" s="49">
        <v>0.1</v>
      </c>
      <c r="K36" s="49">
        <v>0.03</v>
      </c>
      <c r="L36" s="49"/>
      <c r="M36" s="14"/>
      <c r="N36" s="49"/>
      <c r="O36" s="49"/>
      <c r="P36" s="15"/>
      <c r="Q36" s="49"/>
      <c r="R36" s="49"/>
      <c r="S36" s="49">
        <v>0.15</v>
      </c>
      <c r="T36" s="49"/>
      <c r="U36" s="49"/>
      <c r="V36" s="49">
        <v>0.05</v>
      </c>
      <c r="W36" s="38"/>
      <c r="X36" s="39"/>
    </row>
    <row r="37" spans="1:24" s="18" customFormat="1" ht="12" thickBot="1" x14ac:dyDescent="0.4">
      <c r="A37" s="507"/>
      <c r="B37" s="502"/>
      <c r="C37" s="125" t="s">
        <v>69</v>
      </c>
      <c r="D37" s="20">
        <f t="shared" ref="D37" si="37">IFERROR(AVERAGE(G37:V37)," ")</f>
        <v>3.1666666666666665</v>
      </c>
      <c r="E37" s="512"/>
      <c r="F37" s="515" t="str">
        <f t="shared" si="0"/>
        <v>M</v>
      </c>
      <c r="G37" s="19"/>
      <c r="H37" s="19">
        <v>3.5</v>
      </c>
      <c r="I37" s="19">
        <v>3.1</v>
      </c>
      <c r="J37" s="19">
        <v>3</v>
      </c>
      <c r="K37" s="19">
        <v>2.9</v>
      </c>
      <c r="L37" s="19"/>
      <c r="M37" s="62"/>
      <c r="N37" s="19"/>
      <c r="O37" s="19"/>
      <c r="P37" s="21"/>
      <c r="Q37" s="19"/>
      <c r="R37" s="19"/>
      <c r="S37" s="19">
        <v>3</v>
      </c>
      <c r="T37" s="19"/>
      <c r="U37" s="19"/>
      <c r="V37" s="19">
        <v>3.5</v>
      </c>
      <c r="W37" s="50"/>
      <c r="X37" s="39"/>
    </row>
    <row r="38" spans="1:24" s="18" customFormat="1" ht="12" hidden="1" thickBot="1" x14ac:dyDescent="0.4">
      <c r="A38" s="507"/>
      <c r="B38" s="502"/>
      <c r="C38" s="126" t="s">
        <v>41</v>
      </c>
      <c r="D38" s="27">
        <f t="shared" ref="D38" si="38">100%-D36</f>
        <v>0.48999999999999988</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2" hidden="1" thickBot="1" x14ac:dyDescent="0.4">
      <c r="A39" s="508"/>
      <c r="B39" s="510"/>
      <c r="C39" s="127"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1.5" x14ac:dyDescent="0.35">
      <c r="A40" s="506">
        <v>12</v>
      </c>
      <c r="B40" s="509" t="s">
        <v>23</v>
      </c>
      <c r="C40" s="124" t="s">
        <v>35</v>
      </c>
      <c r="D40" s="14">
        <f t="shared" ref="D40" si="39">SUM(G40:W40)</f>
        <v>0.19</v>
      </c>
      <c r="E40" s="511">
        <f t="shared" ref="E40" si="40">IFERROR(D40*D41+D42*D43," ")</f>
        <v>2.9952500000000004</v>
      </c>
      <c r="F40" s="514" t="str">
        <f t="shared" ref="F40" si="41">IF(E40=5,"A+",IF(AND(E40&lt;5,E40&gt;=4),"A",IF(AND(E40&lt;4,E40&gt;=3),"B+",IF(AND(E40&lt;3,E40&gt;2),"B",IF(AND(E40&lt;=2,E40&gt;0),"C","M")))))</f>
        <v>B</v>
      </c>
      <c r="G40" s="49"/>
      <c r="H40" s="49">
        <v>0.03</v>
      </c>
      <c r="I40" s="49">
        <v>0.06</v>
      </c>
      <c r="J40" s="49">
        <v>0.05</v>
      </c>
      <c r="K40" s="49"/>
      <c r="L40" s="49"/>
      <c r="M40" s="49">
        <v>0.05</v>
      </c>
      <c r="N40" s="49"/>
      <c r="O40" s="49"/>
      <c r="P40" s="49"/>
      <c r="Q40" s="49"/>
      <c r="R40" s="15"/>
      <c r="S40" s="49"/>
      <c r="T40" s="49"/>
      <c r="U40" s="49"/>
      <c r="V40" s="49"/>
      <c r="W40" s="38"/>
      <c r="X40" s="39"/>
    </row>
    <row r="41" spans="1:24" s="25" customFormat="1" ht="12" thickBot="1" x14ac:dyDescent="0.4">
      <c r="A41" s="507"/>
      <c r="B41" s="502"/>
      <c r="C41" s="125" t="s">
        <v>69</v>
      </c>
      <c r="D41" s="20">
        <f t="shared" ref="D41" si="42">IFERROR(AVERAGE(G41:V41)," ")</f>
        <v>2.9750000000000001</v>
      </c>
      <c r="E41" s="512"/>
      <c r="F41" s="515" t="str">
        <f t="shared" si="0"/>
        <v>M</v>
      </c>
      <c r="G41" s="19"/>
      <c r="H41" s="19">
        <v>3</v>
      </c>
      <c r="I41" s="19">
        <v>2.9</v>
      </c>
      <c r="J41" s="19">
        <v>3</v>
      </c>
      <c r="K41" s="19"/>
      <c r="L41" s="19"/>
      <c r="M41" s="19">
        <v>3</v>
      </c>
      <c r="N41" s="19"/>
      <c r="O41" s="19"/>
      <c r="P41" s="19"/>
      <c r="Q41" s="19"/>
      <c r="R41" s="21"/>
      <c r="S41" s="19"/>
      <c r="T41" s="19"/>
      <c r="U41" s="19"/>
      <c r="V41" s="19"/>
      <c r="W41" s="50"/>
      <c r="X41" s="51"/>
    </row>
    <row r="42" spans="1:24" s="18" customFormat="1" ht="12" hidden="1" thickBot="1" x14ac:dyDescent="0.4">
      <c r="A42" s="507"/>
      <c r="B42" s="502"/>
      <c r="C42" s="126" t="s">
        <v>41</v>
      </c>
      <c r="D42" s="27">
        <f t="shared" ref="D42" si="43">100%-D40</f>
        <v>0.81</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2" hidden="1" thickBot="1" x14ac:dyDescent="0.4">
      <c r="A43" s="508"/>
      <c r="B43" s="510"/>
      <c r="C43" s="127"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1.5" x14ac:dyDescent="0.35">
      <c r="A44" s="506">
        <v>13</v>
      </c>
      <c r="B44" s="509" t="s">
        <v>24</v>
      </c>
      <c r="C44" s="124" t="s">
        <v>35</v>
      </c>
      <c r="D44" s="14">
        <f t="shared" ref="D44" si="44">SUM(G44:W44)</f>
        <v>0.38</v>
      </c>
      <c r="E44" s="511">
        <f t="shared" ref="E44" si="45">IFERROR(D44*D45+D46*D47," ")</f>
        <v>3.1456666666666666</v>
      </c>
      <c r="F44" s="514" t="str">
        <f t="shared" ref="F44" si="46">IF(E44=5,"A+",IF(AND(E44&lt;5,E44&gt;=4),"A",IF(AND(E44&lt;4,E44&gt;=3),"B+",IF(AND(E44&lt;3,E44&gt;2),"B",IF(AND(E44&lt;=2,E44&gt;0),"C","M")))))</f>
        <v>B+</v>
      </c>
      <c r="G44" s="49"/>
      <c r="H44" s="49">
        <v>0.05</v>
      </c>
      <c r="I44" s="49">
        <v>0.08</v>
      </c>
      <c r="J44" s="49"/>
      <c r="K44" s="49">
        <v>0.05</v>
      </c>
      <c r="L44" s="49"/>
      <c r="M44" s="49"/>
      <c r="N44" s="49"/>
      <c r="O44" s="49"/>
      <c r="P44" s="49">
        <v>0.1</v>
      </c>
      <c r="Q44" s="49"/>
      <c r="R44" s="49"/>
      <c r="S44" s="15"/>
      <c r="T44" s="49"/>
      <c r="U44" s="49"/>
      <c r="V44" s="49">
        <v>0.1</v>
      </c>
      <c r="W44" s="38"/>
      <c r="X44" s="39"/>
    </row>
    <row r="45" spans="1:24" s="18" customFormat="1" ht="11.5" x14ac:dyDescent="0.35">
      <c r="A45" s="507"/>
      <c r="B45" s="502"/>
      <c r="C45" s="125" t="s">
        <v>69</v>
      </c>
      <c r="D45" s="20">
        <f t="shared" ref="D45" si="47">IFERROR(AVERAGE(G45:V45)," ")</f>
        <v>3.3833333333333333</v>
      </c>
      <c r="E45" s="512"/>
      <c r="F45" s="515" t="str">
        <f t="shared" si="0"/>
        <v>M</v>
      </c>
      <c r="G45" s="19"/>
      <c r="H45" s="19">
        <v>4</v>
      </c>
      <c r="I45" s="19">
        <v>3.3</v>
      </c>
      <c r="J45" s="19"/>
      <c r="K45" s="19">
        <v>3</v>
      </c>
      <c r="L45" s="19"/>
      <c r="M45" s="19"/>
      <c r="N45" s="19"/>
      <c r="O45" s="19"/>
      <c r="P45" s="19">
        <v>3</v>
      </c>
      <c r="Q45" s="19"/>
      <c r="R45" s="19"/>
      <c r="S45" s="21"/>
      <c r="T45" s="19">
        <v>3</v>
      </c>
      <c r="U45" s="19"/>
      <c r="V45" s="19">
        <v>4</v>
      </c>
      <c r="W45" s="50"/>
      <c r="X45" s="39"/>
    </row>
    <row r="46" spans="1:24" s="18" customFormat="1" ht="14" x14ac:dyDescent="0.35">
      <c r="A46" s="507"/>
      <c r="B46" s="502"/>
      <c r="C46" s="126" t="s">
        <v>41</v>
      </c>
      <c r="D46" s="27">
        <f t="shared" ref="D46" si="48">100%-D44</f>
        <v>0.62</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2" thickBot="1" x14ac:dyDescent="0.4">
      <c r="A47" s="508"/>
      <c r="B47" s="510"/>
      <c r="C47" s="127"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1.5" x14ac:dyDescent="0.35">
      <c r="A48" s="506">
        <v>14</v>
      </c>
      <c r="B48" s="509" t="s">
        <v>25</v>
      </c>
      <c r="C48" s="124" t="s">
        <v>35</v>
      </c>
      <c r="D48" s="14">
        <f t="shared" ref="D48" si="49">SUM(G48:W48)</f>
        <v>0.3</v>
      </c>
      <c r="E48" s="511">
        <f t="shared" ref="E48" si="50">IFERROR(D48*D49+D50*D51," ")</f>
        <v>3.1499999999999995</v>
      </c>
      <c r="F48" s="514" t="str">
        <f t="shared" ref="F48" si="51">IF(E48=5,"A+",IF(AND(E48&lt;5,E48&gt;=4),"A",IF(AND(E48&lt;4,E48&gt;=3),"B+",IF(AND(E48&lt;3,E48&gt;2),"B",IF(AND(E48&lt;=2,E48&gt;0),"C","M")))))</f>
        <v>B+</v>
      </c>
      <c r="G48" s="49"/>
      <c r="H48" s="49">
        <v>0.15</v>
      </c>
      <c r="I48" s="49">
        <v>0.1</v>
      </c>
      <c r="J48" s="49"/>
      <c r="K48" s="49">
        <v>0.05</v>
      </c>
      <c r="L48" s="49"/>
      <c r="M48" s="49"/>
      <c r="N48" s="14"/>
      <c r="O48" s="49"/>
      <c r="P48" s="49"/>
      <c r="Q48" s="49"/>
      <c r="R48" s="49"/>
      <c r="S48" s="49"/>
      <c r="T48" s="15"/>
      <c r="U48" s="49"/>
      <c r="V48" s="49"/>
      <c r="W48" s="38"/>
      <c r="X48" s="39"/>
    </row>
    <row r="49" spans="1:24" s="152" customFormat="1" ht="11.5" x14ac:dyDescent="0.35">
      <c r="A49" s="507"/>
      <c r="B49" s="502"/>
      <c r="C49" s="145" t="s">
        <v>69</v>
      </c>
      <c r="D49" s="146">
        <f t="shared" ref="D49" si="52">IFERROR(AVERAGE(G49:V49)," ")</f>
        <v>3.5</v>
      </c>
      <c r="E49" s="512"/>
      <c r="F49" s="515" t="str">
        <f t="shared" si="0"/>
        <v>M</v>
      </c>
      <c r="G49" s="147"/>
      <c r="H49" s="147">
        <v>4</v>
      </c>
      <c r="I49" s="147">
        <v>3.5</v>
      </c>
      <c r="J49" s="147"/>
      <c r="K49" s="19">
        <v>3</v>
      </c>
      <c r="L49" s="147"/>
      <c r="M49" s="19"/>
      <c r="N49" s="148"/>
      <c r="O49" s="147"/>
      <c r="P49" s="19"/>
      <c r="Q49" s="147"/>
      <c r="R49" s="147"/>
      <c r="S49" s="147"/>
      <c r="T49" s="149"/>
      <c r="U49" s="147"/>
      <c r="V49" s="147"/>
      <c r="W49" s="150"/>
      <c r="X49" s="151"/>
    </row>
    <row r="50" spans="1:24" s="18" customFormat="1" ht="11.5" x14ac:dyDescent="0.35">
      <c r="A50" s="507"/>
      <c r="B50" s="502"/>
      <c r="C50" s="126" t="s">
        <v>41</v>
      </c>
      <c r="D50" s="27">
        <f t="shared" ref="D50" si="53">100%-D48</f>
        <v>0.7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2" thickBot="1" x14ac:dyDescent="0.4">
      <c r="A51" s="508"/>
      <c r="B51" s="510"/>
      <c r="C51" s="127"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1.5" x14ac:dyDescent="0.35">
      <c r="A52" s="506">
        <v>15</v>
      </c>
      <c r="B52" s="509" t="s">
        <v>44</v>
      </c>
      <c r="C52" s="124" t="s">
        <v>35</v>
      </c>
      <c r="D52" s="14">
        <f t="shared" ref="D52" si="54">SUM(G52:W52)</f>
        <v>0.71</v>
      </c>
      <c r="E52" s="511">
        <f t="shared" ref="E52" si="55">IFERROR(D52*D53+D54*D55," ")</f>
        <v>2.8343333333333334</v>
      </c>
      <c r="F52" s="514" t="str">
        <f t="shared" ref="F52" si="56">IF(E52=5,"A+",IF(AND(E52&lt;5,E52&gt;=4),"A",IF(AND(E52&lt;4,E52&gt;=3),"B+",IF(AND(E52&lt;3,E52&gt;2),"B",IF(AND(E52&lt;=2,E52&gt;0),"C","M")))))</f>
        <v>B</v>
      </c>
      <c r="G52" s="49"/>
      <c r="H52" s="49">
        <v>0.1</v>
      </c>
      <c r="I52" s="49">
        <v>0.11</v>
      </c>
      <c r="J52" s="49"/>
      <c r="K52" s="49">
        <v>0.05</v>
      </c>
      <c r="L52" s="49"/>
      <c r="M52" s="49"/>
      <c r="N52" s="49"/>
      <c r="O52" s="49"/>
      <c r="P52" s="49">
        <v>0.1</v>
      </c>
      <c r="Q52" s="49"/>
      <c r="R52" s="49"/>
      <c r="S52" s="49">
        <v>0.15</v>
      </c>
      <c r="T52" s="49"/>
      <c r="U52" s="159"/>
      <c r="V52" s="49">
        <v>0.2</v>
      </c>
      <c r="W52" s="38"/>
      <c r="X52" s="39"/>
    </row>
    <row r="53" spans="1:24" s="18" customFormat="1" ht="11.5" x14ac:dyDescent="0.35">
      <c r="A53" s="507"/>
      <c r="B53" s="502"/>
      <c r="C53" s="125" t="s">
        <v>69</v>
      </c>
      <c r="D53" s="20">
        <f t="shared" ref="D53" si="57">IFERROR(AVERAGE(G53:V53)," ")</f>
        <v>2.7666666666666671</v>
      </c>
      <c r="E53" s="512"/>
      <c r="F53" s="515" t="str">
        <f t="shared" si="0"/>
        <v>M</v>
      </c>
      <c r="G53" s="68"/>
      <c r="H53" s="68">
        <v>2</v>
      </c>
      <c r="I53" s="68">
        <v>2.2999999999999998</v>
      </c>
      <c r="J53" s="69"/>
      <c r="K53" s="69">
        <v>3.3</v>
      </c>
      <c r="L53" s="69"/>
      <c r="M53" s="69"/>
      <c r="N53" s="69"/>
      <c r="O53" s="69"/>
      <c r="P53" s="69">
        <v>3</v>
      </c>
      <c r="Q53" s="69"/>
      <c r="R53" s="69"/>
      <c r="S53" s="69">
        <v>3</v>
      </c>
      <c r="T53" s="69"/>
      <c r="U53" s="28"/>
      <c r="V53" s="69">
        <v>3</v>
      </c>
      <c r="W53" s="70"/>
      <c r="X53" s="39"/>
    </row>
    <row r="54" spans="1:24" s="18" customFormat="1" ht="11.5" x14ac:dyDescent="0.35">
      <c r="A54" s="507"/>
      <c r="B54" s="502"/>
      <c r="C54" s="126" t="s">
        <v>41</v>
      </c>
      <c r="D54" s="27">
        <f t="shared" ref="D54" si="58">100%-D52</f>
        <v>0.29000000000000004</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2" thickBot="1" x14ac:dyDescent="0.4">
      <c r="A55" s="517"/>
      <c r="B55" s="518"/>
      <c r="C55" s="132" t="s">
        <v>68</v>
      </c>
      <c r="D55" s="20">
        <v>3</v>
      </c>
      <c r="E55" s="512"/>
      <c r="F55" s="515" t="str">
        <f t="shared" si="0"/>
        <v>M</v>
      </c>
      <c r="G55" s="133"/>
      <c r="H55" s="133"/>
      <c r="I55" s="133"/>
      <c r="J55" s="134"/>
      <c r="K55" s="69"/>
      <c r="L55" s="134"/>
      <c r="M55" s="69"/>
      <c r="N55" s="134"/>
      <c r="O55" s="134"/>
      <c r="P55" s="69"/>
      <c r="Q55" s="69"/>
      <c r="R55" s="69"/>
      <c r="S55" s="69"/>
      <c r="T55" s="69"/>
      <c r="U55" s="160"/>
      <c r="V55" s="69"/>
      <c r="W55" s="56"/>
      <c r="X55" s="39"/>
    </row>
    <row r="56" spans="1:24" s="18" customFormat="1" ht="11.5" x14ac:dyDescent="0.35">
      <c r="A56" s="506">
        <v>16</v>
      </c>
      <c r="B56" s="509" t="s">
        <v>45</v>
      </c>
      <c r="C56" s="124" t="s">
        <v>35</v>
      </c>
      <c r="D56" s="14">
        <f t="shared" ref="D56" si="59">SUM(G56:W56)</f>
        <v>0</v>
      </c>
      <c r="E56" s="511" t="str">
        <f t="shared" ref="E56" si="60">IFERROR(D56*D57+D58*D59," ")</f>
        <v xml:space="preserve"> </v>
      </c>
      <c r="F56" s="514" t="str">
        <f t="shared" ref="F56" si="61">IF(E56=5,"A+",IF(AND(E56&lt;5,E56&gt;=4),"A",IF(AND(E56&lt;4,E56&gt;=3),"B+",IF(AND(E56&lt;3,E56&gt;2),"B",IF(AND(E56&lt;=2,E56&gt;0),"C","M")))))</f>
        <v>M</v>
      </c>
      <c r="G56" s="49"/>
      <c r="H56" s="49"/>
      <c r="I56" s="49"/>
      <c r="J56" s="49"/>
      <c r="K56" s="49"/>
      <c r="L56" s="49"/>
      <c r="M56" s="49"/>
      <c r="N56" s="14"/>
      <c r="O56" s="49"/>
      <c r="P56" s="49"/>
      <c r="Q56" s="49"/>
      <c r="R56" s="49"/>
      <c r="S56" s="49"/>
      <c r="T56" s="49"/>
      <c r="U56" s="49"/>
      <c r="V56" s="15"/>
      <c r="W56" s="38"/>
      <c r="X56" s="39"/>
    </row>
    <row r="57" spans="1:24" s="18" customFormat="1" ht="11.5" x14ac:dyDescent="0.35">
      <c r="A57" s="507"/>
      <c r="B57" s="502"/>
      <c r="C57" s="125" t="s">
        <v>69</v>
      </c>
      <c r="D57" s="20" t="str">
        <f t="shared" ref="D57" si="62">IFERROR(AVERAGE(G57:V57)," ")</f>
        <v xml:space="preserve"> </v>
      </c>
      <c r="E57" s="512"/>
      <c r="F57" s="515" t="str">
        <f t="shared" si="0"/>
        <v>M</v>
      </c>
      <c r="G57" s="64"/>
      <c r="H57" s="64"/>
      <c r="I57" s="64"/>
      <c r="J57" s="64"/>
      <c r="K57" s="69"/>
      <c r="L57" s="64"/>
      <c r="M57" s="69"/>
      <c r="N57" s="67"/>
      <c r="O57" s="64"/>
      <c r="P57" s="69"/>
      <c r="Q57" s="64"/>
      <c r="R57" s="64"/>
      <c r="S57" s="64"/>
      <c r="T57" s="64"/>
      <c r="U57" s="64"/>
      <c r="V57" s="21"/>
      <c r="W57" s="65"/>
      <c r="X57" s="39"/>
    </row>
    <row r="58" spans="1:24" s="18" customFormat="1" ht="11.5" x14ac:dyDescent="0.35">
      <c r="A58" s="507"/>
      <c r="B58" s="502"/>
      <c r="C58" s="126" t="s">
        <v>41</v>
      </c>
      <c r="D58" s="27">
        <f t="shared" ref="D58" si="63">100%-D56</f>
        <v>1</v>
      </c>
      <c r="E58" s="512"/>
      <c r="F58" s="515" t="str">
        <f t="shared" si="0"/>
        <v>M</v>
      </c>
      <c r="G58" s="52"/>
      <c r="H58" s="26"/>
      <c r="I58" s="26"/>
      <c r="J58" s="26"/>
      <c r="K58" s="52"/>
      <c r="L58" s="26"/>
      <c r="M58" s="52"/>
      <c r="N58" s="26"/>
      <c r="O58" s="26"/>
      <c r="P58" s="26"/>
      <c r="Q58" s="26"/>
      <c r="R58" s="26"/>
      <c r="S58" s="26"/>
      <c r="T58" s="26"/>
      <c r="U58" s="26"/>
      <c r="V58" s="28"/>
      <c r="W58" s="43"/>
      <c r="X58" s="39"/>
    </row>
    <row r="59" spans="1:24" s="18" customFormat="1" ht="12" thickBot="1" x14ac:dyDescent="0.4">
      <c r="A59" s="508"/>
      <c r="B59" s="510"/>
      <c r="C59" s="127" t="s">
        <v>68</v>
      </c>
      <c r="D59" s="33">
        <v>3</v>
      </c>
      <c r="E59" s="513"/>
      <c r="F59" s="516" t="str">
        <f t="shared" si="0"/>
        <v>M</v>
      </c>
      <c r="G59" s="55"/>
      <c r="H59" s="55"/>
      <c r="I59" s="55"/>
      <c r="J59" s="55"/>
      <c r="K59" s="55"/>
      <c r="L59" s="55"/>
      <c r="M59" s="55"/>
      <c r="N59" s="55"/>
      <c r="O59" s="55"/>
      <c r="P59" s="55"/>
      <c r="Q59" s="55"/>
      <c r="R59" s="55"/>
      <c r="S59" s="55"/>
      <c r="T59" s="55"/>
      <c r="U59" s="55"/>
      <c r="V59" s="46"/>
      <c r="W59" s="56"/>
      <c r="X59" s="39"/>
    </row>
    <row r="60" spans="1:24" x14ac:dyDescent="0.35">
      <c r="S60" s="505"/>
      <c r="T60" s="505"/>
      <c r="U60" s="505"/>
      <c r="V60" s="505"/>
      <c r="W60" s="505"/>
    </row>
    <row r="61" spans="1:24" x14ac:dyDescent="0.35">
      <c r="M61" s="87"/>
      <c r="S61" s="505"/>
      <c r="T61" s="505"/>
      <c r="U61" s="505"/>
      <c r="V61" s="505"/>
      <c r="W61" s="505"/>
    </row>
    <row r="62" spans="1:24" x14ac:dyDescent="0.35">
      <c r="M62" s="87"/>
    </row>
    <row r="65" spans="2:6" x14ac:dyDescent="0.35">
      <c r="B65" s="505" t="s">
        <v>67</v>
      </c>
      <c r="C65" s="505"/>
      <c r="D65" s="93"/>
      <c r="E65" s="93"/>
      <c r="F65" s="93"/>
    </row>
  </sheetData>
  <mergeCells count="65">
    <mergeCell ref="AC3:AC4"/>
    <mergeCell ref="A4:A7"/>
    <mergeCell ref="B4:B7"/>
    <mergeCell ref="E4:E7"/>
    <mergeCell ref="F4:F7"/>
    <mergeCell ref="A1:W1"/>
    <mergeCell ref="A2:A3"/>
    <mergeCell ref="B2:B3"/>
    <mergeCell ref="C2:F2"/>
    <mergeCell ref="W2:W3"/>
    <mergeCell ref="A8:A11"/>
    <mergeCell ref="B8:B11"/>
    <mergeCell ref="E8:E11"/>
    <mergeCell ref="F8:F11"/>
    <mergeCell ref="A12:A15"/>
    <mergeCell ref="B12:B15"/>
    <mergeCell ref="E12:E15"/>
    <mergeCell ref="F12:F15"/>
    <mergeCell ref="A16:A19"/>
    <mergeCell ref="B16:B19"/>
    <mergeCell ref="E16:E19"/>
    <mergeCell ref="F16:F19"/>
    <mergeCell ref="A20:A23"/>
    <mergeCell ref="B20:B23"/>
    <mergeCell ref="E20:E23"/>
    <mergeCell ref="F20:F23"/>
    <mergeCell ref="A24:A27"/>
    <mergeCell ref="B24:B27"/>
    <mergeCell ref="E24:E27"/>
    <mergeCell ref="F24:F27"/>
    <mergeCell ref="A28:A31"/>
    <mergeCell ref="B28:B31"/>
    <mergeCell ref="E28:E31"/>
    <mergeCell ref="F28:F31"/>
    <mergeCell ref="A32:A35"/>
    <mergeCell ref="B32:B35"/>
    <mergeCell ref="E32:E35"/>
    <mergeCell ref="F32:F35"/>
    <mergeCell ref="A36:A39"/>
    <mergeCell ref="B36:B39"/>
    <mergeCell ref="E36:E39"/>
    <mergeCell ref="F36:F39"/>
    <mergeCell ref="A40:A43"/>
    <mergeCell ref="B40:B43"/>
    <mergeCell ref="E40:E43"/>
    <mergeCell ref="F40:F43"/>
    <mergeCell ref="A44:A47"/>
    <mergeCell ref="B44:B47"/>
    <mergeCell ref="E44:E47"/>
    <mergeCell ref="F44:F47"/>
    <mergeCell ref="A48:A51"/>
    <mergeCell ref="B48:B51"/>
    <mergeCell ref="E48:E51"/>
    <mergeCell ref="F48:F51"/>
    <mergeCell ref="A52:A55"/>
    <mergeCell ref="B52:B55"/>
    <mergeCell ref="E52:E55"/>
    <mergeCell ref="F52:F55"/>
    <mergeCell ref="B65:C65"/>
    <mergeCell ref="S60:W60"/>
    <mergeCell ref="S61:W61"/>
    <mergeCell ref="A56:A59"/>
    <mergeCell ref="B56:B59"/>
    <mergeCell ref="E56:E59"/>
    <mergeCell ref="F56:F59"/>
  </mergeCells>
  <hyperlinks>
    <hyperlink ref="X1" location="'UPF- 2018'!A1" display="'UPF- 2018'!A1"/>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C24"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hidden="1"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thickBot="1" x14ac:dyDescent="0.4">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hidden="1"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thickBot="1" x14ac:dyDescent="0.4">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hidden="1"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thickBot="1" x14ac:dyDescent="0.4">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hidden="1"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hidden="1"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thickBot="1" x14ac:dyDescent="0.4">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hidden="1"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hidden="1"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thickBot="1" x14ac:dyDescent="0.4">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hidden="1"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hidden="1"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3.1182857142857143</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thickBot="1" x14ac:dyDescent="0.4">
      <c r="A29" s="507"/>
      <c r="B29" s="501"/>
      <c r="C29" s="19" t="s">
        <v>69</v>
      </c>
      <c r="D29" s="20">
        <f t="shared" ref="D29" si="28">IFERROR(AVERAGE(G29:V29)," ")</f>
        <v>3.1285714285714286</v>
      </c>
      <c r="E29" s="512"/>
      <c r="F29" s="515" t="str">
        <f t="shared" si="0"/>
        <v>M</v>
      </c>
      <c r="G29" s="19"/>
      <c r="H29" s="19">
        <v>4</v>
      </c>
      <c r="I29" s="19">
        <v>3</v>
      </c>
      <c r="J29" s="19" t="s">
        <v>79</v>
      </c>
      <c r="K29" s="19">
        <v>2.9</v>
      </c>
      <c r="L29" s="19"/>
      <c r="M29" s="19">
        <v>3</v>
      </c>
      <c r="N29" s="21"/>
      <c r="O29" s="19"/>
      <c r="P29" s="19">
        <v>2</v>
      </c>
      <c r="Q29" s="19"/>
      <c r="R29" s="19"/>
      <c r="S29" s="19">
        <v>3</v>
      </c>
      <c r="T29" s="19"/>
      <c r="U29" s="19"/>
      <c r="V29" s="19">
        <v>4</v>
      </c>
      <c r="W29" s="50"/>
      <c r="X29" s="51"/>
    </row>
    <row r="30" spans="1:24" s="18" customFormat="1" ht="17.25" hidden="1"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hidden="1"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thickBot="1" x14ac:dyDescent="0.4">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hidden="1"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hidden="1"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thickBot="1" x14ac:dyDescent="0.4">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hidden="1"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hidden="1"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thickBot="1" x14ac:dyDescent="0.4">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hidden="1"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hidden="1"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3.1466666666666665</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thickBot="1" x14ac:dyDescent="0.4">
      <c r="A45" s="507"/>
      <c r="B45" s="501"/>
      <c r="C45" s="19" t="s">
        <v>69</v>
      </c>
      <c r="D45" s="20">
        <f t="shared" ref="D45" si="47">IFERROR(AVERAGE(G45:V45)," ")</f>
        <v>3.3333333333333335</v>
      </c>
      <c r="E45" s="512"/>
      <c r="F45" s="515" t="str">
        <f t="shared" si="0"/>
        <v>M</v>
      </c>
      <c r="G45" s="19"/>
      <c r="H45" s="19">
        <v>4</v>
      </c>
      <c r="I45" s="19">
        <v>3</v>
      </c>
      <c r="J45" s="19"/>
      <c r="K45" s="19">
        <v>3</v>
      </c>
      <c r="L45" s="19"/>
      <c r="M45" s="19"/>
      <c r="N45" s="19"/>
      <c r="O45" s="19"/>
      <c r="P45" s="19">
        <v>3</v>
      </c>
      <c r="Q45" s="19"/>
      <c r="R45" s="19"/>
      <c r="S45" s="21"/>
      <c r="T45" s="19">
        <v>3</v>
      </c>
      <c r="U45" s="19"/>
      <c r="V45" s="19">
        <v>4</v>
      </c>
      <c r="W45" s="50"/>
      <c r="X45" s="39"/>
    </row>
    <row r="46" spans="1:24" s="18" customFormat="1" ht="17.25" hidden="1"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hidden="1"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2.837475</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25" customFormat="1" ht="17.25" customHeight="1" thickBot="1" x14ac:dyDescent="0.4">
      <c r="A49" s="507"/>
      <c r="B49" s="501"/>
      <c r="C49" s="19" t="s">
        <v>69</v>
      </c>
      <c r="D49" s="20">
        <f t="shared" ref="D49" si="52">IFERROR(AVERAGE(G49:V49)," ")</f>
        <v>2.5074999999999998</v>
      </c>
      <c r="E49" s="512"/>
      <c r="F49" s="515" t="str">
        <f t="shared" si="0"/>
        <v>M</v>
      </c>
      <c r="G49" s="19"/>
      <c r="H49" s="19">
        <v>4</v>
      </c>
      <c r="I49" s="19">
        <v>3</v>
      </c>
      <c r="J49" s="19"/>
      <c r="K49" s="19">
        <v>3</v>
      </c>
      <c r="L49" s="19"/>
      <c r="M49" s="19"/>
      <c r="N49" s="62"/>
      <c r="O49" s="19"/>
      <c r="P49" s="19"/>
      <c r="Q49" s="19"/>
      <c r="R49" s="19"/>
      <c r="S49" s="19">
        <v>0.03</v>
      </c>
      <c r="T49" s="21"/>
      <c r="U49" s="19"/>
      <c r="V49" s="19"/>
      <c r="W49" s="50"/>
      <c r="X49" s="51"/>
    </row>
    <row r="50" spans="1:24" s="18" customFormat="1" ht="17.25" hidden="1"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hidden="1"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3.0992000000000002</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thickBot="1" x14ac:dyDescent="0.4">
      <c r="A53" s="507"/>
      <c r="B53" s="501"/>
      <c r="C53" s="19" t="s">
        <v>69</v>
      </c>
      <c r="D53" s="20">
        <f t="shared" ref="D53" si="57">IFERROR(AVERAGE(G53:V53)," ")</f>
        <v>3.16</v>
      </c>
      <c r="E53" s="512"/>
      <c r="F53" s="515" t="str">
        <f t="shared" si="0"/>
        <v>M</v>
      </c>
      <c r="G53" s="68"/>
      <c r="H53" s="68">
        <v>3</v>
      </c>
      <c r="I53" s="68"/>
      <c r="J53" s="69"/>
      <c r="K53" s="69">
        <v>3.3</v>
      </c>
      <c r="L53" s="69"/>
      <c r="M53" s="69"/>
      <c r="N53" s="69"/>
      <c r="O53" s="69"/>
      <c r="P53" s="69">
        <v>3</v>
      </c>
      <c r="Q53" s="69"/>
      <c r="R53" s="69"/>
      <c r="S53" s="69">
        <v>3</v>
      </c>
      <c r="T53" s="69"/>
      <c r="U53" s="69"/>
      <c r="V53" s="69">
        <v>3.5</v>
      </c>
      <c r="W53" s="70"/>
      <c r="X53" s="39"/>
    </row>
    <row r="54" spans="1:24" s="18" customFormat="1" ht="17.25" hidden="1"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hidden="1"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thickBot="1" x14ac:dyDescent="0.4">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hidden="1"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hidden="1"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C24"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hidden="1"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thickBot="1" x14ac:dyDescent="0.4">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hidden="1"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thickBot="1" x14ac:dyDescent="0.4">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hidden="1"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thickBot="1" x14ac:dyDescent="0.4">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hidden="1"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hidden="1"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thickBot="1" x14ac:dyDescent="0.4">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hidden="1"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hidden="1"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thickBot="1" x14ac:dyDescent="0.4">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hidden="1"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hidden="1"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3.1182857142857143</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thickBot="1" x14ac:dyDescent="0.4">
      <c r="A29" s="507"/>
      <c r="B29" s="501"/>
      <c r="C29" s="19" t="s">
        <v>69</v>
      </c>
      <c r="D29" s="20">
        <f t="shared" ref="D29" si="28">IFERROR(AVERAGE(G29:V29)," ")</f>
        <v>3.1285714285714286</v>
      </c>
      <c r="E29" s="512"/>
      <c r="F29" s="515" t="str">
        <f t="shared" si="0"/>
        <v>M</v>
      </c>
      <c r="G29" s="19"/>
      <c r="H29" s="19">
        <v>4</v>
      </c>
      <c r="I29" s="19">
        <v>3</v>
      </c>
      <c r="J29" s="19" t="s">
        <v>79</v>
      </c>
      <c r="K29" s="19">
        <v>2.9</v>
      </c>
      <c r="L29" s="19"/>
      <c r="M29" s="19">
        <v>3</v>
      </c>
      <c r="N29" s="21"/>
      <c r="O29" s="19"/>
      <c r="P29" s="19">
        <v>2</v>
      </c>
      <c r="Q29" s="19"/>
      <c r="R29" s="19"/>
      <c r="S29" s="19">
        <v>3</v>
      </c>
      <c r="T29" s="19"/>
      <c r="U29" s="19"/>
      <c r="V29" s="19">
        <v>4</v>
      </c>
      <c r="W29" s="50"/>
      <c r="X29" s="51"/>
    </row>
    <row r="30" spans="1:24" s="18" customFormat="1" ht="17.25" hidden="1"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hidden="1"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thickBot="1" x14ac:dyDescent="0.4">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hidden="1"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hidden="1"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thickBot="1" x14ac:dyDescent="0.4">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hidden="1"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hidden="1"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thickBot="1" x14ac:dyDescent="0.4">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hidden="1"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hidden="1"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3.1466666666666665</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thickBot="1" x14ac:dyDescent="0.4">
      <c r="A45" s="507"/>
      <c r="B45" s="501"/>
      <c r="C45" s="19" t="s">
        <v>69</v>
      </c>
      <c r="D45" s="20">
        <f t="shared" ref="D45" si="47">IFERROR(AVERAGE(G45:V45)," ")</f>
        <v>3.3333333333333335</v>
      </c>
      <c r="E45" s="512"/>
      <c r="F45" s="515" t="str">
        <f t="shared" si="0"/>
        <v>M</v>
      </c>
      <c r="G45" s="19"/>
      <c r="H45" s="19">
        <v>4</v>
      </c>
      <c r="I45" s="19">
        <v>3</v>
      </c>
      <c r="J45" s="19"/>
      <c r="K45" s="19">
        <v>3</v>
      </c>
      <c r="L45" s="19"/>
      <c r="M45" s="19"/>
      <c r="N45" s="19"/>
      <c r="O45" s="19"/>
      <c r="P45" s="19">
        <v>3</v>
      </c>
      <c r="Q45" s="19"/>
      <c r="R45" s="19"/>
      <c r="S45" s="21"/>
      <c r="T45" s="19">
        <v>3</v>
      </c>
      <c r="U45" s="19"/>
      <c r="V45" s="19">
        <v>4</v>
      </c>
      <c r="W45" s="50"/>
      <c r="X45" s="39"/>
    </row>
    <row r="46" spans="1:24" s="18" customFormat="1" ht="17.25" hidden="1"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hidden="1"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3.0659999999999998</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18" customFormat="1" ht="17.25" customHeight="1" thickBot="1" x14ac:dyDescent="0.4">
      <c r="A49" s="507"/>
      <c r="B49" s="501"/>
      <c r="C49" s="19" t="s">
        <v>69</v>
      </c>
      <c r="D49" s="20">
        <f t="shared" ref="D49" si="52">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hidden="1"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hidden="1"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3.0372000000000003</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thickBot="1" x14ac:dyDescent="0.4">
      <c r="A53" s="507"/>
      <c r="B53" s="501"/>
      <c r="C53" s="19" t="s">
        <v>69</v>
      </c>
      <c r="D53" s="20">
        <f t="shared" ref="D53" si="57">IFERROR(AVERAGE(G53:V53)," ")</f>
        <v>3.06</v>
      </c>
      <c r="E53" s="512"/>
      <c r="F53" s="515" t="str">
        <f t="shared" si="0"/>
        <v>M</v>
      </c>
      <c r="G53" s="68"/>
      <c r="H53" s="68">
        <v>3</v>
      </c>
      <c r="I53" s="68"/>
      <c r="J53" s="69"/>
      <c r="K53" s="69">
        <v>3.3</v>
      </c>
      <c r="L53" s="69"/>
      <c r="M53" s="69"/>
      <c r="N53" s="69"/>
      <c r="O53" s="69"/>
      <c r="P53" s="69">
        <v>3</v>
      </c>
      <c r="Q53" s="69"/>
      <c r="R53" s="69"/>
      <c r="S53" s="69">
        <v>3</v>
      </c>
      <c r="T53" s="69"/>
      <c r="U53" s="69"/>
      <c r="V53" s="69">
        <v>3</v>
      </c>
      <c r="W53" s="70"/>
      <c r="X53" s="39"/>
    </row>
    <row r="54" spans="1:24" s="18" customFormat="1" ht="17.25" hidden="1"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hidden="1"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thickBot="1" x14ac:dyDescent="0.4">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hidden="1"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hidden="1"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C21"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hidden="1"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thickBot="1" x14ac:dyDescent="0.4">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hidden="1"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thickBot="1" x14ac:dyDescent="0.4">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hidden="1"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thickBot="1" x14ac:dyDescent="0.4">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hidden="1"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hidden="1"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thickBot="1" x14ac:dyDescent="0.4">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hidden="1"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hidden="1"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thickBot="1" x14ac:dyDescent="0.4">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hidden="1"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hidden="1"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3.1182857142857143</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thickBot="1" x14ac:dyDescent="0.4">
      <c r="A29" s="507"/>
      <c r="B29" s="501"/>
      <c r="C29" s="19" t="s">
        <v>69</v>
      </c>
      <c r="D29" s="20">
        <f t="shared" ref="D29" si="28">IFERROR(AVERAGE(G29:V29)," ")</f>
        <v>3.1285714285714286</v>
      </c>
      <c r="E29" s="512"/>
      <c r="F29" s="515" t="str">
        <f t="shared" si="0"/>
        <v>M</v>
      </c>
      <c r="G29" s="19"/>
      <c r="H29" s="19">
        <v>4</v>
      </c>
      <c r="I29" s="19">
        <v>3</v>
      </c>
      <c r="J29" s="19" t="s">
        <v>79</v>
      </c>
      <c r="K29" s="19">
        <v>2.9</v>
      </c>
      <c r="L29" s="19"/>
      <c r="M29" s="19">
        <v>3</v>
      </c>
      <c r="N29" s="21"/>
      <c r="O29" s="19"/>
      <c r="P29" s="19">
        <v>2</v>
      </c>
      <c r="Q29" s="19"/>
      <c r="R29" s="19"/>
      <c r="S29" s="19">
        <v>3</v>
      </c>
      <c r="T29" s="19"/>
      <c r="U29" s="19"/>
      <c r="V29" s="19">
        <v>4</v>
      </c>
      <c r="W29" s="50"/>
      <c r="X29" s="51"/>
    </row>
    <row r="30" spans="1:24" s="18" customFormat="1" ht="17.25" hidden="1"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hidden="1"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thickBot="1" x14ac:dyDescent="0.4">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hidden="1"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hidden="1"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thickBot="1" x14ac:dyDescent="0.4">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hidden="1"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hidden="1"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thickBot="1" x14ac:dyDescent="0.4">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hidden="1"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hidden="1"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3.1466666666666665</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thickBot="1" x14ac:dyDescent="0.4">
      <c r="A45" s="507"/>
      <c r="B45" s="501"/>
      <c r="C45" s="19" t="s">
        <v>69</v>
      </c>
      <c r="D45" s="20">
        <f t="shared" ref="D45" si="47">IFERROR(AVERAGE(G45:V45)," ")</f>
        <v>3.3333333333333335</v>
      </c>
      <c r="E45" s="512"/>
      <c r="F45" s="515" t="str">
        <f t="shared" si="0"/>
        <v>M</v>
      </c>
      <c r="G45" s="19"/>
      <c r="H45" s="19">
        <v>4</v>
      </c>
      <c r="I45" s="19">
        <v>3</v>
      </c>
      <c r="J45" s="19"/>
      <c r="K45" s="19">
        <v>3</v>
      </c>
      <c r="L45" s="19"/>
      <c r="M45" s="19"/>
      <c r="N45" s="19"/>
      <c r="O45" s="19"/>
      <c r="P45" s="19">
        <v>3</v>
      </c>
      <c r="Q45" s="19"/>
      <c r="R45" s="19"/>
      <c r="S45" s="21"/>
      <c r="T45" s="19">
        <v>3</v>
      </c>
      <c r="U45" s="19"/>
      <c r="V45" s="19">
        <v>4</v>
      </c>
      <c r="W45" s="50"/>
      <c r="X45" s="39"/>
    </row>
    <row r="46" spans="1:24" s="18" customFormat="1" ht="17.25" hidden="1"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hidden="1"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3.0659999999999998</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18" customFormat="1" ht="17.25" customHeight="1" thickBot="1" x14ac:dyDescent="0.4">
      <c r="A49" s="507"/>
      <c r="B49" s="501"/>
      <c r="C49" s="19" t="s">
        <v>69</v>
      </c>
      <c r="D49" s="20">
        <f t="shared" ref="D49" si="52">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hidden="1"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hidden="1"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3.0992000000000002</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thickBot="1" x14ac:dyDescent="0.4">
      <c r="A53" s="507"/>
      <c r="B53" s="501"/>
      <c r="C53" s="19" t="s">
        <v>69</v>
      </c>
      <c r="D53" s="20">
        <f t="shared" ref="D53" si="57">IFERROR(AVERAGE(G53:V53)," ")</f>
        <v>3.16</v>
      </c>
      <c r="E53" s="512"/>
      <c r="F53" s="515" t="str">
        <f t="shared" si="0"/>
        <v>M</v>
      </c>
      <c r="G53" s="68"/>
      <c r="H53" s="68">
        <v>3</v>
      </c>
      <c r="I53" s="68"/>
      <c r="J53" s="69"/>
      <c r="K53" s="69">
        <v>3.3</v>
      </c>
      <c r="L53" s="69"/>
      <c r="M53" s="69"/>
      <c r="N53" s="69"/>
      <c r="O53" s="69"/>
      <c r="P53" s="69">
        <v>3</v>
      </c>
      <c r="Q53" s="69"/>
      <c r="R53" s="69"/>
      <c r="S53" s="69">
        <v>3</v>
      </c>
      <c r="T53" s="69"/>
      <c r="U53" s="69"/>
      <c r="V53" s="69">
        <v>3.5</v>
      </c>
      <c r="W53" s="70"/>
      <c r="X53" s="39"/>
    </row>
    <row r="54" spans="1:24" s="18" customFormat="1" ht="17.25" hidden="1"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hidden="1"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thickBot="1" x14ac:dyDescent="0.4">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hidden="1"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hidden="1"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2"/>
  <sheetViews>
    <sheetView zoomScale="95" zoomScaleNormal="95" workbookViewId="0">
      <pane xSplit="2" ySplit="3" topLeftCell="E17" activePane="bottomRight" state="frozen"/>
      <selection activeCell="H20" sqref="H20:H33"/>
      <selection pane="topRight" activeCell="H20" sqref="H20:H33"/>
      <selection pane="bottomLeft" activeCell="H20" sqref="H20:H33"/>
      <selection pane="bottomRight" activeCell="H20" sqref="H20:H33"/>
    </sheetView>
  </sheetViews>
  <sheetFormatPr defaultColWidth="9.1796875" defaultRowHeight="18" x14ac:dyDescent="0.35"/>
  <cols>
    <col min="1" max="1" width="4.26953125" style="94" customWidth="1"/>
    <col min="2" max="2" width="23.1796875" style="1" bestFit="1" customWidth="1"/>
    <col min="3" max="3" width="22.7265625" style="1" customWidth="1"/>
    <col min="4" max="6" width="12.1796875" style="1" customWidth="1"/>
    <col min="7" max="23" width="7.1796875" style="1" customWidth="1"/>
    <col min="24" max="16384" width="9.1796875" style="1"/>
  </cols>
  <sheetData>
    <row r="1" spans="1:34" ht="37.5" customHeight="1" thickBot="1" x14ac:dyDescent="0.4">
      <c r="A1" s="493" t="s">
        <v>80</v>
      </c>
      <c r="B1" s="494"/>
      <c r="C1" s="494"/>
      <c r="D1" s="494"/>
      <c r="E1" s="494"/>
      <c r="F1" s="494"/>
      <c r="G1" s="494"/>
      <c r="H1" s="494"/>
      <c r="I1" s="494"/>
      <c r="J1" s="494"/>
      <c r="K1" s="494"/>
      <c r="L1" s="494"/>
      <c r="M1" s="494"/>
      <c r="N1" s="494"/>
      <c r="O1" s="494"/>
      <c r="P1" s="494"/>
      <c r="Q1" s="494"/>
      <c r="R1" s="494"/>
      <c r="S1" s="494"/>
      <c r="T1" s="494"/>
      <c r="U1" s="494"/>
      <c r="V1" s="494"/>
      <c r="W1" s="494"/>
      <c r="X1" s="135" t="s">
        <v>94</v>
      </c>
    </row>
    <row r="2" spans="1:34" s="4" customFormat="1" ht="17.25" customHeight="1" thickBot="1" x14ac:dyDescent="0.4">
      <c r="A2" s="495" t="s">
        <v>0</v>
      </c>
      <c r="B2" s="495" t="s">
        <v>1</v>
      </c>
      <c r="C2" s="528" t="s">
        <v>8</v>
      </c>
      <c r="D2" s="482"/>
      <c r="E2" s="482"/>
      <c r="F2" s="492"/>
      <c r="G2" s="2">
        <v>1</v>
      </c>
      <c r="H2" s="2">
        <v>2</v>
      </c>
      <c r="I2" s="2">
        <v>3</v>
      </c>
      <c r="J2" s="2">
        <v>4</v>
      </c>
      <c r="K2" s="2">
        <v>5</v>
      </c>
      <c r="L2" s="2">
        <v>6</v>
      </c>
      <c r="M2" s="2">
        <v>7</v>
      </c>
      <c r="N2" s="2">
        <v>8</v>
      </c>
      <c r="O2" s="2">
        <v>9</v>
      </c>
      <c r="P2" s="2">
        <v>10</v>
      </c>
      <c r="Q2" s="2">
        <v>11</v>
      </c>
      <c r="R2" s="2">
        <v>12</v>
      </c>
      <c r="S2" s="2">
        <v>13</v>
      </c>
      <c r="T2" s="2">
        <v>14</v>
      </c>
      <c r="U2" s="2">
        <v>15</v>
      </c>
      <c r="V2" s="3">
        <v>16</v>
      </c>
      <c r="W2" s="529" t="s">
        <v>2</v>
      </c>
      <c r="AC2" s="5" t="s">
        <v>3</v>
      </c>
      <c r="AD2" s="6">
        <v>5</v>
      </c>
      <c r="AE2" s="6" t="s">
        <v>4</v>
      </c>
      <c r="AF2" s="6" t="s">
        <v>5</v>
      </c>
      <c r="AG2" s="6" t="s">
        <v>6</v>
      </c>
      <c r="AH2" s="6" t="s">
        <v>7</v>
      </c>
    </row>
    <row r="3" spans="1:34" s="11" customFormat="1" ht="21.75" customHeight="1" thickBot="1" x14ac:dyDescent="0.4">
      <c r="A3" s="496"/>
      <c r="B3" s="496"/>
      <c r="C3" s="7" t="s">
        <v>8</v>
      </c>
      <c r="D3" s="8" t="s">
        <v>9</v>
      </c>
      <c r="E3" s="9" t="s">
        <v>10</v>
      </c>
      <c r="F3" s="9" t="s">
        <v>11</v>
      </c>
      <c r="G3" s="7" t="s">
        <v>12</v>
      </c>
      <c r="H3" s="7" t="s">
        <v>13</v>
      </c>
      <c r="I3" s="7" t="s">
        <v>14</v>
      </c>
      <c r="J3" s="7" t="s">
        <v>15</v>
      </c>
      <c r="K3" s="7" t="s">
        <v>16</v>
      </c>
      <c r="L3" s="8" t="s">
        <v>17</v>
      </c>
      <c r="M3" s="7" t="s">
        <v>18</v>
      </c>
      <c r="N3" s="7" t="s">
        <v>19</v>
      </c>
      <c r="O3" s="7" t="s">
        <v>20</v>
      </c>
      <c r="P3" s="7" t="s">
        <v>21</v>
      </c>
      <c r="Q3" s="7" t="s">
        <v>22</v>
      </c>
      <c r="R3" s="7" t="s">
        <v>23</v>
      </c>
      <c r="S3" s="7" t="s">
        <v>24</v>
      </c>
      <c r="T3" s="7" t="s">
        <v>25</v>
      </c>
      <c r="U3" s="7" t="s">
        <v>26</v>
      </c>
      <c r="V3" s="10" t="s">
        <v>27</v>
      </c>
      <c r="W3" s="529"/>
      <c r="AC3" s="463" t="s">
        <v>28</v>
      </c>
      <c r="AD3" s="12" t="s">
        <v>29</v>
      </c>
      <c r="AE3" s="12" t="s">
        <v>30</v>
      </c>
      <c r="AF3" s="12" t="s">
        <v>31</v>
      </c>
      <c r="AG3" s="12" t="s">
        <v>32</v>
      </c>
      <c r="AH3" s="12" t="s">
        <v>33</v>
      </c>
    </row>
    <row r="4" spans="1:34" s="18" customFormat="1" ht="17.25" customHeight="1" thickBot="1" x14ac:dyDescent="0.4">
      <c r="A4" s="506">
        <v>1</v>
      </c>
      <c r="B4" s="530" t="s">
        <v>34</v>
      </c>
      <c r="C4" s="13" t="s">
        <v>35</v>
      </c>
      <c r="D4" s="14">
        <f>SUM(G4:W4)</f>
        <v>0.44000000000000006</v>
      </c>
      <c r="E4" s="511">
        <f>IFERROR(D4*D5+D6*D7," ")</f>
        <v>2.9824000000000002</v>
      </c>
      <c r="F4" s="514" t="str">
        <f>IF(E4=5,"A+",IF(AND(E4&lt;5,E4&gt;=4),"A",IF(AND(E4&lt;4,E4&gt;=3),"B+",IF(AND(E4&lt;3,E4&gt;2),"B",IF(AND(E4&lt;=2,E4&gt;0),"C","M")))))</f>
        <v>B</v>
      </c>
      <c r="G4" s="15"/>
      <c r="H4" s="14">
        <v>0.1</v>
      </c>
      <c r="I4" s="16">
        <v>7.0000000000000007E-2</v>
      </c>
      <c r="J4" s="16"/>
      <c r="K4" s="16">
        <v>0.12</v>
      </c>
      <c r="L4" s="16"/>
      <c r="M4" s="16">
        <v>0.05</v>
      </c>
      <c r="N4" s="16"/>
      <c r="O4" s="16"/>
      <c r="P4" s="16">
        <v>0.1</v>
      </c>
      <c r="Q4" s="16"/>
      <c r="R4" s="16"/>
      <c r="S4" s="16"/>
      <c r="T4" s="16"/>
      <c r="U4" s="16"/>
      <c r="V4" s="16"/>
      <c r="W4" s="17"/>
      <c r="AC4" s="464"/>
      <c r="AD4" s="12" t="s">
        <v>36</v>
      </c>
      <c r="AE4" s="12" t="s">
        <v>37</v>
      </c>
      <c r="AF4" s="12" t="s">
        <v>38</v>
      </c>
      <c r="AG4" s="12" t="s">
        <v>39</v>
      </c>
      <c r="AH4" s="12" t="s">
        <v>40</v>
      </c>
    </row>
    <row r="5" spans="1:34" s="25" customFormat="1" ht="17.25" customHeight="1" thickBot="1" x14ac:dyDescent="0.4">
      <c r="A5" s="507"/>
      <c r="B5" s="501"/>
      <c r="C5" s="19" t="s">
        <v>69</v>
      </c>
      <c r="D5" s="20">
        <f>IFERROR(AVERAGE(G5:V5)," ")</f>
        <v>2.96</v>
      </c>
      <c r="E5" s="512"/>
      <c r="F5" s="515" t="str">
        <f t="shared" ref="F5:F59" si="0">IF(C5=10,"A+",IF(AND(C5&lt;10,C5&gt;=8),"A",IF(AND(C5&lt;8,C5&gt;=6),"B+",IF(AND(C5&lt;6,C5&gt;4),"B",IF(AND(C5&lt;=2,C5&gt;0),"C","M")))))</f>
        <v>M</v>
      </c>
      <c r="G5" s="21"/>
      <c r="H5" s="22">
        <v>4</v>
      </c>
      <c r="I5" s="23">
        <v>3</v>
      </c>
      <c r="J5" s="23"/>
      <c r="K5" s="23">
        <v>2.8</v>
      </c>
      <c r="L5" s="23"/>
      <c r="M5" s="23">
        <v>2</v>
      </c>
      <c r="N5" s="23"/>
      <c r="O5" s="23"/>
      <c r="P5" s="23">
        <v>3</v>
      </c>
      <c r="Q5" s="23"/>
      <c r="R5" s="23"/>
      <c r="S5" s="23"/>
      <c r="T5" s="23"/>
      <c r="U5" s="23"/>
      <c r="V5" s="23"/>
      <c r="W5" s="24"/>
    </row>
    <row r="6" spans="1:34" s="18" customFormat="1" ht="17.25" hidden="1" customHeight="1" x14ac:dyDescent="0.35">
      <c r="A6" s="507"/>
      <c r="B6" s="501"/>
      <c r="C6" s="26" t="s">
        <v>41</v>
      </c>
      <c r="D6" s="27">
        <f>100%-D4</f>
        <v>0.55999999999999994</v>
      </c>
      <c r="E6" s="512"/>
      <c r="F6" s="515" t="str">
        <f t="shared" si="0"/>
        <v>M</v>
      </c>
      <c r="G6" s="28"/>
      <c r="H6" s="26"/>
      <c r="I6" s="29"/>
      <c r="J6" s="29"/>
      <c r="K6" s="29"/>
      <c r="L6" s="29"/>
      <c r="M6" s="29"/>
      <c r="N6" s="29"/>
      <c r="O6" s="29"/>
      <c r="P6" s="29"/>
      <c r="Q6" s="29"/>
      <c r="R6" s="29"/>
      <c r="S6" s="29"/>
      <c r="T6" s="29"/>
      <c r="U6" s="29"/>
      <c r="V6" s="30"/>
      <c r="W6" s="31"/>
    </row>
    <row r="7" spans="1:34" s="25" customFormat="1" ht="17.25" hidden="1" customHeight="1" thickBot="1" x14ac:dyDescent="0.4">
      <c r="A7" s="508"/>
      <c r="B7" s="531"/>
      <c r="C7" s="32" t="s">
        <v>68</v>
      </c>
      <c r="D7" s="33">
        <v>3</v>
      </c>
      <c r="E7" s="513"/>
      <c r="F7" s="516" t="str">
        <f t="shared" si="0"/>
        <v>M</v>
      </c>
      <c r="G7" s="34"/>
      <c r="H7" s="35"/>
      <c r="I7" s="36"/>
      <c r="J7" s="36"/>
      <c r="K7" s="36"/>
      <c r="L7" s="36"/>
      <c r="M7" s="36"/>
      <c r="N7" s="36"/>
      <c r="O7" s="36"/>
      <c r="P7" s="36"/>
      <c r="Q7" s="36"/>
      <c r="R7" s="36"/>
      <c r="S7" s="36"/>
      <c r="T7" s="36"/>
      <c r="U7" s="36"/>
      <c r="V7" s="36"/>
      <c r="W7" s="37"/>
    </row>
    <row r="8" spans="1:34" s="40" customFormat="1" ht="17.25" customHeight="1" x14ac:dyDescent="0.35">
      <c r="A8" s="519">
        <v>2</v>
      </c>
      <c r="B8" s="532" t="s">
        <v>13</v>
      </c>
      <c r="C8" s="13" t="s">
        <v>35</v>
      </c>
      <c r="D8" s="14">
        <f t="shared" ref="D8" si="1">SUM(G8:W8)</f>
        <v>0.49</v>
      </c>
      <c r="E8" s="511">
        <f>IFERROR(D8*D9+D10*D11," ")</f>
        <v>3.0816666666666666</v>
      </c>
      <c r="F8" s="514" t="str">
        <f t="shared" ref="F8" si="2">IF(E8=5,"A+",IF(AND(E8&lt;5,E8&gt;=4),"A",IF(AND(E8&lt;4,E8&gt;=3),"B+",IF(AND(E8&lt;3,E8&gt;2),"B",IF(AND(E8&lt;=2,E8&gt;0),"C","M")))))</f>
        <v>B+</v>
      </c>
      <c r="G8" s="14"/>
      <c r="H8" s="15"/>
      <c r="I8" s="14">
        <v>0.09</v>
      </c>
      <c r="J8" s="14">
        <v>0.05</v>
      </c>
      <c r="K8" s="14">
        <v>0.05</v>
      </c>
      <c r="L8" s="14"/>
      <c r="M8" s="14">
        <v>0.1</v>
      </c>
      <c r="N8" s="14"/>
      <c r="O8" s="14"/>
      <c r="P8" s="14">
        <v>0.1</v>
      </c>
      <c r="Q8" s="14"/>
      <c r="R8" s="14"/>
      <c r="S8" s="14"/>
      <c r="T8" s="14">
        <v>0.1</v>
      </c>
      <c r="U8" s="14"/>
      <c r="V8" s="14"/>
      <c r="W8" s="38"/>
      <c r="X8" s="39"/>
    </row>
    <row r="9" spans="1:34" s="40" customFormat="1" ht="17.25" customHeight="1" thickBot="1" x14ac:dyDescent="0.4">
      <c r="A9" s="520"/>
      <c r="B9" s="499"/>
      <c r="C9" s="19" t="s">
        <v>69</v>
      </c>
      <c r="D9" s="20">
        <f t="shared" ref="D9" si="3">IFERROR(AVERAGE(G9:V9)," ")</f>
        <v>3.1666666666666665</v>
      </c>
      <c r="E9" s="512"/>
      <c r="F9" s="515" t="str">
        <f t="shared" si="0"/>
        <v>M</v>
      </c>
      <c r="G9" s="41"/>
      <c r="H9" s="21"/>
      <c r="I9" s="41">
        <v>3</v>
      </c>
      <c r="J9" s="41">
        <v>3</v>
      </c>
      <c r="K9" s="41">
        <v>3</v>
      </c>
      <c r="L9" s="41"/>
      <c r="M9" s="41">
        <v>3</v>
      </c>
      <c r="N9" s="41"/>
      <c r="O9" s="41"/>
      <c r="P9" s="41">
        <v>3</v>
      </c>
      <c r="Q9" s="41"/>
      <c r="R9" s="41"/>
      <c r="S9" s="41"/>
      <c r="T9" s="41">
        <v>4</v>
      </c>
      <c r="U9" s="41"/>
      <c r="V9" s="41"/>
      <c r="W9" s="42"/>
      <c r="X9" s="39"/>
    </row>
    <row r="10" spans="1:34" s="40" customFormat="1" ht="17.25" hidden="1" customHeight="1" x14ac:dyDescent="0.35">
      <c r="A10" s="520"/>
      <c r="B10" s="499"/>
      <c r="C10" s="26" t="s">
        <v>41</v>
      </c>
      <c r="D10" s="27">
        <f t="shared" ref="D10" si="4">100%-D8</f>
        <v>0.51</v>
      </c>
      <c r="E10" s="512"/>
      <c r="F10" s="515" t="str">
        <f t="shared" si="0"/>
        <v>M</v>
      </c>
      <c r="G10" s="29"/>
      <c r="H10" s="21"/>
      <c r="I10" s="29"/>
      <c r="J10" s="29"/>
      <c r="K10" s="29"/>
      <c r="L10" s="29"/>
      <c r="M10" s="29"/>
      <c r="N10" s="29"/>
      <c r="O10" s="29"/>
      <c r="P10" s="29"/>
      <c r="Q10" s="29"/>
      <c r="R10" s="29"/>
      <c r="S10" s="29"/>
      <c r="T10" s="29"/>
      <c r="U10" s="29"/>
      <c r="V10" s="27"/>
      <c r="W10" s="43"/>
      <c r="X10" s="39"/>
    </row>
    <row r="11" spans="1:34" s="40" customFormat="1" ht="17.25" hidden="1" customHeight="1" thickBot="1" x14ac:dyDescent="0.4">
      <c r="A11" s="521"/>
      <c r="B11" s="533"/>
      <c r="C11" s="32" t="s">
        <v>68</v>
      </c>
      <c r="D11" s="33">
        <v>3</v>
      </c>
      <c r="E11" s="513"/>
      <c r="F11" s="516" t="str">
        <f t="shared" si="0"/>
        <v>M</v>
      </c>
      <c r="G11" s="45"/>
      <c r="H11" s="46"/>
      <c r="I11" s="45"/>
      <c r="J11" s="45"/>
      <c r="K11" s="45"/>
      <c r="L11" s="45"/>
      <c r="M11" s="45"/>
      <c r="N11" s="45"/>
      <c r="O11" s="45"/>
      <c r="P11" s="45"/>
      <c r="Q11" s="45"/>
      <c r="R11" s="45"/>
      <c r="S11" s="45"/>
      <c r="T11" s="45"/>
      <c r="U11" s="45"/>
      <c r="V11" s="45"/>
      <c r="W11" s="47"/>
      <c r="X11" s="39"/>
    </row>
    <row r="12" spans="1:34" s="18" customFormat="1" ht="17.25" customHeight="1" x14ac:dyDescent="0.35">
      <c r="A12" s="506">
        <v>3</v>
      </c>
      <c r="B12" s="530" t="s">
        <v>81</v>
      </c>
      <c r="C12" s="13" t="s">
        <v>35</v>
      </c>
      <c r="D12" s="14">
        <f t="shared" ref="D12" si="5">SUM(G12:W12)</f>
        <v>0.62</v>
      </c>
      <c r="E12" s="511">
        <f t="shared" ref="E12" si="6">IFERROR(D12*D13+D14*D15," ")</f>
        <v>3.206666666666667</v>
      </c>
      <c r="F12" s="514" t="str">
        <f t="shared" ref="F12" si="7">IF(E12=5,"A+",IF(AND(E12&lt;5,E12&gt;=4),"A",IF(AND(E12&lt;4,E12&gt;=3),"B+",IF(AND(E12&lt;3,E12&gt;2),"B",IF(AND(E12&lt;=2,E12&gt;0),"C","M")))))</f>
        <v>B+</v>
      </c>
      <c r="G12" s="48"/>
      <c r="H12" s="48">
        <v>0.1</v>
      </c>
      <c r="I12" s="15"/>
      <c r="J12" s="48">
        <v>0.1</v>
      </c>
      <c r="K12" s="48">
        <v>0.12</v>
      </c>
      <c r="L12" s="13"/>
      <c r="M12" s="48"/>
      <c r="N12" s="48"/>
      <c r="O12" s="48"/>
      <c r="P12" s="48">
        <v>0.1</v>
      </c>
      <c r="Q12" s="48"/>
      <c r="R12" s="49"/>
      <c r="S12" s="49">
        <v>0.1</v>
      </c>
      <c r="T12" s="49">
        <v>0.1</v>
      </c>
      <c r="U12" s="49"/>
      <c r="V12" s="49"/>
      <c r="W12" s="38"/>
      <c r="X12" s="39"/>
    </row>
    <row r="13" spans="1:34" s="25" customFormat="1" ht="17.25" customHeight="1" thickBot="1" x14ac:dyDescent="0.4">
      <c r="A13" s="507"/>
      <c r="B13" s="501"/>
      <c r="C13" s="19" t="s">
        <v>69</v>
      </c>
      <c r="D13" s="20">
        <f t="shared" ref="D13" si="8">IFERROR(AVERAGE(G13:V13)," ")</f>
        <v>3.3333333333333335</v>
      </c>
      <c r="E13" s="512"/>
      <c r="F13" s="515" t="str">
        <f t="shared" si="0"/>
        <v>M</v>
      </c>
      <c r="G13" s="19"/>
      <c r="H13" s="19">
        <v>4</v>
      </c>
      <c r="I13" s="21"/>
      <c r="J13" s="19">
        <v>3</v>
      </c>
      <c r="K13" s="19">
        <v>3</v>
      </c>
      <c r="L13" s="19"/>
      <c r="M13" s="19"/>
      <c r="N13" s="19"/>
      <c r="O13" s="19"/>
      <c r="P13" s="19">
        <v>3</v>
      </c>
      <c r="Q13" s="19"/>
      <c r="R13" s="19"/>
      <c r="S13" s="19">
        <v>3</v>
      </c>
      <c r="T13" s="19">
        <v>4</v>
      </c>
      <c r="U13" s="19"/>
      <c r="V13" s="19"/>
      <c r="W13" s="50"/>
      <c r="X13" s="51"/>
    </row>
    <row r="14" spans="1:34" s="18" customFormat="1" ht="17.25" hidden="1" customHeight="1" x14ac:dyDescent="0.35">
      <c r="A14" s="507"/>
      <c r="B14" s="501"/>
      <c r="C14" s="26" t="s">
        <v>41</v>
      </c>
      <c r="D14" s="27">
        <f t="shared" ref="D14" si="9">100%-D12</f>
        <v>0.38</v>
      </c>
      <c r="E14" s="512"/>
      <c r="F14" s="515" t="str">
        <f t="shared" si="0"/>
        <v>M</v>
      </c>
      <c r="G14" s="26"/>
      <c r="H14" s="26"/>
      <c r="I14" s="28"/>
      <c r="J14" s="26"/>
      <c r="K14" s="26"/>
      <c r="L14" s="26"/>
      <c r="M14" s="26"/>
      <c r="N14" s="26"/>
      <c r="O14" s="26"/>
      <c r="P14" s="26"/>
      <c r="Q14" s="26"/>
      <c r="R14" s="26"/>
      <c r="S14" s="26"/>
      <c r="T14" s="26"/>
      <c r="U14" s="26"/>
      <c r="V14" s="52"/>
      <c r="W14" s="43"/>
      <c r="X14" s="39"/>
    </row>
    <row r="15" spans="1:34" s="18" customFormat="1" ht="17.25" hidden="1" customHeight="1" thickBot="1" x14ac:dyDescent="0.4">
      <c r="A15" s="508"/>
      <c r="B15" s="531"/>
      <c r="C15" s="32" t="s">
        <v>68</v>
      </c>
      <c r="D15" s="33">
        <v>3</v>
      </c>
      <c r="E15" s="513"/>
      <c r="F15" s="516" t="str">
        <f t="shared" si="0"/>
        <v>M</v>
      </c>
      <c r="G15" s="53"/>
      <c r="H15" s="53"/>
      <c r="I15" s="54"/>
      <c r="J15" s="53"/>
      <c r="K15" s="53"/>
      <c r="L15" s="44"/>
      <c r="M15" s="53"/>
      <c r="N15" s="53"/>
      <c r="O15" s="53"/>
      <c r="P15" s="53"/>
      <c r="Q15" s="53"/>
      <c r="R15" s="55"/>
      <c r="S15" s="55"/>
      <c r="T15" s="55"/>
      <c r="U15" s="55"/>
      <c r="V15" s="55"/>
      <c r="W15" s="56"/>
      <c r="X15" s="39"/>
    </row>
    <row r="16" spans="1:34" s="40" customFormat="1" ht="17.25" customHeight="1" x14ac:dyDescent="0.35">
      <c r="A16" s="519">
        <v>4</v>
      </c>
      <c r="B16" s="534" t="s">
        <v>42</v>
      </c>
      <c r="C16" s="13" t="s">
        <v>35</v>
      </c>
      <c r="D16" s="14">
        <f t="shared" ref="D16" si="10">SUM(G16:W16)</f>
        <v>0.35</v>
      </c>
      <c r="E16" s="511">
        <f t="shared" ref="E16" si="11">IFERROR(D16*D17+D18*D19," ")</f>
        <v>3.0700000000000003</v>
      </c>
      <c r="F16" s="514" t="str">
        <f t="shared" ref="F16" si="12">IF(E16=5,"A+",IF(AND(E16&lt;5,E16&gt;=4),"A",IF(AND(E16&lt;4,E16&gt;=3),"B+",IF(AND(E16&lt;3,E16&gt;2),"B",IF(AND(E16&lt;=2,E16&gt;0),"C","M")))))</f>
        <v>B+</v>
      </c>
      <c r="G16" s="14"/>
      <c r="H16" s="49">
        <v>0.1</v>
      </c>
      <c r="I16" s="14">
        <v>0.1</v>
      </c>
      <c r="J16" s="15"/>
      <c r="K16" s="14">
        <v>0.05</v>
      </c>
      <c r="L16" s="14"/>
      <c r="M16" s="14"/>
      <c r="N16" s="14"/>
      <c r="O16" s="14"/>
      <c r="P16" s="14">
        <v>0.1</v>
      </c>
      <c r="Q16" s="14"/>
      <c r="R16" s="14"/>
      <c r="S16" s="14"/>
      <c r="T16" s="14"/>
      <c r="U16" s="14"/>
      <c r="V16" s="14"/>
      <c r="W16" s="38"/>
      <c r="X16" s="39"/>
    </row>
    <row r="17" spans="1:24" s="40" customFormat="1" ht="17.25" customHeight="1" thickBot="1" x14ac:dyDescent="0.4">
      <c r="A17" s="520"/>
      <c r="B17" s="499"/>
      <c r="C17" s="19" t="s">
        <v>69</v>
      </c>
      <c r="D17" s="20">
        <f t="shared" ref="D17" si="13">IFERROR(AVERAGE(G17:V17)," ")</f>
        <v>3.2</v>
      </c>
      <c r="E17" s="512"/>
      <c r="F17" s="515" t="str">
        <f t="shared" si="0"/>
        <v>M</v>
      </c>
      <c r="G17" s="41"/>
      <c r="H17" s="57">
        <v>4</v>
      </c>
      <c r="I17" s="41">
        <v>2.8</v>
      </c>
      <c r="J17" s="21"/>
      <c r="K17" s="41">
        <v>3</v>
      </c>
      <c r="L17" s="41"/>
      <c r="M17" s="41"/>
      <c r="N17" s="41"/>
      <c r="O17" s="41"/>
      <c r="P17" s="41">
        <v>3</v>
      </c>
      <c r="Q17" s="41"/>
      <c r="R17" s="41"/>
      <c r="S17" s="41"/>
      <c r="T17" s="41"/>
      <c r="U17" s="41"/>
      <c r="V17" s="41"/>
      <c r="W17" s="42"/>
      <c r="X17" s="39"/>
    </row>
    <row r="18" spans="1:24" s="40" customFormat="1" ht="17.25" hidden="1" customHeight="1" x14ac:dyDescent="0.35">
      <c r="A18" s="520"/>
      <c r="B18" s="499"/>
      <c r="C18" s="26" t="s">
        <v>41</v>
      </c>
      <c r="D18" s="27">
        <f t="shared" ref="D18" si="14">100%-D16</f>
        <v>0.65</v>
      </c>
      <c r="E18" s="512"/>
      <c r="F18" s="515" t="str">
        <f t="shared" si="0"/>
        <v>M</v>
      </c>
      <c r="G18" s="29"/>
      <c r="H18" s="29"/>
      <c r="I18" s="29"/>
      <c r="J18" s="28"/>
      <c r="K18" s="29"/>
      <c r="L18" s="29"/>
      <c r="M18" s="58"/>
      <c r="N18" s="29"/>
      <c r="O18" s="59"/>
      <c r="P18" s="29"/>
      <c r="Q18" s="58"/>
      <c r="R18" s="58"/>
      <c r="S18" s="58"/>
      <c r="T18" s="29"/>
      <c r="U18" s="29"/>
      <c r="V18" s="27"/>
      <c r="W18" s="43"/>
      <c r="X18" s="39"/>
    </row>
    <row r="19" spans="1:24" s="40" customFormat="1" ht="17.25" hidden="1" customHeight="1" thickBot="1" x14ac:dyDescent="0.4">
      <c r="A19" s="521"/>
      <c r="B19" s="533"/>
      <c r="C19" s="32" t="s">
        <v>68</v>
      </c>
      <c r="D19" s="33">
        <v>3</v>
      </c>
      <c r="E19" s="513"/>
      <c r="F19" s="516" t="str">
        <f t="shared" si="0"/>
        <v>M</v>
      </c>
      <c r="G19" s="45"/>
      <c r="H19" s="60"/>
      <c r="I19" s="45"/>
      <c r="J19" s="46"/>
      <c r="K19" s="45"/>
      <c r="L19" s="45"/>
      <c r="M19" s="45"/>
      <c r="N19" s="45"/>
      <c r="O19" s="61"/>
      <c r="P19" s="45"/>
      <c r="Q19" s="45"/>
      <c r="R19" s="45"/>
      <c r="S19" s="45"/>
      <c r="T19" s="45"/>
      <c r="U19" s="45"/>
      <c r="V19" s="45"/>
      <c r="W19" s="47"/>
      <c r="X19" s="39"/>
    </row>
    <row r="20" spans="1:24" s="18" customFormat="1" ht="17.25" customHeight="1" x14ac:dyDescent="0.35">
      <c r="A20" s="506">
        <v>5</v>
      </c>
      <c r="B20" s="535" t="s">
        <v>43</v>
      </c>
      <c r="C20" s="13" t="s">
        <v>35</v>
      </c>
      <c r="D20" s="14">
        <f t="shared" ref="D20" si="15">SUM(G20:W20)</f>
        <v>0.66</v>
      </c>
      <c r="E20" s="511">
        <f t="shared" ref="E20" si="16">IFERROR(D20*D21+D22*D23," ")</f>
        <v>3.2376000000000005</v>
      </c>
      <c r="F20" s="514" t="str">
        <f t="shared" ref="F20" si="17">IF(E20=5,"A+",IF(AND(E20&lt;5,E20&gt;=4),"A",IF(AND(E20&lt;4,E20&gt;=3),"B+",IF(AND(E20&lt;3,E20&gt;2),"B",IF(AND(E20&lt;=2,E20&gt;0),"C","M")))))</f>
        <v>B+</v>
      </c>
      <c r="G20" s="49"/>
      <c r="H20" s="49">
        <v>0.1</v>
      </c>
      <c r="I20" s="49">
        <v>0.06</v>
      </c>
      <c r="J20" s="49">
        <v>0.2</v>
      </c>
      <c r="K20" s="15"/>
      <c r="L20" s="49"/>
      <c r="M20" s="49"/>
      <c r="N20" s="49"/>
      <c r="O20" s="49"/>
      <c r="P20" s="49"/>
      <c r="Q20" s="49"/>
      <c r="R20" s="49"/>
      <c r="S20" s="49">
        <v>0.2</v>
      </c>
      <c r="T20" s="49">
        <v>0.1</v>
      </c>
      <c r="U20" s="49"/>
      <c r="V20" s="49"/>
      <c r="W20" s="38"/>
      <c r="X20" s="39"/>
    </row>
    <row r="21" spans="1:24" s="25" customFormat="1" ht="17.25" customHeight="1" thickBot="1" x14ac:dyDescent="0.4">
      <c r="A21" s="507"/>
      <c r="B21" s="501"/>
      <c r="C21" s="19" t="s">
        <v>69</v>
      </c>
      <c r="D21" s="20">
        <f t="shared" ref="D21" si="18">IFERROR(AVERAGE(G21:V21)," ")</f>
        <v>3.3600000000000003</v>
      </c>
      <c r="E21" s="512"/>
      <c r="F21" s="515" t="str">
        <f t="shared" si="0"/>
        <v>M</v>
      </c>
      <c r="G21" s="19"/>
      <c r="H21" s="19">
        <v>4</v>
      </c>
      <c r="I21" s="19">
        <v>2.8</v>
      </c>
      <c r="J21" s="19">
        <v>3.5</v>
      </c>
      <c r="K21" s="21"/>
      <c r="L21" s="19"/>
      <c r="M21" s="19"/>
      <c r="N21" s="19"/>
      <c r="O21" s="19"/>
      <c r="P21" s="19"/>
      <c r="Q21" s="19"/>
      <c r="R21" s="19"/>
      <c r="S21" s="19">
        <v>3</v>
      </c>
      <c r="T21" s="19">
        <v>3.5</v>
      </c>
      <c r="U21" s="19"/>
      <c r="V21" s="19"/>
      <c r="W21" s="50"/>
      <c r="X21" s="51"/>
    </row>
    <row r="22" spans="1:24" s="18" customFormat="1" ht="17.25" hidden="1" customHeight="1" x14ac:dyDescent="0.35">
      <c r="A22" s="507"/>
      <c r="B22" s="501"/>
      <c r="C22" s="26" t="s">
        <v>41</v>
      </c>
      <c r="D22" s="27">
        <f t="shared" ref="D22" si="19">100%-D20</f>
        <v>0.33999999999999997</v>
      </c>
      <c r="E22" s="512"/>
      <c r="F22" s="515" t="str">
        <f t="shared" si="0"/>
        <v>M</v>
      </c>
      <c r="G22" s="29"/>
      <c r="H22" s="29"/>
      <c r="I22" s="29"/>
      <c r="J22" s="29"/>
      <c r="K22" s="28"/>
      <c r="L22" s="29"/>
      <c r="M22" s="29"/>
      <c r="N22" s="29"/>
      <c r="O22" s="29"/>
      <c r="P22" s="29"/>
      <c r="Q22" s="29"/>
      <c r="R22" s="26"/>
      <c r="S22" s="29"/>
      <c r="T22" s="29"/>
      <c r="U22" s="29"/>
      <c r="V22" s="26"/>
      <c r="W22" s="43"/>
      <c r="X22" s="39"/>
    </row>
    <row r="23" spans="1:24" s="18" customFormat="1" ht="17.25" hidden="1" customHeight="1" thickBot="1" x14ac:dyDescent="0.4">
      <c r="A23" s="508"/>
      <c r="B23" s="531"/>
      <c r="C23" s="32" t="s">
        <v>68</v>
      </c>
      <c r="D23" s="33">
        <v>3</v>
      </c>
      <c r="E23" s="513"/>
      <c r="F23" s="516" t="str">
        <f t="shared" si="0"/>
        <v>M</v>
      </c>
      <c r="G23" s="55"/>
      <c r="H23" s="55"/>
      <c r="I23" s="55"/>
      <c r="J23" s="55"/>
      <c r="K23" s="46"/>
      <c r="L23" s="55"/>
      <c r="M23" s="55"/>
      <c r="N23" s="55"/>
      <c r="O23" s="55"/>
      <c r="P23" s="55"/>
      <c r="Q23" s="55"/>
      <c r="R23" s="55"/>
      <c r="S23" s="55"/>
      <c r="T23" s="55"/>
      <c r="U23" s="55"/>
      <c r="V23" s="55"/>
      <c r="W23" s="56"/>
      <c r="X23" s="39"/>
    </row>
    <row r="24" spans="1:24" s="18" customFormat="1" ht="17.25" customHeight="1" x14ac:dyDescent="0.35">
      <c r="A24" s="506">
        <v>7</v>
      </c>
      <c r="B24" s="530" t="s">
        <v>18</v>
      </c>
      <c r="C24" s="13" t="s">
        <v>35</v>
      </c>
      <c r="D24" s="14">
        <f t="shared" ref="D24" si="20">SUM(G24:W24)</f>
        <v>0.48000000000000004</v>
      </c>
      <c r="E24" s="511">
        <f t="shared" ref="E24" si="21">IFERROR(D24*D25+D26*D27," ")</f>
        <v>3.24</v>
      </c>
      <c r="F24" s="514" t="str">
        <f t="shared" ref="F24" si="22">IF(E24=5,"A+",IF(AND(E24&lt;5,E24&gt;=4),"A",IF(AND(E24&lt;4,E24&gt;=3),"B+",IF(AND(E24&lt;3,E24&gt;2),"B",IF(AND(E24&lt;=2,E24&gt;0),"C","M")))))</f>
        <v>B+</v>
      </c>
      <c r="G24" s="14"/>
      <c r="H24" s="14">
        <v>0.05</v>
      </c>
      <c r="I24" s="14">
        <v>0.08</v>
      </c>
      <c r="J24" s="14"/>
      <c r="K24" s="14">
        <v>0.15</v>
      </c>
      <c r="L24" s="14"/>
      <c r="M24" s="15"/>
      <c r="N24" s="14"/>
      <c r="O24" s="14"/>
      <c r="P24" s="14"/>
      <c r="Q24" s="14"/>
      <c r="R24" s="14"/>
      <c r="S24" s="14"/>
      <c r="T24" s="14">
        <v>0.2</v>
      </c>
      <c r="U24" s="14"/>
      <c r="V24" s="49"/>
      <c r="W24" s="38"/>
      <c r="X24" s="39"/>
    </row>
    <row r="25" spans="1:24" s="25" customFormat="1" ht="17.25" customHeight="1" thickBot="1" x14ac:dyDescent="0.4">
      <c r="A25" s="507"/>
      <c r="B25" s="501"/>
      <c r="C25" s="19" t="s">
        <v>69</v>
      </c>
      <c r="D25" s="20">
        <f t="shared" ref="D25" si="23">IFERROR(AVERAGE(G25:V25)," ")</f>
        <v>3.5</v>
      </c>
      <c r="E25" s="512"/>
      <c r="F25" s="515" t="str">
        <f t="shared" si="0"/>
        <v>M</v>
      </c>
      <c r="G25" s="62"/>
      <c r="H25" s="62">
        <v>4</v>
      </c>
      <c r="I25" s="62">
        <v>3</v>
      </c>
      <c r="J25" s="62"/>
      <c r="K25" s="62">
        <v>3</v>
      </c>
      <c r="L25" s="62"/>
      <c r="M25" s="21"/>
      <c r="N25" s="62"/>
      <c r="O25" s="62"/>
      <c r="P25" s="62"/>
      <c r="Q25" s="62"/>
      <c r="R25" s="62"/>
      <c r="S25" s="62"/>
      <c r="T25" s="62">
        <v>4</v>
      </c>
      <c r="U25" s="62"/>
      <c r="V25" s="19"/>
      <c r="W25" s="50"/>
      <c r="X25" s="51"/>
    </row>
    <row r="26" spans="1:24" s="18" customFormat="1" ht="17.25" hidden="1" customHeight="1" x14ac:dyDescent="0.35">
      <c r="A26" s="507"/>
      <c r="B26" s="501"/>
      <c r="C26" s="26" t="s">
        <v>41</v>
      </c>
      <c r="D26" s="27">
        <f t="shared" ref="D26" si="24">100%-D24</f>
        <v>0.52</v>
      </c>
      <c r="E26" s="512"/>
      <c r="F26" s="515" t="str">
        <f t="shared" si="0"/>
        <v>M</v>
      </c>
      <c r="G26" s="26"/>
      <c r="H26" s="26"/>
      <c r="I26" s="26"/>
      <c r="J26" s="26"/>
      <c r="K26" s="26"/>
      <c r="L26" s="26"/>
      <c r="M26" s="28"/>
      <c r="N26" s="26"/>
      <c r="O26" s="26"/>
      <c r="P26" s="26"/>
      <c r="Q26" s="26"/>
      <c r="R26" s="26"/>
      <c r="S26" s="26"/>
      <c r="T26" s="26"/>
      <c r="U26" s="26"/>
      <c r="V26" s="26"/>
      <c r="W26" s="43"/>
      <c r="X26" s="39"/>
    </row>
    <row r="27" spans="1:24" s="18" customFormat="1" ht="17.25" hidden="1" customHeight="1" thickBot="1" x14ac:dyDescent="0.4">
      <c r="A27" s="508"/>
      <c r="B27" s="531"/>
      <c r="C27" s="32" t="s">
        <v>68</v>
      </c>
      <c r="D27" s="33">
        <v>3</v>
      </c>
      <c r="E27" s="513"/>
      <c r="F27" s="516" t="str">
        <f t="shared" si="0"/>
        <v>M</v>
      </c>
      <c r="G27" s="63"/>
      <c r="H27" s="63"/>
      <c r="I27" s="63"/>
      <c r="J27" s="63"/>
      <c r="K27" s="63"/>
      <c r="L27" s="63"/>
      <c r="M27" s="46"/>
      <c r="N27" s="63"/>
      <c r="O27" s="63"/>
      <c r="P27" s="63"/>
      <c r="Q27" s="63"/>
      <c r="R27" s="63"/>
      <c r="S27" s="63"/>
      <c r="T27" s="63"/>
      <c r="U27" s="63"/>
      <c r="V27" s="55"/>
      <c r="W27" s="56"/>
      <c r="X27" s="39"/>
    </row>
    <row r="28" spans="1:24" s="18" customFormat="1" ht="17.25" customHeight="1" x14ac:dyDescent="0.35">
      <c r="A28" s="506">
        <v>8</v>
      </c>
      <c r="B28" s="530" t="s">
        <v>19</v>
      </c>
      <c r="C28" s="13" t="s">
        <v>35</v>
      </c>
      <c r="D28" s="14">
        <f t="shared" ref="D28" si="25">SUM(G28:W28)</f>
        <v>0.91999999999999993</v>
      </c>
      <c r="E28" s="511">
        <f t="shared" ref="E28" si="26">IFERROR(D28*D29+D30*D31," ")</f>
        <v>3.1182857142857143</v>
      </c>
      <c r="F28" s="514" t="str">
        <f t="shared" ref="F28" si="27">IF(E28=5,"A+",IF(AND(E28&lt;5,E28&gt;=4),"A",IF(AND(E28&lt;4,E28&gt;=3),"B+",IF(AND(E28&lt;3,E28&gt;2),"B",IF(AND(E28&lt;=2,E28&gt;0),"C","M")))))</f>
        <v>B+</v>
      </c>
      <c r="G28" s="14"/>
      <c r="H28" s="14"/>
      <c r="I28" s="14">
        <v>7.0000000000000007E-2</v>
      </c>
      <c r="J28" s="14">
        <v>0.15</v>
      </c>
      <c r="K28" s="14">
        <v>0.15</v>
      </c>
      <c r="L28" s="14"/>
      <c r="M28" s="14">
        <v>0.05</v>
      </c>
      <c r="N28" s="15"/>
      <c r="O28" s="14"/>
      <c r="P28" s="14">
        <v>0.2</v>
      </c>
      <c r="Q28" s="14"/>
      <c r="R28" s="14"/>
      <c r="S28" s="14">
        <v>0.1</v>
      </c>
      <c r="T28" s="14"/>
      <c r="U28" s="14"/>
      <c r="V28" s="49">
        <v>0.2</v>
      </c>
      <c r="W28" s="38"/>
      <c r="X28" s="39"/>
    </row>
    <row r="29" spans="1:24" s="25" customFormat="1" ht="17.25" customHeight="1" thickBot="1" x14ac:dyDescent="0.4">
      <c r="A29" s="507"/>
      <c r="B29" s="501"/>
      <c r="C29" s="19" t="s">
        <v>69</v>
      </c>
      <c r="D29" s="20">
        <f t="shared" ref="D29" si="28">IFERROR(AVERAGE(G29:V29)," ")</f>
        <v>3.1285714285714286</v>
      </c>
      <c r="E29" s="512"/>
      <c r="F29" s="515" t="str">
        <f t="shared" si="0"/>
        <v>M</v>
      </c>
      <c r="G29" s="19"/>
      <c r="H29" s="19">
        <v>4</v>
      </c>
      <c r="I29" s="19">
        <v>3</v>
      </c>
      <c r="J29" s="19" t="s">
        <v>79</v>
      </c>
      <c r="K29" s="19">
        <v>2.9</v>
      </c>
      <c r="L29" s="19"/>
      <c r="M29" s="19">
        <v>3</v>
      </c>
      <c r="N29" s="21"/>
      <c r="O29" s="19"/>
      <c r="P29" s="19">
        <v>2</v>
      </c>
      <c r="Q29" s="19"/>
      <c r="R29" s="19"/>
      <c r="S29" s="19">
        <v>3</v>
      </c>
      <c r="T29" s="19"/>
      <c r="U29" s="19"/>
      <c r="V29" s="19">
        <v>4</v>
      </c>
      <c r="W29" s="50"/>
      <c r="X29" s="51"/>
    </row>
    <row r="30" spans="1:24" s="18" customFormat="1" ht="17.25" hidden="1" customHeight="1" x14ac:dyDescent="0.35">
      <c r="A30" s="507"/>
      <c r="B30" s="501"/>
      <c r="C30" s="26" t="s">
        <v>41</v>
      </c>
      <c r="D30" s="27">
        <f t="shared" ref="D30" si="29">100%-D28</f>
        <v>8.0000000000000071E-2</v>
      </c>
      <c r="E30" s="512"/>
      <c r="F30" s="515" t="str">
        <f t="shared" si="0"/>
        <v>M</v>
      </c>
      <c r="G30" s="26"/>
      <c r="H30" s="26"/>
      <c r="I30" s="26"/>
      <c r="J30" s="26"/>
      <c r="K30" s="26"/>
      <c r="L30" s="26"/>
      <c r="M30" s="26"/>
      <c r="N30" s="28"/>
      <c r="O30" s="26"/>
      <c r="P30" s="26"/>
      <c r="Q30" s="26"/>
      <c r="R30" s="26"/>
      <c r="S30" s="26"/>
      <c r="T30" s="26"/>
      <c r="U30" s="26"/>
      <c r="V30" s="26"/>
      <c r="W30" s="43"/>
      <c r="X30" s="39"/>
    </row>
    <row r="31" spans="1:24" s="18" customFormat="1" ht="17.25" hidden="1" customHeight="1" thickBot="1" x14ac:dyDescent="0.4">
      <c r="A31" s="508"/>
      <c r="B31" s="531"/>
      <c r="C31" s="32" t="s">
        <v>68</v>
      </c>
      <c r="D31" s="33">
        <v>3</v>
      </c>
      <c r="E31" s="513"/>
      <c r="F31" s="516" t="str">
        <f t="shared" si="0"/>
        <v>M</v>
      </c>
      <c r="G31" s="55"/>
      <c r="H31" s="55"/>
      <c r="I31" s="55"/>
      <c r="J31" s="55"/>
      <c r="K31" s="55"/>
      <c r="L31" s="55"/>
      <c r="M31" s="55"/>
      <c r="N31" s="46"/>
      <c r="O31" s="55"/>
      <c r="P31" s="55"/>
      <c r="Q31" s="55"/>
      <c r="R31" s="55"/>
      <c r="S31" s="55"/>
      <c r="T31" s="55"/>
      <c r="U31" s="55"/>
      <c r="V31" s="55"/>
      <c r="W31" s="56"/>
      <c r="X31" s="39"/>
    </row>
    <row r="32" spans="1:24" s="18" customFormat="1" ht="17.25" customHeight="1" x14ac:dyDescent="0.35">
      <c r="A32" s="506">
        <v>9</v>
      </c>
      <c r="B32" s="530" t="s">
        <v>20</v>
      </c>
      <c r="C32" s="13" t="s">
        <v>35</v>
      </c>
      <c r="D32" s="14">
        <f t="shared" ref="D32" si="30">SUM(G32:W32)</f>
        <v>0.9900000000000001</v>
      </c>
      <c r="E32" s="511">
        <f t="shared" ref="E32" si="31">IFERROR(D32*D33+D34*D35," ")</f>
        <v>2.5297499999999999</v>
      </c>
      <c r="F32" s="514" t="str">
        <f t="shared" ref="F32" si="32">IF(E32=5,"A+",IF(AND(E32&lt;5,E32&gt;=4),"A",IF(AND(E32&lt;4,E32&gt;=3),"B+",IF(AND(E32&lt;3,E32&gt;2),"B",IF(AND(E32&lt;=2,E32&gt;0),"C","M")))))</f>
        <v>B</v>
      </c>
      <c r="G32" s="49"/>
      <c r="H32" s="49">
        <v>7.0000000000000007E-2</v>
      </c>
      <c r="I32" s="49">
        <v>7.0000000000000007E-2</v>
      </c>
      <c r="J32" s="49">
        <v>0.25</v>
      </c>
      <c r="K32" s="49">
        <v>0.15</v>
      </c>
      <c r="L32" s="49"/>
      <c r="M32" s="49">
        <v>0.05</v>
      </c>
      <c r="N32" s="49"/>
      <c r="O32" s="15"/>
      <c r="P32" s="49"/>
      <c r="Q32" s="49"/>
      <c r="R32" s="49"/>
      <c r="S32" s="49">
        <v>0.05</v>
      </c>
      <c r="T32" s="49">
        <v>0.25</v>
      </c>
      <c r="U32" s="49"/>
      <c r="V32" s="49">
        <v>0.1</v>
      </c>
      <c r="W32" s="38"/>
      <c r="X32" s="39"/>
    </row>
    <row r="33" spans="1:24" s="25" customFormat="1" ht="17.25" customHeight="1" thickBot="1" x14ac:dyDescent="0.4">
      <c r="A33" s="507"/>
      <c r="B33" s="501"/>
      <c r="C33" s="19" t="s">
        <v>69</v>
      </c>
      <c r="D33" s="20">
        <f t="shared" ref="D33" si="33">IFERROR(AVERAGE(G33:V33)," ")</f>
        <v>2.5249999999999999</v>
      </c>
      <c r="E33" s="512"/>
      <c r="F33" s="515" t="str">
        <f t="shared" si="0"/>
        <v>M</v>
      </c>
      <c r="G33" s="19"/>
      <c r="H33" s="19">
        <v>2</v>
      </c>
      <c r="I33" s="19">
        <v>2.8</v>
      </c>
      <c r="J33" s="19">
        <v>1</v>
      </c>
      <c r="K33" s="19">
        <v>2.9</v>
      </c>
      <c r="L33" s="19"/>
      <c r="M33" s="19">
        <v>2.5</v>
      </c>
      <c r="N33" s="19"/>
      <c r="O33" s="21"/>
      <c r="P33" s="19"/>
      <c r="Q33" s="19"/>
      <c r="R33" s="19"/>
      <c r="S33" s="19">
        <v>3</v>
      </c>
      <c r="T33" s="19">
        <v>3</v>
      </c>
      <c r="U33" s="19"/>
      <c r="V33" s="19">
        <v>3</v>
      </c>
      <c r="W33" s="50"/>
      <c r="X33" s="51"/>
    </row>
    <row r="34" spans="1:24" s="18" customFormat="1" ht="17.25" hidden="1" customHeight="1" x14ac:dyDescent="0.35">
      <c r="A34" s="507"/>
      <c r="B34" s="501"/>
      <c r="C34" s="26" t="s">
        <v>41</v>
      </c>
      <c r="D34" s="27">
        <f t="shared" ref="D34" si="34">100%-D32</f>
        <v>9.9999999999998979E-3</v>
      </c>
      <c r="E34" s="512"/>
      <c r="F34" s="515" t="str">
        <f t="shared" si="0"/>
        <v>M</v>
      </c>
      <c r="G34" s="26"/>
      <c r="H34" s="26"/>
      <c r="I34" s="26"/>
      <c r="J34" s="26"/>
      <c r="K34" s="26"/>
      <c r="L34" s="26"/>
      <c r="M34" s="26"/>
      <c r="N34" s="26"/>
      <c r="O34" s="28"/>
      <c r="P34" s="26"/>
      <c r="Q34" s="26"/>
      <c r="R34" s="26"/>
      <c r="S34" s="26"/>
      <c r="T34" s="26"/>
      <c r="U34" s="26"/>
      <c r="V34" s="26"/>
      <c r="W34" s="43"/>
      <c r="X34" s="39"/>
    </row>
    <row r="35" spans="1:24" s="18" customFormat="1" ht="17.25" hidden="1" customHeight="1" thickBot="1" x14ac:dyDescent="0.4">
      <c r="A35" s="508"/>
      <c r="B35" s="531"/>
      <c r="C35" s="32" t="s">
        <v>68</v>
      </c>
      <c r="D35" s="33">
        <v>3</v>
      </c>
      <c r="E35" s="513"/>
      <c r="F35" s="516" t="str">
        <f t="shared" si="0"/>
        <v>M</v>
      </c>
      <c r="G35" s="55"/>
      <c r="H35" s="55"/>
      <c r="I35" s="55"/>
      <c r="J35" s="55"/>
      <c r="K35" s="55"/>
      <c r="L35" s="55"/>
      <c r="M35" s="55"/>
      <c r="N35" s="55"/>
      <c r="O35" s="54"/>
      <c r="P35" s="55"/>
      <c r="Q35" s="55"/>
      <c r="R35" s="55"/>
      <c r="S35" s="55"/>
      <c r="T35" s="55"/>
      <c r="U35" s="55"/>
      <c r="V35" s="55"/>
      <c r="W35" s="56"/>
      <c r="X35" s="39"/>
    </row>
    <row r="36" spans="1:24" s="18" customFormat="1" ht="17.25" customHeight="1" x14ac:dyDescent="0.35">
      <c r="A36" s="506">
        <v>10</v>
      </c>
      <c r="B36" s="530" t="s">
        <v>21</v>
      </c>
      <c r="C36" s="13" t="s">
        <v>35</v>
      </c>
      <c r="D36" s="14">
        <f t="shared" ref="D36" si="35">SUM(G36:W36)</f>
        <v>0.59000000000000008</v>
      </c>
      <c r="E36" s="511">
        <f>IFERROR(D36*D37+D38*D39," ")</f>
        <v>3.1278333333333332</v>
      </c>
      <c r="F36" s="514" t="str">
        <f t="shared" ref="F36" si="36">IF(E36=5,"A+",IF(AND(E36&lt;5,E36&gt;=4),"A",IF(AND(E36&lt;4,E36&gt;=3),"B+",IF(AND(E36&lt;3,E36&gt;2),"B",IF(AND(E36&lt;=2,E36&gt;0),"C","M")))))</f>
        <v>B+</v>
      </c>
      <c r="G36" s="49"/>
      <c r="H36" s="49">
        <v>0.1</v>
      </c>
      <c r="I36" s="49">
        <v>0.11</v>
      </c>
      <c r="J36" s="49">
        <v>0.1</v>
      </c>
      <c r="K36" s="49">
        <v>0.03</v>
      </c>
      <c r="L36" s="49"/>
      <c r="M36" s="14"/>
      <c r="N36" s="49"/>
      <c r="O36" s="49"/>
      <c r="P36" s="15"/>
      <c r="Q36" s="49"/>
      <c r="R36" s="49"/>
      <c r="S36" s="49">
        <v>0.15</v>
      </c>
      <c r="T36" s="49"/>
      <c r="U36" s="49"/>
      <c r="V36" s="49">
        <v>0.1</v>
      </c>
      <c r="W36" s="38"/>
      <c r="X36" s="39"/>
    </row>
    <row r="37" spans="1:24" s="18" customFormat="1" ht="17.25" customHeight="1" thickBot="1" x14ac:dyDescent="0.4">
      <c r="A37" s="507"/>
      <c r="B37" s="501"/>
      <c r="C37" s="19" t="s">
        <v>69</v>
      </c>
      <c r="D37" s="20">
        <f t="shared" ref="D37" si="37">IFERROR(AVERAGE(G37:V37)," ")</f>
        <v>3.2166666666666668</v>
      </c>
      <c r="E37" s="512"/>
      <c r="F37" s="515" t="str">
        <f t="shared" si="0"/>
        <v>M</v>
      </c>
      <c r="G37" s="19"/>
      <c r="H37" s="19">
        <v>4</v>
      </c>
      <c r="I37" s="19">
        <v>3</v>
      </c>
      <c r="J37" s="19">
        <v>3</v>
      </c>
      <c r="K37" s="19">
        <v>2.9</v>
      </c>
      <c r="L37" s="19"/>
      <c r="M37" s="62"/>
      <c r="N37" s="19"/>
      <c r="O37" s="19"/>
      <c r="P37" s="21"/>
      <c r="Q37" s="19"/>
      <c r="R37" s="19"/>
      <c r="S37" s="19">
        <v>2.9</v>
      </c>
      <c r="T37" s="19"/>
      <c r="U37" s="19"/>
      <c r="V37" s="19">
        <v>3.5</v>
      </c>
      <c r="W37" s="50"/>
      <c r="X37" s="39"/>
    </row>
    <row r="38" spans="1:24" s="18" customFormat="1" ht="17.25" hidden="1" customHeight="1" x14ac:dyDescent="0.35">
      <c r="A38" s="507"/>
      <c r="B38" s="501"/>
      <c r="C38" s="26" t="s">
        <v>41</v>
      </c>
      <c r="D38" s="27">
        <f t="shared" ref="D38" si="38">100%-D36</f>
        <v>0.40999999999999992</v>
      </c>
      <c r="E38" s="512"/>
      <c r="F38" s="515" t="str">
        <f t="shared" si="0"/>
        <v>M</v>
      </c>
      <c r="G38" s="26"/>
      <c r="H38" s="26"/>
      <c r="I38" s="26"/>
      <c r="J38" s="26"/>
      <c r="K38" s="26"/>
      <c r="L38" s="26"/>
      <c r="M38" s="29"/>
      <c r="N38" s="26"/>
      <c r="O38" s="26"/>
      <c r="P38" s="28"/>
      <c r="Q38" s="26"/>
      <c r="R38" s="26"/>
      <c r="S38" s="26"/>
      <c r="T38" s="26"/>
      <c r="U38" s="26"/>
      <c r="V38" s="26"/>
      <c r="W38" s="43"/>
      <c r="X38" s="39"/>
    </row>
    <row r="39" spans="1:24" s="18" customFormat="1" ht="17.25" hidden="1" customHeight="1" thickBot="1" x14ac:dyDescent="0.4">
      <c r="A39" s="508"/>
      <c r="B39" s="531"/>
      <c r="C39" s="32" t="s">
        <v>68</v>
      </c>
      <c r="D39" s="33">
        <v>3</v>
      </c>
      <c r="E39" s="513"/>
      <c r="F39" s="516" t="str">
        <f t="shared" si="0"/>
        <v>M</v>
      </c>
      <c r="G39" s="55"/>
      <c r="H39" s="55"/>
      <c r="I39" s="55"/>
      <c r="J39" s="55"/>
      <c r="K39" s="55"/>
      <c r="L39" s="55"/>
      <c r="M39" s="63"/>
      <c r="N39" s="55"/>
      <c r="O39" s="55"/>
      <c r="P39" s="54"/>
      <c r="Q39" s="55"/>
      <c r="R39" s="55"/>
      <c r="S39" s="55"/>
      <c r="T39" s="55"/>
      <c r="U39" s="55"/>
      <c r="V39" s="55"/>
      <c r="W39" s="56"/>
      <c r="X39" s="39"/>
    </row>
    <row r="40" spans="1:24" s="18" customFormat="1" ht="17.25" customHeight="1" x14ac:dyDescent="0.35">
      <c r="A40" s="506">
        <v>12</v>
      </c>
      <c r="B40" s="530" t="s">
        <v>23</v>
      </c>
      <c r="C40" s="13" t="s">
        <v>35</v>
      </c>
      <c r="D40" s="14">
        <f t="shared" ref="D40" si="39">SUM(G40:W40)</f>
        <v>0.3</v>
      </c>
      <c r="E40" s="511">
        <f t="shared" ref="E40" si="40">IFERROR(D40*D41+D42*D43," ")</f>
        <v>3.0749999999999997</v>
      </c>
      <c r="F40" s="514" t="str">
        <f t="shared" ref="F40" si="41">IF(E40=5,"A+",IF(AND(E40&lt;5,E40&gt;=4),"A",IF(AND(E40&lt;4,E40&gt;=3),"B+",IF(AND(E40&lt;3,E40&gt;2),"B",IF(AND(E40&lt;=2,E40&gt;0),"C","M")))))</f>
        <v>B+</v>
      </c>
      <c r="G40" s="49"/>
      <c r="H40" s="49">
        <v>0.1</v>
      </c>
      <c r="I40" s="49">
        <v>0.1</v>
      </c>
      <c r="J40" s="49">
        <v>0.05</v>
      </c>
      <c r="K40" s="49"/>
      <c r="L40" s="49"/>
      <c r="M40" s="49">
        <v>0.05</v>
      </c>
      <c r="N40" s="49"/>
      <c r="O40" s="49"/>
      <c r="P40" s="49"/>
      <c r="Q40" s="49"/>
      <c r="R40" s="15"/>
      <c r="S40" s="49"/>
      <c r="T40" s="49"/>
      <c r="U40" s="49"/>
      <c r="V40" s="49"/>
      <c r="W40" s="38"/>
      <c r="X40" s="39"/>
    </row>
    <row r="41" spans="1:24" s="25" customFormat="1" ht="17.25" customHeight="1" thickBot="1" x14ac:dyDescent="0.4">
      <c r="A41" s="507"/>
      <c r="B41" s="501"/>
      <c r="C41" s="19" t="s">
        <v>69</v>
      </c>
      <c r="D41" s="20">
        <f t="shared" ref="D41" si="42">IFERROR(AVERAGE(G41:V41)," ")</f>
        <v>3.25</v>
      </c>
      <c r="E41" s="512"/>
      <c r="F41" s="515" t="str">
        <f t="shared" si="0"/>
        <v>M</v>
      </c>
      <c r="G41" s="19"/>
      <c r="H41" s="19">
        <v>4</v>
      </c>
      <c r="I41" s="19">
        <v>3</v>
      </c>
      <c r="J41" s="19">
        <v>3</v>
      </c>
      <c r="K41" s="19"/>
      <c r="L41" s="19"/>
      <c r="M41" s="19">
        <v>3</v>
      </c>
      <c r="N41" s="19"/>
      <c r="O41" s="19"/>
      <c r="P41" s="19"/>
      <c r="Q41" s="19"/>
      <c r="R41" s="21"/>
      <c r="S41" s="19"/>
      <c r="T41" s="19"/>
      <c r="U41" s="19"/>
      <c r="V41" s="19"/>
      <c r="W41" s="50"/>
      <c r="X41" s="51"/>
    </row>
    <row r="42" spans="1:24" s="18" customFormat="1" ht="17.25" hidden="1" customHeight="1" x14ac:dyDescent="0.35">
      <c r="A42" s="507"/>
      <c r="B42" s="501"/>
      <c r="C42" s="26" t="s">
        <v>41</v>
      </c>
      <c r="D42" s="27">
        <f t="shared" ref="D42" si="43">100%-D40</f>
        <v>0.7</v>
      </c>
      <c r="E42" s="512"/>
      <c r="F42" s="515" t="str">
        <f t="shared" si="0"/>
        <v>M</v>
      </c>
      <c r="G42" s="52"/>
      <c r="H42" s="52"/>
      <c r="I42" s="52"/>
      <c r="J42" s="52"/>
      <c r="K42" s="52"/>
      <c r="L42" s="52"/>
      <c r="M42" s="52"/>
      <c r="N42" s="52"/>
      <c r="O42" s="52"/>
      <c r="P42" s="52"/>
      <c r="Q42" s="52"/>
      <c r="R42" s="28"/>
      <c r="S42" s="52"/>
      <c r="T42" s="52"/>
      <c r="U42" s="52"/>
      <c r="V42" s="52"/>
      <c r="W42" s="43"/>
      <c r="X42" s="39"/>
    </row>
    <row r="43" spans="1:24" s="18" customFormat="1" ht="17.25" hidden="1" customHeight="1" thickBot="1" x14ac:dyDescent="0.4">
      <c r="A43" s="508"/>
      <c r="B43" s="531"/>
      <c r="C43" s="32" t="s">
        <v>68</v>
      </c>
      <c r="D43" s="33">
        <v>3</v>
      </c>
      <c r="E43" s="513"/>
      <c r="F43" s="516" t="str">
        <f t="shared" si="0"/>
        <v>M</v>
      </c>
      <c r="G43" s="55"/>
      <c r="H43" s="55"/>
      <c r="I43" s="55"/>
      <c r="J43" s="55"/>
      <c r="K43" s="55"/>
      <c r="L43" s="55"/>
      <c r="M43" s="55"/>
      <c r="N43" s="55"/>
      <c r="O43" s="55"/>
      <c r="P43" s="55"/>
      <c r="Q43" s="55"/>
      <c r="R43" s="46"/>
      <c r="S43" s="55"/>
      <c r="T43" s="55"/>
      <c r="U43" s="55"/>
      <c r="V43" s="55"/>
      <c r="W43" s="56"/>
      <c r="X43" s="39"/>
    </row>
    <row r="44" spans="1:24" s="18" customFormat="1" ht="17.25" customHeight="1" x14ac:dyDescent="0.35">
      <c r="A44" s="506">
        <v>13</v>
      </c>
      <c r="B44" s="530" t="s">
        <v>24</v>
      </c>
      <c r="C44" s="13" t="s">
        <v>35</v>
      </c>
      <c r="D44" s="14">
        <f t="shared" ref="D44" si="44">SUM(G44:W44)</f>
        <v>0.44000000000000006</v>
      </c>
      <c r="E44" s="511">
        <f t="shared" ref="E44" si="45">IFERROR(D44*D45+D46*D47," ")</f>
        <v>3.1466666666666665</v>
      </c>
      <c r="F44" s="514" t="str">
        <f t="shared" ref="F44" si="46">IF(E44=5,"A+",IF(AND(E44&lt;5,E44&gt;=4),"A",IF(AND(E44&lt;4,E44&gt;=3),"B+",IF(AND(E44&lt;3,E44&gt;2),"B",IF(AND(E44&lt;=2,E44&gt;0),"C","M")))))</f>
        <v>B+</v>
      </c>
      <c r="G44" s="49"/>
      <c r="H44" s="49">
        <v>0.05</v>
      </c>
      <c r="I44" s="49">
        <v>0.09</v>
      </c>
      <c r="J44" s="49"/>
      <c r="K44" s="49">
        <v>0.05</v>
      </c>
      <c r="L44" s="49"/>
      <c r="M44" s="49"/>
      <c r="N44" s="49"/>
      <c r="O44" s="49"/>
      <c r="P44" s="49">
        <v>0.1</v>
      </c>
      <c r="Q44" s="49"/>
      <c r="R44" s="49"/>
      <c r="S44" s="15"/>
      <c r="T44" s="49">
        <v>0.05</v>
      </c>
      <c r="U44" s="49"/>
      <c r="V44" s="49">
        <v>0.1</v>
      </c>
      <c r="W44" s="38"/>
      <c r="X44" s="39"/>
    </row>
    <row r="45" spans="1:24" s="18" customFormat="1" ht="17.25" customHeight="1" thickBot="1" x14ac:dyDescent="0.4">
      <c r="A45" s="507"/>
      <c r="B45" s="501"/>
      <c r="C45" s="19" t="s">
        <v>69</v>
      </c>
      <c r="D45" s="20">
        <f t="shared" ref="D45" si="47">IFERROR(AVERAGE(G45:V45)," ")</f>
        <v>3.3333333333333335</v>
      </c>
      <c r="E45" s="512"/>
      <c r="F45" s="515" t="str">
        <f t="shared" si="0"/>
        <v>M</v>
      </c>
      <c r="G45" s="19"/>
      <c r="H45" s="19">
        <v>4</v>
      </c>
      <c r="I45" s="19">
        <v>3</v>
      </c>
      <c r="J45" s="19"/>
      <c r="K45" s="19">
        <v>3</v>
      </c>
      <c r="L45" s="19"/>
      <c r="M45" s="19"/>
      <c r="N45" s="19"/>
      <c r="O45" s="19"/>
      <c r="P45" s="19">
        <v>3</v>
      </c>
      <c r="Q45" s="19"/>
      <c r="R45" s="19"/>
      <c r="S45" s="21"/>
      <c r="T45" s="19">
        <v>3</v>
      </c>
      <c r="U45" s="19"/>
      <c r="V45" s="19">
        <v>4</v>
      </c>
      <c r="W45" s="50"/>
      <c r="X45" s="39"/>
    </row>
    <row r="46" spans="1:24" s="18" customFormat="1" ht="17.25" hidden="1" customHeight="1" x14ac:dyDescent="0.35">
      <c r="A46" s="507"/>
      <c r="B46" s="501"/>
      <c r="C46" s="26" t="s">
        <v>41</v>
      </c>
      <c r="D46" s="27">
        <f t="shared" ref="D46" si="48">100%-D44</f>
        <v>0.55999999999999994</v>
      </c>
      <c r="E46" s="512"/>
      <c r="F46" s="515" t="str">
        <f t="shared" si="0"/>
        <v>M</v>
      </c>
      <c r="G46" s="66"/>
      <c r="H46" s="66"/>
      <c r="I46" s="66"/>
      <c r="J46" s="66"/>
      <c r="K46" s="66"/>
      <c r="L46" s="66"/>
      <c r="M46" s="66"/>
      <c r="N46" s="66"/>
      <c r="O46" s="66"/>
      <c r="P46" s="66"/>
      <c r="Q46" s="66"/>
      <c r="R46" s="26"/>
      <c r="S46" s="28"/>
      <c r="T46" s="66"/>
      <c r="U46" s="66"/>
      <c r="V46" s="66"/>
      <c r="W46" s="43"/>
      <c r="X46" s="39"/>
    </row>
    <row r="47" spans="1:24" s="18" customFormat="1" ht="17.25" hidden="1" customHeight="1" thickBot="1" x14ac:dyDescent="0.4">
      <c r="A47" s="508"/>
      <c r="B47" s="531"/>
      <c r="C47" s="32" t="s">
        <v>68</v>
      </c>
      <c r="D47" s="33">
        <v>3</v>
      </c>
      <c r="E47" s="513"/>
      <c r="F47" s="516" t="str">
        <f t="shared" si="0"/>
        <v>M</v>
      </c>
      <c r="G47" s="55"/>
      <c r="H47" s="55"/>
      <c r="I47" s="55"/>
      <c r="J47" s="55"/>
      <c r="K47" s="55"/>
      <c r="L47" s="55"/>
      <c r="M47" s="55"/>
      <c r="N47" s="55"/>
      <c r="O47" s="55"/>
      <c r="P47" s="55"/>
      <c r="Q47" s="55"/>
      <c r="R47" s="55"/>
      <c r="S47" s="46"/>
      <c r="T47" s="55"/>
      <c r="U47" s="55"/>
      <c r="V47" s="55"/>
      <c r="W47" s="56"/>
      <c r="X47" s="39"/>
    </row>
    <row r="48" spans="1:24" s="18" customFormat="1" ht="17.25" customHeight="1" x14ac:dyDescent="0.35">
      <c r="A48" s="506">
        <v>14</v>
      </c>
      <c r="B48" s="530" t="s">
        <v>25</v>
      </c>
      <c r="C48" s="13" t="s">
        <v>35</v>
      </c>
      <c r="D48" s="14">
        <f t="shared" ref="D48" si="49">SUM(G48:W48)</f>
        <v>0.32999999999999996</v>
      </c>
      <c r="E48" s="511">
        <f t="shared" ref="E48" si="50">IFERROR(D48*D49+D50*D51," ")</f>
        <v>3.0659999999999998</v>
      </c>
      <c r="F48" s="514" t="str">
        <f t="shared" ref="F48" si="51">IF(E48=5,"A+",IF(AND(E48&lt;5,E48&gt;=4),"A",IF(AND(E48&lt;4,E48&gt;=3),"B+",IF(AND(E48&lt;3,E48&gt;2),"B",IF(AND(E48&lt;=2,E48&gt;0),"C","M")))))</f>
        <v>B+</v>
      </c>
      <c r="G48" s="49"/>
      <c r="H48" s="49">
        <v>0.1</v>
      </c>
      <c r="I48" s="49">
        <v>0.08</v>
      </c>
      <c r="J48" s="49"/>
      <c r="K48" s="49">
        <v>0.05</v>
      </c>
      <c r="L48" s="49"/>
      <c r="M48" s="49"/>
      <c r="N48" s="14"/>
      <c r="O48" s="49"/>
      <c r="P48" s="49"/>
      <c r="Q48" s="49"/>
      <c r="R48" s="49"/>
      <c r="S48" s="49">
        <v>0.1</v>
      </c>
      <c r="T48" s="15"/>
      <c r="U48" s="49"/>
      <c r="V48" s="49"/>
      <c r="W48" s="38"/>
      <c r="X48" s="39"/>
    </row>
    <row r="49" spans="1:24" s="18" customFormat="1" ht="17.25" customHeight="1" thickBot="1" x14ac:dyDescent="0.4">
      <c r="A49" s="507"/>
      <c r="B49" s="501"/>
      <c r="C49" s="19" t="s">
        <v>69</v>
      </c>
      <c r="D49" s="20">
        <f t="shared" ref="D49" si="52">IFERROR(AVERAGE(G49:V49)," ")</f>
        <v>3.2</v>
      </c>
      <c r="E49" s="512"/>
      <c r="F49" s="515" t="str">
        <f t="shared" si="0"/>
        <v>M</v>
      </c>
      <c r="G49" s="64"/>
      <c r="H49" s="19">
        <v>4</v>
      </c>
      <c r="I49" s="19">
        <v>3</v>
      </c>
      <c r="J49" s="19"/>
      <c r="K49" s="19">
        <v>3</v>
      </c>
      <c r="L49" s="19"/>
      <c r="M49" s="62">
        <v>3</v>
      </c>
      <c r="N49" s="62"/>
      <c r="O49" s="19"/>
      <c r="P49" s="19"/>
      <c r="Q49" s="19"/>
      <c r="R49" s="19"/>
      <c r="S49" s="19">
        <v>3</v>
      </c>
      <c r="T49" s="28"/>
      <c r="U49" s="64"/>
      <c r="V49" s="64"/>
      <c r="W49" s="65"/>
      <c r="X49" s="39"/>
    </row>
    <row r="50" spans="1:24" s="18" customFormat="1" ht="17.25" hidden="1" customHeight="1" x14ac:dyDescent="0.35">
      <c r="A50" s="507"/>
      <c r="B50" s="501"/>
      <c r="C50" s="26" t="s">
        <v>41</v>
      </c>
      <c r="D50" s="27">
        <f t="shared" ref="D50" si="53">100%-D48</f>
        <v>0.67</v>
      </c>
      <c r="E50" s="512"/>
      <c r="F50" s="515" t="str">
        <f t="shared" si="0"/>
        <v>M</v>
      </c>
      <c r="G50" s="52"/>
      <c r="H50" s="26"/>
      <c r="I50" s="26"/>
      <c r="J50" s="26"/>
      <c r="K50" s="26"/>
      <c r="L50" s="26"/>
      <c r="M50" s="26"/>
      <c r="N50" s="26"/>
      <c r="O50" s="26"/>
      <c r="P50" s="26"/>
      <c r="Q50" s="26"/>
      <c r="R50" s="26"/>
      <c r="S50" s="26"/>
      <c r="T50" s="28"/>
      <c r="U50" s="26"/>
      <c r="V50" s="52"/>
      <c r="W50" s="43"/>
      <c r="X50" s="39"/>
    </row>
    <row r="51" spans="1:24" s="18" customFormat="1" ht="17.25" hidden="1" customHeight="1" thickBot="1" x14ac:dyDescent="0.4">
      <c r="A51" s="508"/>
      <c r="B51" s="531"/>
      <c r="C51" s="32" t="s">
        <v>68</v>
      </c>
      <c r="D51" s="33">
        <v>3</v>
      </c>
      <c r="E51" s="513"/>
      <c r="F51" s="516" t="str">
        <f t="shared" si="0"/>
        <v>M</v>
      </c>
      <c r="G51" s="55"/>
      <c r="H51" s="55"/>
      <c r="I51" s="55"/>
      <c r="J51" s="55"/>
      <c r="K51" s="55"/>
      <c r="L51" s="55"/>
      <c r="M51" s="55"/>
      <c r="N51" s="63"/>
      <c r="O51" s="55"/>
      <c r="P51" s="55"/>
      <c r="Q51" s="55"/>
      <c r="R51" s="55"/>
      <c r="S51" s="55"/>
      <c r="T51" s="54"/>
      <c r="U51" s="55"/>
      <c r="V51" s="55"/>
      <c r="W51" s="56"/>
      <c r="X51" s="39"/>
    </row>
    <row r="52" spans="1:24" s="18" customFormat="1" ht="17.25" customHeight="1" x14ac:dyDescent="0.35">
      <c r="A52" s="506">
        <v>15</v>
      </c>
      <c r="B52" s="530" t="s">
        <v>44</v>
      </c>
      <c r="C52" s="13" t="s">
        <v>35</v>
      </c>
      <c r="D52" s="14">
        <f t="shared" ref="D52" si="54">SUM(G52:W52)</f>
        <v>0.62000000000000011</v>
      </c>
      <c r="E52" s="511">
        <f t="shared" ref="E52" si="55">IFERROR(D52*D53+D54*D55," ")</f>
        <v>3.0992000000000002</v>
      </c>
      <c r="F52" s="514" t="str">
        <f t="shared" ref="F52" si="56">IF(E52=5,"A+",IF(AND(E52&lt;5,E52&gt;=4),"A",IF(AND(E52&lt;4,E52&gt;=3),"B+",IF(AND(E52&lt;3,E52&gt;2),"B",IF(AND(E52&lt;=2,E52&gt;0),"C","M")))))</f>
        <v>B+</v>
      </c>
      <c r="G52" s="49"/>
      <c r="H52" s="49">
        <v>0.1</v>
      </c>
      <c r="I52" s="49"/>
      <c r="J52" s="49"/>
      <c r="K52" s="49">
        <v>0.05</v>
      </c>
      <c r="L52" s="49"/>
      <c r="M52" s="49"/>
      <c r="N52" s="49"/>
      <c r="O52" s="49"/>
      <c r="P52" s="49">
        <v>0.1</v>
      </c>
      <c r="Q52" s="49"/>
      <c r="R52" s="49"/>
      <c r="S52" s="49">
        <v>0.17</v>
      </c>
      <c r="T52" s="49"/>
      <c r="U52" s="15"/>
      <c r="V52" s="49">
        <v>0.2</v>
      </c>
      <c r="W52" s="38"/>
      <c r="X52" s="39"/>
    </row>
    <row r="53" spans="1:24" s="18" customFormat="1" ht="17.25" customHeight="1" thickBot="1" x14ac:dyDescent="0.4">
      <c r="A53" s="507"/>
      <c r="B53" s="501"/>
      <c r="C53" s="19" t="s">
        <v>69</v>
      </c>
      <c r="D53" s="20">
        <f t="shared" ref="D53" si="57">IFERROR(AVERAGE(G53:V53)," ")</f>
        <v>3.16</v>
      </c>
      <c r="E53" s="512"/>
      <c r="F53" s="515" t="str">
        <f t="shared" si="0"/>
        <v>M</v>
      </c>
      <c r="G53" s="68"/>
      <c r="H53" s="68">
        <v>3</v>
      </c>
      <c r="I53" s="68"/>
      <c r="J53" s="69"/>
      <c r="K53" s="69">
        <v>3.3</v>
      </c>
      <c r="L53" s="69"/>
      <c r="M53" s="69"/>
      <c r="N53" s="69"/>
      <c r="O53" s="69"/>
      <c r="P53" s="69">
        <v>3</v>
      </c>
      <c r="Q53" s="69"/>
      <c r="R53" s="69"/>
      <c r="S53" s="69">
        <v>3</v>
      </c>
      <c r="T53" s="69"/>
      <c r="U53" s="69"/>
      <c r="V53" s="69">
        <v>3.5</v>
      </c>
      <c r="W53" s="70"/>
      <c r="X53" s="39"/>
    </row>
    <row r="54" spans="1:24" s="18" customFormat="1" ht="17.25" hidden="1" customHeight="1" x14ac:dyDescent="0.35">
      <c r="A54" s="507"/>
      <c r="B54" s="501"/>
      <c r="C54" s="26" t="s">
        <v>41</v>
      </c>
      <c r="D54" s="27">
        <f t="shared" ref="D54" si="58">100%-D52</f>
        <v>0.37999999999999989</v>
      </c>
      <c r="E54" s="512"/>
      <c r="F54" s="515" t="str">
        <f t="shared" si="0"/>
        <v>M</v>
      </c>
      <c r="G54" s="52"/>
      <c r="H54" s="52"/>
      <c r="I54" s="52"/>
      <c r="J54" s="52"/>
      <c r="K54" s="52"/>
      <c r="L54" s="52"/>
      <c r="M54" s="52"/>
      <c r="N54" s="52"/>
      <c r="O54" s="52"/>
      <c r="P54" s="52"/>
      <c r="Q54" s="52"/>
      <c r="R54" s="52"/>
      <c r="S54" s="52"/>
      <c r="T54" s="52"/>
      <c r="U54" s="28"/>
      <c r="V54" s="52"/>
      <c r="W54" s="43"/>
      <c r="X54" s="39"/>
    </row>
    <row r="55" spans="1:24" s="18" customFormat="1" ht="17.25" hidden="1" customHeight="1" thickBot="1" x14ac:dyDescent="0.4">
      <c r="A55" s="508"/>
      <c r="B55" s="531"/>
      <c r="C55" s="32" t="s">
        <v>68</v>
      </c>
      <c r="D55" s="33">
        <v>3</v>
      </c>
      <c r="E55" s="513"/>
      <c r="F55" s="516" t="str">
        <f t="shared" si="0"/>
        <v>M</v>
      </c>
      <c r="G55" s="68"/>
      <c r="H55" s="68"/>
      <c r="I55" s="68"/>
      <c r="J55" s="69"/>
      <c r="K55" s="69"/>
      <c r="L55" s="69"/>
      <c r="M55" s="69"/>
      <c r="N55" s="69"/>
      <c r="O55" s="69"/>
      <c r="P55" s="69"/>
      <c r="Q55" s="69"/>
      <c r="R55" s="69"/>
      <c r="S55" s="69"/>
      <c r="T55" s="69"/>
      <c r="U55" s="69"/>
      <c r="V55" s="21"/>
      <c r="W55" s="70"/>
      <c r="X55" s="39"/>
    </row>
    <row r="56" spans="1:24" s="73" customFormat="1" ht="17.25" customHeight="1" x14ac:dyDescent="0.35">
      <c r="A56" s="537">
        <v>16</v>
      </c>
      <c r="B56" s="540" t="s">
        <v>45</v>
      </c>
      <c r="C56" s="13" t="s">
        <v>35</v>
      </c>
      <c r="D56" s="14">
        <f t="shared" ref="D56" si="59">SUM(G56:W56)</f>
        <v>0.08</v>
      </c>
      <c r="E56" s="511">
        <f t="shared" ref="E56" si="60">IFERROR(D56*D57+D58*D59," ")</f>
        <v>3</v>
      </c>
      <c r="F56" s="514" t="str">
        <f t="shared" ref="F56" si="61">IF(E56=5,"A+",IF(AND(E56&lt;5,E56&gt;=4),"A",IF(AND(E56&lt;4,E56&gt;=3),"B+",IF(AND(E56&lt;3,E56&gt;2),"B",IF(AND(E56&lt;=2,E56&gt;0),"C","M")))))</f>
        <v>B+</v>
      </c>
      <c r="G56" s="71"/>
      <c r="H56" s="71"/>
      <c r="I56" s="71"/>
      <c r="J56" s="49"/>
      <c r="K56" s="49"/>
      <c r="L56" s="49"/>
      <c r="M56" s="49"/>
      <c r="N56" s="49"/>
      <c r="O56" s="49"/>
      <c r="P56" s="49"/>
      <c r="Q56" s="49"/>
      <c r="R56" s="49"/>
      <c r="S56" s="49">
        <v>0.08</v>
      </c>
      <c r="T56" s="49"/>
      <c r="U56" s="49"/>
      <c r="V56" s="15"/>
      <c r="W56" s="72"/>
      <c r="X56" s="39"/>
    </row>
    <row r="57" spans="1:24" s="73" customFormat="1" ht="17.25" customHeight="1" thickBot="1" x14ac:dyDescent="0.4">
      <c r="A57" s="538"/>
      <c r="B57" s="541"/>
      <c r="C57" s="19" t="s">
        <v>69</v>
      </c>
      <c r="D57" s="20">
        <f t="shared" ref="D57" si="62">IFERROR(AVERAGE(G57:V57)," ")</f>
        <v>3</v>
      </c>
      <c r="E57" s="512"/>
      <c r="F57" s="515" t="str">
        <f t="shared" si="0"/>
        <v>M</v>
      </c>
      <c r="G57" s="68"/>
      <c r="H57" s="68"/>
      <c r="I57" s="68"/>
      <c r="J57" s="69"/>
      <c r="K57" s="69"/>
      <c r="L57" s="69"/>
      <c r="M57" s="69"/>
      <c r="N57" s="69"/>
      <c r="O57" s="69"/>
      <c r="P57" s="69"/>
      <c r="Q57" s="69"/>
      <c r="R57" s="69"/>
      <c r="S57" s="69">
        <v>3</v>
      </c>
      <c r="T57" s="69"/>
      <c r="U57" s="69"/>
      <c r="V57" s="21"/>
      <c r="W57" s="70"/>
      <c r="X57" s="39"/>
    </row>
    <row r="58" spans="1:24" s="73" customFormat="1" ht="17.25" hidden="1" customHeight="1" x14ac:dyDescent="0.35">
      <c r="A58" s="538"/>
      <c r="B58" s="541"/>
      <c r="C58" s="26" t="s">
        <v>41</v>
      </c>
      <c r="D58" s="27">
        <f t="shared" ref="D58" si="63">100%-D56</f>
        <v>0.92</v>
      </c>
      <c r="E58" s="512"/>
      <c r="F58" s="515" t="str">
        <f t="shared" si="0"/>
        <v>M</v>
      </c>
      <c r="G58" s="74"/>
      <c r="H58" s="74"/>
      <c r="I58" s="74"/>
      <c r="J58" s="52"/>
      <c r="K58" s="52"/>
      <c r="L58" s="52"/>
      <c r="M58" s="52"/>
      <c r="N58" s="52"/>
      <c r="O58" s="52"/>
      <c r="P58" s="52"/>
      <c r="Q58" s="52"/>
      <c r="R58" s="52"/>
      <c r="S58" s="52"/>
      <c r="T58" s="52"/>
      <c r="U58" s="52"/>
      <c r="V58" s="28"/>
      <c r="W58" s="75"/>
      <c r="X58" s="39"/>
    </row>
    <row r="59" spans="1:24" s="73" customFormat="1" ht="17.25" hidden="1" customHeight="1" thickBot="1" x14ac:dyDescent="0.4">
      <c r="A59" s="539"/>
      <c r="B59" s="542"/>
      <c r="C59" s="32" t="s">
        <v>68</v>
      </c>
      <c r="D59" s="33">
        <v>3</v>
      </c>
      <c r="E59" s="513"/>
      <c r="F59" s="516" t="str">
        <f t="shared" si="0"/>
        <v>M</v>
      </c>
      <c r="G59" s="76"/>
      <c r="H59" s="76"/>
      <c r="I59" s="76"/>
      <c r="J59" s="76"/>
      <c r="K59" s="76"/>
      <c r="L59" s="76"/>
      <c r="M59" s="76"/>
      <c r="N59" s="77"/>
      <c r="O59" s="55"/>
      <c r="P59" s="76"/>
      <c r="Q59" s="76"/>
      <c r="R59" s="76"/>
      <c r="S59" s="76"/>
      <c r="T59" s="76"/>
      <c r="U59" s="77"/>
      <c r="V59" s="78"/>
      <c r="W59" s="79"/>
      <c r="X59" s="39"/>
    </row>
    <row r="60" spans="1:24" s="84" customFormat="1" ht="26.25" customHeight="1" thickBot="1" x14ac:dyDescent="0.4">
      <c r="A60" s="80"/>
      <c r="B60" s="543" t="s">
        <v>46</v>
      </c>
      <c r="C60" s="544"/>
      <c r="D60" s="81"/>
      <c r="E60" s="81"/>
      <c r="F60" s="81"/>
      <c r="G60" s="82"/>
      <c r="H60" s="82"/>
      <c r="I60" s="82"/>
      <c r="J60" s="82"/>
      <c r="K60" s="82"/>
      <c r="L60" s="82"/>
      <c r="M60" s="82"/>
      <c r="N60" s="82"/>
      <c r="O60" s="82"/>
      <c r="P60" s="82"/>
      <c r="Q60" s="82"/>
      <c r="R60" s="82"/>
      <c r="S60" s="82"/>
      <c r="T60" s="82"/>
      <c r="U60" s="82"/>
      <c r="V60" s="82"/>
      <c r="W60" s="83"/>
    </row>
    <row r="61" spans="1:24" s="87" customFormat="1" ht="14" x14ac:dyDescent="0.35">
      <c r="A61" s="85"/>
      <c r="B61" s="86" t="s">
        <v>47</v>
      </c>
    </row>
    <row r="62" spans="1:24" s="87" customFormat="1" ht="14" x14ac:dyDescent="0.35">
      <c r="A62" s="85"/>
      <c r="B62" s="86" t="s">
        <v>48</v>
      </c>
    </row>
    <row r="64" spans="1:24" x14ac:dyDescent="0.35">
      <c r="A64" s="536" t="s">
        <v>49</v>
      </c>
      <c r="B64" s="536"/>
      <c r="C64" s="536"/>
      <c r="D64" s="536"/>
      <c r="E64" s="536"/>
      <c r="F64" s="536"/>
      <c r="G64" s="536"/>
      <c r="H64" s="536"/>
      <c r="I64" s="536"/>
      <c r="J64" s="536"/>
      <c r="K64" s="536"/>
      <c r="L64" s="536"/>
      <c r="M64" s="536"/>
      <c r="N64" s="536"/>
      <c r="O64" s="536"/>
      <c r="P64" s="536"/>
      <c r="Q64" s="536"/>
      <c r="R64" s="536"/>
      <c r="S64" s="536"/>
      <c r="T64" s="536"/>
      <c r="U64" s="536"/>
      <c r="V64" s="536"/>
      <c r="W64" s="536"/>
    </row>
    <row r="65" spans="1:23" ht="121.5" customHeight="1" x14ac:dyDescent="0.35">
      <c r="A65" s="90">
        <v>1</v>
      </c>
      <c r="B65" s="89" t="s">
        <v>50</v>
      </c>
      <c r="C65" s="545" t="s">
        <v>51</v>
      </c>
      <c r="D65" s="545"/>
      <c r="E65" s="545"/>
      <c r="F65" s="545"/>
      <c r="G65" s="546"/>
      <c r="H65" s="546"/>
      <c r="I65" s="546"/>
      <c r="J65" s="546"/>
      <c r="K65" s="546"/>
      <c r="L65" s="546"/>
      <c r="M65" s="546"/>
      <c r="N65" s="546"/>
      <c r="O65" s="546"/>
      <c r="P65" s="546"/>
      <c r="Q65" s="546"/>
      <c r="R65" s="546"/>
      <c r="S65" s="546"/>
      <c r="T65" s="546"/>
      <c r="U65" s="546"/>
      <c r="V65" s="546"/>
      <c r="W65" s="546"/>
    </row>
    <row r="66" spans="1:23" ht="162.75" customHeight="1" x14ac:dyDescent="0.35">
      <c r="A66" s="547">
        <v>2</v>
      </c>
      <c r="B66" s="548" t="s">
        <v>52</v>
      </c>
      <c r="C66" s="551" t="s">
        <v>53</v>
      </c>
      <c r="D66" s="551"/>
      <c r="E66" s="551"/>
      <c r="F66" s="551"/>
      <c r="G66" s="551"/>
      <c r="H66" s="551"/>
      <c r="I66" s="551"/>
      <c r="J66" s="551"/>
      <c r="K66" s="551"/>
      <c r="L66" s="551"/>
      <c r="M66" s="551"/>
      <c r="N66" s="551"/>
      <c r="O66" s="551"/>
      <c r="P66" s="551"/>
      <c r="Q66" s="551"/>
      <c r="R66" s="551"/>
      <c r="S66" s="551"/>
      <c r="T66" s="551"/>
      <c r="U66" s="551"/>
      <c r="V66" s="551"/>
      <c r="W66" s="551"/>
    </row>
    <row r="67" spans="1:23" ht="117" customHeight="1" x14ac:dyDescent="0.35">
      <c r="A67" s="547"/>
      <c r="B67" s="549"/>
      <c r="C67" s="552" t="s">
        <v>54</v>
      </c>
      <c r="D67" s="553"/>
      <c r="E67" s="553"/>
      <c r="F67" s="553"/>
      <c r="G67" s="553"/>
      <c r="H67" s="553"/>
      <c r="I67" s="553"/>
      <c r="J67" s="553"/>
      <c r="K67" s="553"/>
      <c r="L67" s="553"/>
      <c r="M67" s="553"/>
      <c r="N67" s="553"/>
      <c r="O67" s="553"/>
      <c r="P67" s="553"/>
      <c r="Q67" s="553"/>
      <c r="R67" s="553"/>
      <c r="S67" s="553"/>
      <c r="T67" s="553"/>
      <c r="U67" s="553"/>
      <c r="V67" s="553"/>
      <c r="W67" s="554"/>
    </row>
    <row r="68" spans="1:23" ht="90" customHeight="1" x14ac:dyDescent="0.35">
      <c r="A68" s="547"/>
      <c r="B68" s="550"/>
      <c r="C68" s="551" t="s">
        <v>55</v>
      </c>
      <c r="D68" s="551"/>
      <c r="E68" s="551"/>
      <c r="F68" s="551"/>
      <c r="G68" s="551"/>
      <c r="H68" s="551"/>
      <c r="I68" s="551"/>
      <c r="J68" s="551"/>
      <c r="K68" s="551"/>
      <c r="L68" s="551"/>
      <c r="M68" s="551"/>
      <c r="N68" s="551"/>
      <c r="O68" s="551"/>
      <c r="P68" s="551"/>
      <c r="Q68" s="551"/>
      <c r="R68" s="551"/>
      <c r="S68" s="551"/>
      <c r="T68" s="551"/>
      <c r="U68" s="551"/>
      <c r="V68" s="551"/>
      <c r="W68" s="551"/>
    </row>
    <row r="69" spans="1:23" ht="90" customHeight="1" x14ac:dyDescent="0.35">
      <c r="A69" s="90">
        <v>3</v>
      </c>
      <c r="B69" s="90" t="s">
        <v>56</v>
      </c>
      <c r="C69" s="551" t="s">
        <v>57</v>
      </c>
      <c r="D69" s="551"/>
      <c r="E69" s="551"/>
      <c r="F69" s="551"/>
      <c r="G69" s="551"/>
      <c r="H69" s="551"/>
      <c r="I69" s="551"/>
      <c r="J69" s="551"/>
      <c r="K69" s="551"/>
      <c r="L69" s="551"/>
      <c r="M69" s="551"/>
      <c r="N69" s="551"/>
      <c r="O69" s="551"/>
      <c r="P69" s="551"/>
      <c r="Q69" s="551"/>
      <c r="R69" s="551"/>
      <c r="S69" s="551"/>
      <c r="T69" s="551"/>
      <c r="U69" s="551"/>
      <c r="V69" s="551"/>
      <c r="W69" s="551"/>
    </row>
    <row r="70" spans="1:23" ht="90" customHeight="1" x14ac:dyDescent="0.35">
      <c r="A70" s="90">
        <v>4</v>
      </c>
      <c r="B70" s="92" t="s">
        <v>58</v>
      </c>
      <c r="C70" s="551" t="s">
        <v>59</v>
      </c>
      <c r="D70" s="551"/>
      <c r="E70" s="551"/>
      <c r="F70" s="551"/>
      <c r="G70" s="551"/>
      <c r="H70" s="551"/>
      <c r="I70" s="551"/>
      <c r="J70" s="551"/>
      <c r="K70" s="551"/>
      <c r="L70" s="551"/>
      <c r="M70" s="551"/>
      <c r="N70" s="551"/>
      <c r="O70" s="551"/>
      <c r="P70" s="551"/>
      <c r="Q70" s="551"/>
      <c r="R70" s="551"/>
      <c r="S70" s="551"/>
      <c r="T70" s="551"/>
      <c r="U70" s="551"/>
      <c r="V70" s="551"/>
      <c r="W70" s="551"/>
    </row>
    <row r="71" spans="1:23" ht="90" customHeight="1" x14ac:dyDescent="0.35">
      <c r="A71" s="547"/>
      <c r="B71" s="555" t="s">
        <v>60</v>
      </c>
      <c r="C71" s="556" t="s">
        <v>61</v>
      </c>
      <c r="D71" s="556"/>
      <c r="E71" s="556"/>
      <c r="F71" s="556"/>
      <c r="G71" s="551"/>
      <c r="H71" s="551"/>
      <c r="I71" s="551"/>
      <c r="J71" s="551"/>
      <c r="K71" s="551"/>
      <c r="L71" s="551"/>
      <c r="M71" s="551"/>
      <c r="N71" s="551"/>
      <c r="O71" s="551"/>
      <c r="P71" s="551"/>
      <c r="Q71" s="551"/>
      <c r="R71" s="551"/>
      <c r="S71" s="551"/>
      <c r="T71" s="551"/>
      <c r="U71" s="551"/>
      <c r="V71" s="551"/>
      <c r="W71" s="551"/>
    </row>
    <row r="72" spans="1:23" ht="90" customHeight="1" x14ac:dyDescent="0.35">
      <c r="A72" s="547"/>
      <c r="B72" s="555"/>
      <c r="C72" s="551" t="s">
        <v>62</v>
      </c>
      <c r="D72" s="551"/>
      <c r="E72" s="551"/>
      <c r="F72" s="551"/>
      <c r="G72" s="551"/>
      <c r="H72" s="551"/>
      <c r="I72" s="551"/>
      <c r="J72" s="551"/>
      <c r="K72" s="551"/>
      <c r="L72" s="551"/>
      <c r="M72" s="551"/>
      <c r="N72" s="551"/>
      <c r="O72" s="551"/>
      <c r="P72" s="551"/>
      <c r="Q72" s="551"/>
      <c r="R72" s="551"/>
      <c r="S72" s="551"/>
      <c r="T72" s="551"/>
      <c r="U72" s="551"/>
      <c r="V72" s="551"/>
      <c r="W72" s="551"/>
    </row>
    <row r="73" spans="1:23" ht="90" customHeight="1" x14ac:dyDescent="0.35">
      <c r="A73" s="547"/>
      <c r="B73" s="555"/>
      <c r="C73" s="551" t="s">
        <v>63</v>
      </c>
      <c r="D73" s="551"/>
      <c r="E73" s="551"/>
      <c r="F73" s="551"/>
      <c r="G73" s="551"/>
      <c r="H73" s="551"/>
      <c r="I73" s="551"/>
      <c r="J73" s="551"/>
      <c r="K73" s="551"/>
      <c r="L73" s="551"/>
      <c r="M73" s="551"/>
      <c r="N73" s="551"/>
      <c r="O73" s="551"/>
      <c r="P73" s="551"/>
      <c r="Q73" s="551"/>
      <c r="R73" s="551"/>
      <c r="S73" s="551"/>
      <c r="T73" s="551"/>
      <c r="U73" s="551"/>
      <c r="V73" s="551"/>
      <c r="W73" s="551"/>
    </row>
    <row r="74" spans="1:23" ht="90" customHeight="1" x14ac:dyDescent="0.35">
      <c r="A74" s="90"/>
      <c r="B74" s="92" t="s">
        <v>64</v>
      </c>
      <c r="C74" s="551" t="s">
        <v>65</v>
      </c>
      <c r="D74" s="551"/>
      <c r="E74" s="551"/>
      <c r="F74" s="551"/>
      <c r="G74" s="551"/>
      <c r="H74" s="551"/>
      <c r="I74" s="551"/>
      <c r="J74" s="551"/>
      <c r="K74" s="551"/>
      <c r="L74" s="551"/>
      <c r="M74" s="551"/>
      <c r="N74" s="551"/>
      <c r="O74" s="551"/>
      <c r="P74" s="551"/>
      <c r="Q74" s="551"/>
      <c r="R74" s="551"/>
      <c r="S74" s="551"/>
      <c r="T74" s="551"/>
      <c r="U74" s="551"/>
      <c r="V74" s="551"/>
      <c r="W74" s="551"/>
    </row>
    <row r="75" spans="1:23" x14ac:dyDescent="0.35">
      <c r="C75" s="557"/>
      <c r="D75" s="557"/>
      <c r="E75" s="557"/>
      <c r="F75" s="557"/>
      <c r="G75" s="557"/>
      <c r="H75" s="557"/>
      <c r="I75" s="557"/>
      <c r="J75" s="557"/>
      <c r="K75" s="557"/>
      <c r="L75" s="557"/>
      <c r="M75" s="557"/>
      <c r="N75" s="557"/>
      <c r="O75" s="557"/>
      <c r="P75" s="557"/>
      <c r="Q75" s="557"/>
      <c r="R75" s="557"/>
      <c r="S75" s="557"/>
      <c r="T75" s="557"/>
      <c r="U75" s="557"/>
      <c r="V75" s="557"/>
      <c r="W75" s="557"/>
    </row>
    <row r="76" spans="1:23" x14ac:dyDescent="0.35">
      <c r="B76" s="505" t="s">
        <v>66</v>
      </c>
      <c r="C76" s="505"/>
      <c r="D76" s="94"/>
      <c r="E76" s="94"/>
      <c r="F76" s="94"/>
      <c r="S76" s="505"/>
      <c r="T76" s="505"/>
      <c r="U76" s="505"/>
      <c r="V76" s="505"/>
      <c r="W76" s="505"/>
    </row>
    <row r="77" spans="1:23" x14ac:dyDescent="0.35">
      <c r="S77" s="505"/>
      <c r="T77" s="505"/>
      <c r="U77" s="505"/>
      <c r="V77" s="505"/>
      <c r="W77" s="505"/>
    </row>
    <row r="78" spans="1:23" x14ac:dyDescent="0.35">
      <c r="S78" s="505"/>
      <c r="T78" s="505"/>
      <c r="U78" s="505"/>
      <c r="V78" s="505"/>
      <c r="W78" s="505"/>
    </row>
    <row r="82" spans="2:6" x14ac:dyDescent="0.35">
      <c r="B82" s="505" t="s">
        <v>67</v>
      </c>
      <c r="C82" s="505"/>
      <c r="D82" s="94"/>
      <c r="E82" s="94"/>
      <c r="F82" s="94"/>
    </row>
  </sheetData>
  <mergeCells count="84">
    <mergeCell ref="B82:C82"/>
    <mergeCell ref="C74:W74"/>
    <mergeCell ref="C75:W75"/>
    <mergeCell ref="B76:C76"/>
    <mergeCell ref="S76:W76"/>
    <mergeCell ref="S77:W77"/>
    <mergeCell ref="S78:W78"/>
    <mergeCell ref="C69:W69"/>
    <mergeCell ref="C70:W70"/>
    <mergeCell ref="A71:A73"/>
    <mergeCell ref="B71:B73"/>
    <mergeCell ref="C71:W71"/>
    <mergeCell ref="C72:W72"/>
    <mergeCell ref="C73:W73"/>
    <mergeCell ref="C65:W65"/>
    <mergeCell ref="A66:A68"/>
    <mergeCell ref="B66:B68"/>
    <mergeCell ref="C66:W66"/>
    <mergeCell ref="C67:W67"/>
    <mergeCell ref="C68:W68"/>
    <mergeCell ref="A64:W64"/>
    <mergeCell ref="A48:A51"/>
    <mergeCell ref="B48:B51"/>
    <mergeCell ref="E48:E51"/>
    <mergeCell ref="F48:F51"/>
    <mergeCell ref="A52:A55"/>
    <mergeCell ref="B52:B55"/>
    <mergeCell ref="E52:E55"/>
    <mergeCell ref="F52:F55"/>
    <mergeCell ref="A56:A59"/>
    <mergeCell ref="B56:B59"/>
    <mergeCell ref="E56:E59"/>
    <mergeCell ref="F56:F59"/>
    <mergeCell ref="B60:C60"/>
    <mergeCell ref="A40:A43"/>
    <mergeCell ref="B40:B43"/>
    <mergeCell ref="E40:E43"/>
    <mergeCell ref="F40:F43"/>
    <mergeCell ref="A44:A47"/>
    <mergeCell ref="B44:B47"/>
    <mergeCell ref="E44:E47"/>
    <mergeCell ref="F44:F47"/>
    <mergeCell ref="A32:A35"/>
    <mergeCell ref="B32:B35"/>
    <mergeCell ref="E32:E35"/>
    <mergeCell ref="F32:F35"/>
    <mergeCell ref="A36:A39"/>
    <mergeCell ref="B36:B39"/>
    <mergeCell ref="E36:E39"/>
    <mergeCell ref="F36:F39"/>
    <mergeCell ref="A24:A27"/>
    <mergeCell ref="B24:B27"/>
    <mergeCell ref="E24:E27"/>
    <mergeCell ref="F24:F27"/>
    <mergeCell ref="A28:A31"/>
    <mergeCell ref="B28:B31"/>
    <mergeCell ref="E28:E31"/>
    <mergeCell ref="F28:F31"/>
    <mergeCell ref="A16:A19"/>
    <mergeCell ref="B16:B19"/>
    <mergeCell ref="E16:E19"/>
    <mergeCell ref="F16:F19"/>
    <mergeCell ref="A20:A23"/>
    <mergeCell ref="B20:B23"/>
    <mergeCell ref="E20:E23"/>
    <mergeCell ref="F20:F23"/>
    <mergeCell ref="A8:A11"/>
    <mergeCell ref="B8:B11"/>
    <mergeCell ref="E8:E11"/>
    <mergeCell ref="F8:F11"/>
    <mergeCell ref="A12:A15"/>
    <mergeCell ref="B12:B15"/>
    <mergeCell ref="E12:E15"/>
    <mergeCell ref="F12:F15"/>
    <mergeCell ref="A1:W1"/>
    <mergeCell ref="A2:A3"/>
    <mergeCell ref="B2:B3"/>
    <mergeCell ref="C2:F2"/>
    <mergeCell ref="W2:W3"/>
    <mergeCell ref="AC3:AC4"/>
    <mergeCell ref="A4:A7"/>
    <mergeCell ref="B4:B7"/>
    <mergeCell ref="E4:E7"/>
    <mergeCell ref="F4:F7"/>
  </mergeCells>
  <hyperlinks>
    <hyperlink ref="X1" location="'UPF- 2018'!A1" display="'UPF- 2018'!A1"/>
  </hyperlinks>
  <pageMargins left="0.25" right="0" top="0" bottom="0.25" header="0.05" footer="0.05"/>
  <pageSetup scale="8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Phân bổ tỷ lệ</vt:lpstr>
      <vt:lpstr>UPF- YEAR</vt:lpstr>
      <vt:lpstr>UPF-MONTHLY</vt:lpstr>
      <vt:lpstr>UPF- Sep.18</vt:lpstr>
      <vt:lpstr>UPF- Aug.18</vt:lpstr>
      <vt:lpstr>UPF-July.18</vt:lpstr>
      <vt:lpstr>UPF-June.18</vt:lpstr>
      <vt:lpstr>UPF- May.18</vt:lpstr>
      <vt:lpstr>UPF- April.18</vt:lpstr>
      <vt:lpstr>UPF- Mar.18</vt:lpstr>
      <vt:lpstr>UPF- Feb. 18</vt:lpstr>
      <vt:lpstr>UPF- Jan. 18</vt:lpstr>
      <vt:lpstr>UPF Cross </vt:lpstr>
      <vt:lpstr>'UPF- April.18'!Print_Area</vt:lpstr>
      <vt:lpstr>'UPF- Feb. 18'!Print_Area</vt:lpstr>
      <vt:lpstr>'UPF- Jan. 18'!Print_Area</vt:lpstr>
      <vt:lpstr>'UPF- Mar.18'!Print_Area</vt:lpstr>
      <vt:lpstr>'UPF- May.18'!Print_Area</vt:lpstr>
      <vt:lpstr>'UPF-July.18'!Print_Area</vt:lpstr>
      <vt:lpstr>'UPF-June.18'!Print_Area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Thi. Dao</dc:creator>
  <cp:lastModifiedBy>Administrator</cp:lastModifiedBy>
  <dcterms:created xsi:type="dcterms:W3CDTF">2018-09-07T07:43:19Z</dcterms:created>
  <dcterms:modified xsi:type="dcterms:W3CDTF">2020-01-16T10:43:20Z</dcterms:modified>
</cp:coreProperties>
</file>