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autoCompressPictures="0"/>
  <bookViews>
    <workbookView xWindow="-37800" yWindow="-2145" windowWidth="20730" windowHeight="8835" tabRatio="500"/>
  </bookViews>
  <sheets>
    <sheet name="NhatKyThuChi" sheetId="6" r:id="rId1"/>
    <sheet name="Interview" sheetId="7" r:id="rId2"/>
  </sheets>
  <definedNames>
    <definedName name="priorities">OFFSET(#REF!,1,0,MATCH(REPT("z",255),#REF!),1)</definedName>
    <definedName name="status">OFFSET(#REF!,1,0,MATCH(REPT("z",255),#REF!),1)</definedName>
  </definedNames>
  <calcPr calcId="145621"/>
  <extLst>
    <ext xmlns:mx="http://schemas.microsoft.com/office/mac/excel/2008/main" uri="{7523E5D3-25F3-A5E0-1632-64F254C22452}">
      <mx:ArchID Flags="2"/>
    </ext>
  </extLst>
</workbook>
</file>

<file path=xl/calcChain.xml><?xml version="1.0" encoding="utf-8"?>
<calcChain xmlns="http://schemas.openxmlformats.org/spreadsheetml/2006/main">
  <c r="D6" i="6" l="1"/>
  <c r="G6" i="6" s="1"/>
  <c r="E6" i="6"/>
  <c r="F6" i="6"/>
  <c r="E4" i="6" l="1"/>
  <c r="E2" i="6"/>
  <c r="E3" i="6"/>
  <c r="D2" i="6"/>
  <c r="A30" i="6"/>
  <c r="A31" i="6" s="1"/>
  <c r="A32" i="6" s="1"/>
  <c r="D22" i="6" l="1"/>
  <c r="D21" i="6"/>
  <c r="A10" i="6" l="1"/>
  <c r="A11" i="6" s="1"/>
  <c r="A12" i="6" s="1"/>
  <c r="A13" i="6" s="1"/>
  <c r="A14" i="6" s="1"/>
  <c r="A15" i="6" s="1"/>
  <c r="A16" i="6" s="1"/>
  <c r="A17" i="6" s="1"/>
  <c r="A18" i="6" s="1"/>
  <c r="A19" i="6" s="1"/>
  <c r="A20" i="6" s="1"/>
  <c r="A21" i="6" s="1"/>
  <c r="A22" i="6" s="1"/>
  <c r="A23" i="6" s="1"/>
  <c r="A24" i="6" s="1"/>
  <c r="A25" i="6" s="1"/>
  <c r="A26" i="6" s="1"/>
  <c r="A27" i="6" s="1"/>
  <c r="A28" i="6" s="1"/>
  <c r="A29" i="6" s="1"/>
  <c r="D13" i="6" l="1"/>
  <c r="D16" i="6"/>
  <c r="C33" i="6" l="1"/>
  <c r="D33" i="6"/>
</calcChain>
</file>

<file path=xl/sharedStrings.xml><?xml version="1.0" encoding="utf-8"?>
<sst xmlns="http://schemas.openxmlformats.org/spreadsheetml/2006/main" count="147" uniqueCount="101">
  <si>
    <t>STT</t>
  </si>
  <si>
    <t>Ngày</t>
  </si>
  <si>
    <t>Thu</t>
  </si>
  <si>
    <t>Chi</t>
  </si>
  <si>
    <t>Chi tiết</t>
  </si>
  <si>
    <t>Số dư</t>
  </si>
  <si>
    <t>Total</t>
  </si>
  <si>
    <t>Đặt cọc thuê văn phòng cho anh Vỹ</t>
  </si>
  <si>
    <t>Tên</t>
  </si>
  <si>
    <t>Vốn đã góp</t>
  </si>
  <si>
    <t>HaiPM</t>
  </si>
  <si>
    <t>DaoHVN</t>
  </si>
  <si>
    <t>MinhTT</t>
  </si>
  <si>
    <t>TrungHV</t>
  </si>
  <si>
    <t>Ký hợp đồng thuê 6 tháng</t>
  </si>
  <si>
    <t>Mua tên miền + host 600M 1 năm</t>
  </si>
  <si>
    <t>Phí đăng ký hộ kinh doanh</t>
  </si>
  <si>
    <t>Đặt cọc cửa kính showroom</t>
  </si>
  <si>
    <t>Người giao dịch</t>
  </si>
  <si>
    <t>Vật liệu điện</t>
  </si>
  <si>
    <t>đèn âm trần</t>
  </si>
  <si>
    <t>đèn ngủ</t>
  </si>
  <si>
    <t>đặt cọc quảng cáo</t>
  </si>
  <si>
    <t>đặt cọc ghế sofa</t>
  </si>
  <si>
    <t xml:space="preserve">bảng ghim và thiết bị </t>
  </si>
  <si>
    <t>Ứng viên</t>
  </si>
  <si>
    <t>Lê Thị Thảo Thi</t>
  </si>
  <si>
    <t>Kinh nghiệm</t>
  </si>
  <si>
    <t>Kế toán
Bán hàng cho smarthome</t>
  </si>
  <si>
    <t>4M cứng + phụ cấp xăng + dien thoai</t>
  </si>
  <si>
    <t>Thứ nhất, về con người</t>
  </si>
  <si>
    <t>Điểm đánh giá</t>
  </si>
  <si>
    <t>Note</t>
  </si>
  <si>
    <t>Khả năng giao tiếp, tư vấn</t>
  </si>
  <si>
    <t>Biết lắng nghe, giữ lời và tôn trọng khách hàng</t>
  </si>
  <si>
    <t>chào to, xởi lởi, vui vẻ, miệng chào mắt cười và giao tiếp một cách tự nhiên thu hút THÂN THIỆN, GẦN GŨI</t>
  </si>
  <si>
    <t>Tiêu chí/câu hỏi</t>
  </si>
  <si>
    <t>Đề nghị ứng viên giới thiệu một cái gì đó để xem khả năng tư vấn.</t>
  </si>
  <si>
    <t>-</t>
  </si>
  <si>
    <t>Biết về sản phẩm</t>
  </si>
  <si>
    <t>hỏi vài chủ đề để xem ứng viên có lắng nghe không. Sau đó nói họ tóm tắt lại nội dung</t>
  </si>
  <si>
    <t>Hỏi ứng viên xem họ có biết gì về sản phẩm smart home không</t>
  </si>
  <si>
    <t>Hiểu biết về khách hàng</t>
  </si>
  <si>
    <t>Sau buổi nói chuyện thì hỏi ứng viên nhận xét sơ lược về người interview để xem khả năng hiểu biết khách hàng.</t>
  </si>
  <si>
    <t>Thị trường và đối thủ</t>
  </si>
  <si>
    <t>Khả năng sử dụng tin học văn phòng + internet</t>
  </si>
  <si>
    <t>Thu nhập cũ</t>
  </si>
  <si>
    <t>Thu nhập thỏa thuận</t>
  </si>
  <si>
    <t>Câu hỏi gợi ý</t>
  </si>
  <si>
    <t>Khả năng sắp xếp và diễn đạt ý tưởng rõ ràng, chính xác.
Hãy sử dụng các câu hỏi để tìm hiểu sở thích của anh ta : Phim ảnh, thể thao, sách báo… và đề nghị anh ta trình bày về một đề tài yêu thích.
Những câu hỏi gợi ý :
1. Bạn hay làm gì mỗi khi rảnh rỗi? Hay : Khi còn đi học bạn thích môn gì nhất?.
2. Bạn có thể kể một câu chuyện, phim, bài nhạc , trận cầu…. Mà bạn thích?
3. Đề nghị ứng viên bình luận về một vấn đề thời sự hiện tại, một bức tranh…
4. Bạn có bao giờ trình bày trước lớp, tổ về vấn đề gì chưa ? hãy kể lại.
5. Bạn có tham gia làm thơ, báo tường bao giờ không? Hãy kể lại.</t>
  </si>
  <si>
    <t>Khả năng trình bày một vấn đề mang tính thuyết phục cao. Nêu rõ được lợi ích và thúc đẩy người nghe làm theo ý mình.
Những câu hỏi gợi ý :
1. Hãy kể một tình huống mà bạn đã thuyết phục được người khác làm theo ý mình.?
2. Bạn có bao giờ đề nghị bạn bè, cấp trên hoặc ai đó làm gì khác với cách bình thường ?
3. Bạn có từng bán sản phẩm hoặc dịch vụ gì chưa, nếu tôi là khách hàng bạn sẽ chào hàng như thế nào ?
4. Giả sử bạn đang phải bán vật gì đó cho tôi ( Cây viết, tờ báo, đồng hồ…)bạn sẽ trình bày như thế nào?
5. Dùng 1 bản trình bày bán hàng, làm mẫu cách trình bày bán hàng của mình và đề nghị ứng viên lặp lại.
6. Vì sao chúng tôi nên tuyển bạn ?</t>
  </si>
  <si>
    <t>TINH THẦN CHIẾN THẮNG, ĐẶT MỤC TIÊU CAO VÀ NỖ LỰC ĐẠT ĐƯỢC MỤC ĐÍCH.</t>
  </si>
  <si>
    <t>· Ứng viên có bản năng mạnh mẽ, luôn nỗ lực đứng đầu. Biết học hỏi từ thành công và thất bại để làm việc tốt hơn.
· Những câu hỏi gợi ý :
1. Có khi nào bạn đã tự đặt mục tiêu cho mình ? bạn có gặp trở ngại nào và đã vượt qua trở ngại này ra sao? Kết qủa cuối cùng như thế nào?
2. Thành công lớn nhất của bạn trong đời là gì ( Trường học, gia đình, công việc…). Bạn học hỏi gì từ thành công đó?
3. Bạn có gặp thất bại gì trong đời ? Nếu được làm lại bạn sẽ làm gì?
4. Bạn đã làm gì để công việc hiện tại được hiệu qủa hơn ? Nếu bạn có quyền bạn muốn thay đổi gì?
5. Bạn có đối thủ nào trong công việc hiện tại? Bạn đã làm gì để chiến thắng đối thủ?
6. Bạn có chơi thể thao? Hãy kể một lần thi đấu bạn tham gia, cảm giác của bạn khi thắng hay thua?</t>
  </si>
  <si>
    <t>Trung thực</t>
  </si>
  <si>
    <t>Ứng viên trung thực và đáng tin cậy. Chúng ta có thể tin tưởng và giao phó công việc cho họ.
Không có câu hỏi cụ thể nào để biết ứng viên trung thực hay không.
Hỏi thêm các chi tiết trong phần trình bày của ứng viên giúp chúng ta đo lường độ tin cậy và tính trung thực của họ.
Liên lạc với Công Ty mà ứng viên đã làm việc để rà xoát lại thông tin.
Mặc dù khó đo lường nhưng đức tính này rất quan trọng . Chúng ta không thể giao phó công việc kinh doanh cho người không đáng tin cậy.
Những câu hỏi gợi ý :
1. Bạn có điểm yếu gì? ( Người thật thà nói tự nhiên và phù hợp với nhận định của chúng ta. Những người khác nói lòng vòng và nói những điểm không ảnh hưởng nhiều đến công việc).
2. Nếu được tuyển, bạn sẽ làm cho Công Ty trong bao lâu ? ( Những người thật thà chỉ cam kết khoảng thời gian vừa phải, Những người khác hứa hẹn làm cho bạn suốt đời…).
3. Bạn có khi nào tham gia hoạt động từ thiện không? ( Nếu có hãy hỏi thêm chi tiết :Gần nay nhất là gì, cho ai…).
4. Bạn có đóng góp gì cho Công Ty trong việc phỏng vấn để chúng tôi có thể làm tốt hơn?
5. Bạn nghĩ gì về Công Ty chúng tôi? Theo bạn chúng tôi cần làm gì để hiệu qủa hơn ?</t>
  </si>
  <si>
    <t>Người này có thể chịu đựng những điều kiện làm việc vất vả ngoài trời. Sẵn sàng làm việc tích cực hơn nếu có thể kiếm thêm tiền..
Những câu hỏi gợi ý :Dựa vào lý lịch của ứng viên chúng ta hỏi xem anh ta có khi nào phải làm việc vất vả không.Khi thất nghiệp thì ứng viên làm gì, anh ta có phải chịu trách nhiệm
1. Bạn có thể kể rõ hơn về thời gian bạn làm việc ở vị trí Z cho công ty X ?
2. Có khoảng thời gian 6 tháng giữa lúc bạn chuyển việc từ Công Ty A sang Công Ty B , bạn làm gì lúc đó ? .
3. Bạn có bao giờ rơi vào hoàn cảnh khó khăn phải làmviệc vất vả không ?
4. Ai chịu trách nhiệm kiếm tiền trong gia đình bạn?
5. Chúng tôi có 2 việc cần người, một ở văn phòng trực điện thoại lấy đơn hàng, lương 2000.000 đ và đi bán hàng lương khỏang :4.000.000 đ nhưng rất vất vả và phải đạt chỉ tiêu bán hàng. Bạn muốn làm công việc nào?
6. Bạn có kế hoạch học tập gì không ?</t>
  </si>
  <si>
    <t>Có giới thiệu sơ về cách bán hàng (có kinh nghiệm nhưng chưa tinh tế lắm)</t>
  </si>
  <si>
    <r>
      <t xml:space="preserve">rảnh thì đọc sách và đi chơi 
- đời thay đổi khi chúng ta thay đổi
  TÓm tắt: 
     cách mình suy nhĩ và lời nói ra
     cần lạc quan
     phải đặt ra mục tiêu và hoàn thành một cachs tích cực nhất
    </t>
    </r>
    <r>
      <rPr>
        <b/>
        <sz val="12"/>
        <color theme="1"/>
        <rFont val="Calibri"/>
        <family val="2"/>
        <scheme val="minor"/>
      </rPr>
      <t>Luôn hướng tới tương lai với tinh thần lạc quan và luôn chuẩn bị cho mọi thứ.</t>
    </r>
  </si>
  <si>
    <t>Mục tiêu: 3 tháng đanh yokolele
Hoàn thành khóa học tiếng Anh (9/10)
Mục tiêu tiết kiệm được mỗi tháng 400K trong 3 tháng tới
Thành công lớn nhất là đi làm tình nguyện vì cảm nhận hành phúc
Đang chưa có nhiều khái niệm về đối thủ :)</t>
  </si>
  <si>
    <t>Đôi lúc bị lãng, lơ là tron việc
Mong muốn làm trong 1~2 năm
Lần gần nhất là vào làng dân tộc Kaban (phải hỏi lại lần 2 mới trả lời chính xác câu hỏi)</t>
  </si>
  <si>
    <t>Thận trọng, tỷ mỉ, quan sát nhiều, hay hỏi. Quyết đoán =&gt;
Nếu người mua hàng lấy một áo sơ mi xanh sọc trắng dài tay và muốn suggest 1 cái nữa =&gt; suggest áo sơ mi caro, hỏi là khách thích loại dài tay hay ngắn tay.</t>
  </si>
  <si>
    <t>Hỏi về thời gian đi làm
Hỏi về đồng phục
Hỏi lại về việc làm cụ thể</t>
  </si>
  <si>
    <t>Nguyễn Thị Phú Nhàn</t>
  </si>
  <si>
    <t>Kinh nghiệm bán hàng shop quần áo</t>
  </si>
  <si>
    <t>2.5~3M</t>
  </si>
  <si>
    <t>Loa âm trần 4 cái</t>
  </si>
  <si>
    <t>đèn led hắt 17k x 8m + 20k đầu tak</t>
  </si>
  <si>
    <t>dây loa</t>
  </si>
  <si>
    <t>Chi phí nhân công chạy điện</t>
  </si>
  <si>
    <t>Ứng cho đội thạch cao</t>
  </si>
  <si>
    <t>Type</t>
  </si>
  <si>
    <t>Mặt bằng</t>
  </si>
  <si>
    <t>IT</t>
  </si>
  <si>
    <t>Bổ sung 20m dây loa</t>
  </si>
  <si>
    <t>Hành chính</t>
  </si>
  <si>
    <t>Thiết bị</t>
  </si>
  <si>
    <t>Bột thạch cao</t>
  </si>
  <si>
    <t>Ổ cắm chân tường</t>
  </si>
  <si>
    <t>Tuavit + băng keo điện</t>
  </si>
  <si>
    <t>Quyết toán thạch cao</t>
  </si>
  <si>
    <t>Công thợ sơn trần tường</t>
  </si>
  <si>
    <t>Sơn expo 3 thùng</t>
  </si>
  <si>
    <t>rulo vs cọ sơn</t>
  </si>
  <si>
    <t>Nguyễn Thị Hà</t>
  </si>
  <si>
    <t>nguyenphunhanlp@gmail.com</t>
  </si>
  <si>
    <t>- Nhắc nhở tìm hiểu thông tin (sẽ mail link tham khảo)</t>
  </si>
  <si>
    <t>Nhắc nhở vê vụ quần áo tác phong văn phòng</t>
  </si>
  <si>
    <t>Chuẩn bị cho ứng viên</t>
  </si>
  <si>
    <t xml:space="preserve">
Bán hàng shop thời trang
Bán hàng vật liệu
Gần nhất bán hàng cho Tường Phát (chuyên thi công thiết kế nhà)</t>
  </si>
  <si>
    <t xml:space="preserve">Đang trong quá trình tìm việc. Hiện có đi phục vụ quán thứ 7CN
Đang đi học tiếng Nhật (mới mấy tháng)
Nếu có 2 option thì xin làm tại chỗ trước, rồi sau đó mới chạy thị trường
</t>
  </si>
  <si>
    <t xml:space="preserve">Hỏi chi tiết về thời gian Tương Phats
Thua mua vật liệu cho công trình (bóng đèn, dây điện, ống nước …)
sau đó chuyển sang khách sạn quản lý nhân viên của nhà hàng trong khách sạn
- Về tài chính thì 2 vợ chồng cùng chịu trách nhiệm.
- Chưa từng rơi vào hoàn cảnh khó khăn về công việc.
- Nếu có 2 công việc thì muốn làm ở showroom
</t>
  </si>
  <si>
    <t>Kinh nghiệm: nhớ một người hay thử giày nhưng lại ít mua (tối nào cũng ghé vào)
Hỏi lại về việc thuyết phục người khách mua giầy: câu trả lời rất chung chung, không cụ thể
Có kinh nghiệm bán hàng, có làm về mua thiết bị điện nên có lợi thế để có thể đáp ứng được mảng điện thông minh của công ty
Hỏi có biết gì về thiết bị điện thông minh: cũng có biết một chút về thiết bị này.</t>
  </si>
  <si>
    <t>rảnh rỗi thì xuống nhà ngoại hay nhà nội chơi</t>
  </si>
  <si>
    <t>Thành công nhất là thời gian làm việc ở Sáng Thịnh. Được lên chức, được ra Hải Phòng mở chi nhánh (đi một mình)
Mở rộng mặt hàng túi sách
- Tuyển nhân viên
- Training nhân viên bán hàng
- Sau đó chọn người tốt nhất làm quản lý</t>
  </si>
  <si>
    <t>Không nói điểm yếu của mình vì người bán hàng không chấp nhận bộc lộ điểm yếu
Đi làm đến khi nào cty cho nghỉ</t>
  </si>
  <si>
    <t>Hỏi mở cty là từ chi nhánh hay đại lý (giới thiệu mục tiêu của cty cho ứng viên)
Hỏi tại sao lại chọn vị trí khuất để làm showroom 
Hỏi là chỉ chọn một người cho showroom</t>
  </si>
  <si>
    <t>Vốn còn phải góp</t>
  </si>
  <si>
    <t>Dự chi</t>
  </si>
  <si>
    <t>Sofa</t>
  </si>
  <si>
    <t>Kính cường lực</t>
  </si>
  <si>
    <t>Quảng cáo</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</si>
</sst>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4" formatCode="_(&quot;$&quot;* #,##0.00_);_(&quot;$&quot;* \(#,##0.00\);_(&quot;$&quot;* &quot;-&quot;??_);_(@_)"/>
    <numFmt numFmtId="164" formatCode="_([$VND]\ * #,##0_);_([$VND]\ * \(#,##0\);_([$VND]\ * &quot;-&quot;??_);_(@_)"/>
    <numFmt numFmtId="165" formatCode="_([$VND]\ * #,##0_);_([$VND]\ * \(#,##0\);_([$VND]\ * &quot;-&quot;_);_(@_)"/>
  </numFmts>
  <fonts count="5" x14ac:knownFonts="1">
    <font>
      <sz val="12"/>
      <color theme="1"/>
      <name val="Calibri"/>
      <family val="2"/>
      <scheme val="minor"/>
    </font>
    <font>
      <sz val="12"/>
      <color theme="1"/>
      <name val="Calibri"/>
      <family val="2"/>
      <scheme val="minor"/>
    </font>
    <font>
      <u/>
      <sz val="12"/>
      <color theme="11"/>
      <name val="Calibri"/>
      <family val="2"/>
      <scheme val="minor"/>
    </font>
    <font>
      <b/>
      <sz val="12"/>
      <color theme="1"/>
      <name val="Calibri"/>
      <family val="2"/>
      <scheme val="minor"/>
    </font>
    <font>
      <u/>
      <sz val="12"/>
      <color theme="10"/>
      <name val="Calibri"/>
      <family val="2"/>
      <scheme val="minor"/>
    </font>
  </fonts>
  <fills count="2">
    <fill>
      <patternFill patternType="none"/>
    </fill>
    <fill>
      <patternFill patternType="gray125"/>
    </fill>
  </fills>
  <borders count="1">
    <border>
      <left/>
      <right/>
      <top/>
      <bottom/>
      <diagonal/>
    </border>
  </borders>
  <cellStyleXfs count="7">
    <xf numFmtId="0" fontId="0" fillId="0" borderId="0"/>
    <xf numFmtId="44" fontId="1" fillId="0" borderId="0" applyFon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cellStyleXfs>
  <cellXfs count="10">
    <xf numFmtId="0" fontId="0" fillId="0" borderId="0" xfId="0"/>
    <xf numFmtId="14" fontId="0" fillId="0" borderId="0" xfId="0" applyNumberFormat="1"/>
    <xf numFmtId="164" fontId="0" fillId="0" borderId="0" xfId="1" applyNumberFormat="1" applyFont="1"/>
    <xf numFmtId="0" fontId="3" fillId="0" borderId="0" xfId="0" applyFont="1"/>
    <xf numFmtId="164" fontId="0" fillId="0" borderId="0" xfId="0" applyNumberFormat="1"/>
    <xf numFmtId="0" fontId="0" fillId="0" borderId="0" xfId="0" applyAlignment="1">
      <alignment wrapText="1"/>
    </xf>
    <xf numFmtId="165" fontId="0" fillId="0" borderId="0" xfId="1" applyNumberFormat="1" applyFont="1"/>
    <xf numFmtId="165" fontId="0" fillId="0" borderId="0" xfId="0" applyNumberFormat="1"/>
    <xf numFmtId="0" fontId="4" fillId="0" borderId="0" xfId="6"/>
    <xf numFmtId="0" fontId="0" fillId="0" borderId="0" xfId="0" quotePrefix="1"/>
  </cellXfs>
  <cellStyles count="7">
    <cellStyle name="Currency" xfId="1" builtinId="4"/>
    <cellStyle name="Followed Hyperlink" xfId="2" builtinId="9" hidden="1"/>
    <cellStyle name="Followed Hyperlink" xfId="3" builtinId="9" hidden="1"/>
    <cellStyle name="Followed Hyperlink" xfId="4" builtinId="9" hidden="1"/>
    <cellStyle name="Followed Hyperlink" xfId="5" builtinId="9" hidden="1"/>
    <cellStyle name="Hyperlink" xfId="6" builtinId="8"/>
    <cellStyle name="Normal" xfId="0" builtinId="0"/>
  </cellStyles>
  <dxfs count="5">
    <dxf>
      <numFmt numFmtId="164" formatCode="_([$VND]\ * #,##0_);_([$VND]\ * \(#,##0\);_([$VND]\ * &quot;-&quot;??_);_(@_)"/>
    </dxf>
    <dxf>
      <numFmt numFmtId="164" formatCode="_([$VND]\ * #,##0_);_([$VND]\ * \(#,##0\);_([$VND]\ * &quot;-&quot;??_);_(@_)"/>
    </dxf>
    <dxf>
      <numFmt numFmtId="165" formatCode="_([$VND]\ * #,##0_);_([$VND]\ * \(#,##0\);_([$VND]\ * &quot;-&quot;_);_(@_)"/>
    </dxf>
    <dxf>
      <numFmt numFmtId="165" formatCode="_([$VND]\ * #,##0_);_([$VND]\ * \(#,##0\);_([$VND]\ * &quot;-&quot;_);_(@_)"/>
    </dxf>
    <dxf>
      <numFmt numFmtId="19" formatCode="m/d/yyyy"/>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id="1" name="Table1" displayName="Table1" ref="A8:G33" totalsRowCount="1">
  <autoFilter ref="A8:G32"/>
  <tableColumns count="7">
    <tableColumn id="1" name="STT" totalsRowLabel="Total"/>
    <tableColumn id="2" name="Ngày" dataDxfId="4"/>
    <tableColumn id="3" name="Thu" totalsRowFunction="sum"/>
    <tableColumn id="4" name="Chi" totalsRowFunction="sum" dataDxfId="3" totalsRowDxfId="1"/>
    <tableColumn id="7" name="Type" dataDxfId="2" totalsRowDxfId="0"/>
    <tableColumn id="5" name="Chi tiết"/>
    <tableColumn id="6" name="Người giao dịch"/>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nguyenphunhanlp@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3"/>
  <sheetViews>
    <sheetView tabSelected="1" workbookViewId="0">
      <selection activeCell="D7" sqref="D7"/>
    </sheetView>
  </sheetViews>
  <sheetFormatPr defaultRowHeight="15.75" x14ac:dyDescent="0.25"/>
  <cols>
    <col min="1" max="1" width="5.875" bestFit="1" customWidth="1"/>
    <col min="2" max="2" width="9.75" customWidth="1"/>
    <col min="3" max="5" width="16.625" customWidth="1"/>
    <col min="6" max="6" width="29.5" customWidth="1"/>
    <col min="7" max="7" width="15.375" bestFit="1" customWidth="1"/>
  </cols>
  <sheetData>
    <row r="1" spans="1:7" x14ac:dyDescent="0.25">
      <c r="C1" t="s">
        <v>8</v>
      </c>
      <c r="D1" t="s">
        <v>9</v>
      </c>
      <c r="E1" t="s">
        <v>96</v>
      </c>
      <c r="F1" t="s">
        <v>97</v>
      </c>
    </row>
    <row r="2" spans="1:7" x14ac:dyDescent="0.25">
      <c r="C2" t="s">
        <v>11</v>
      </c>
      <c r="D2" s="2">
        <f>4000000+10000000+10000000</f>
        <v>24000000</v>
      </c>
      <c r="E2" s="2">
        <f>50000000-D2</f>
        <v>26000000</v>
      </c>
      <c r="F2" s="2">
        <v>10000000</v>
      </c>
      <c r="G2" t="s">
        <v>98</v>
      </c>
    </row>
    <row r="3" spans="1:7" x14ac:dyDescent="0.25">
      <c r="C3" t="s">
        <v>10</v>
      </c>
      <c r="D3" s="2">
        <v>55500000</v>
      </c>
      <c r="E3" s="2">
        <f>100000000-D3</f>
        <v>44500000</v>
      </c>
      <c r="F3" s="2">
        <v>15000000</v>
      </c>
      <c r="G3" t="s">
        <v>99</v>
      </c>
    </row>
    <row r="4" spans="1:7" x14ac:dyDescent="0.25">
      <c r="C4" t="s">
        <v>12</v>
      </c>
      <c r="D4" s="2">
        <v>50000000</v>
      </c>
      <c r="E4" s="2">
        <f>50000000-D4</f>
        <v>0</v>
      </c>
      <c r="F4" s="2">
        <v>3500000</v>
      </c>
      <c r="G4" t="s">
        <v>100</v>
      </c>
    </row>
    <row r="5" spans="1:7" x14ac:dyDescent="0.25">
      <c r="C5" t="s">
        <v>13</v>
      </c>
      <c r="D5" s="2">
        <v>0</v>
      </c>
      <c r="E5" s="2"/>
      <c r="F5" s="2"/>
    </row>
    <row r="6" spans="1:7" x14ac:dyDescent="0.25">
      <c r="C6" s="3" t="s">
        <v>5</v>
      </c>
      <c r="D6" s="2">
        <f>SUM(D2:D5)+SUM(Table1[Thu])-SUM(Table1[Chi])</f>
        <v>50918000</v>
      </c>
      <c r="E6" s="2">
        <f>SUM(E2:E5)</f>
        <v>70500000</v>
      </c>
      <c r="F6" s="2">
        <f>SUM(F2:F5)</f>
        <v>28500000</v>
      </c>
      <c r="G6" s="2">
        <f>SUM(D6:E6)-F6</f>
        <v>92918000</v>
      </c>
    </row>
    <row r="8" spans="1:7" x14ac:dyDescent="0.25">
      <c r="A8" t="s">
        <v>0</v>
      </c>
      <c r="B8" t="s">
        <v>1</v>
      </c>
      <c r="C8" t="s">
        <v>2</v>
      </c>
      <c r="D8" t="s">
        <v>3</v>
      </c>
      <c r="E8" t="s">
        <v>70</v>
      </c>
      <c r="F8" t="s">
        <v>4</v>
      </c>
      <c r="G8" t="s">
        <v>18</v>
      </c>
    </row>
    <row r="9" spans="1:7" x14ac:dyDescent="0.25">
      <c r="A9">
        <v>1</v>
      </c>
      <c r="B9" s="1">
        <v>42454</v>
      </c>
      <c r="D9" s="6">
        <v>8500000</v>
      </c>
      <c r="E9" s="6" t="s">
        <v>71</v>
      </c>
      <c r="F9" t="s">
        <v>7</v>
      </c>
      <c r="G9" t="s">
        <v>10</v>
      </c>
    </row>
    <row r="10" spans="1:7" x14ac:dyDescent="0.25">
      <c r="A10">
        <f t="shared" ref="A10:A19" si="0">A9+1</f>
        <v>2</v>
      </c>
      <c r="B10" s="1">
        <v>42458</v>
      </c>
      <c r="D10" s="6">
        <v>51000000</v>
      </c>
      <c r="E10" s="6" t="s">
        <v>71</v>
      </c>
      <c r="F10" t="s">
        <v>14</v>
      </c>
      <c r="G10" t="s">
        <v>10</v>
      </c>
    </row>
    <row r="11" spans="1:7" x14ac:dyDescent="0.25">
      <c r="A11">
        <f t="shared" si="0"/>
        <v>3</v>
      </c>
      <c r="B11" s="1">
        <v>42466</v>
      </c>
      <c r="D11" s="6">
        <v>1076000</v>
      </c>
      <c r="E11" s="6" t="s">
        <v>72</v>
      </c>
      <c r="F11" t="s">
        <v>15</v>
      </c>
      <c r="G11" t="s">
        <v>10</v>
      </c>
    </row>
    <row r="12" spans="1:7" x14ac:dyDescent="0.25">
      <c r="A12">
        <f t="shared" si="0"/>
        <v>4</v>
      </c>
      <c r="B12" s="1">
        <v>42467</v>
      </c>
      <c r="D12" s="6">
        <v>100000</v>
      </c>
      <c r="E12" s="6" t="s">
        <v>74</v>
      </c>
      <c r="F12" t="s">
        <v>16</v>
      </c>
      <c r="G12" t="s">
        <v>10</v>
      </c>
    </row>
    <row r="13" spans="1:7" x14ac:dyDescent="0.25">
      <c r="A13">
        <f t="shared" si="0"/>
        <v>5</v>
      </c>
      <c r="B13" s="1">
        <v>42467</v>
      </c>
      <c r="D13" s="6">
        <f>550000+40000</f>
        <v>590000</v>
      </c>
      <c r="E13" s="6" t="s">
        <v>75</v>
      </c>
      <c r="F13" t="s">
        <v>24</v>
      </c>
      <c r="G13" t="s">
        <v>10</v>
      </c>
    </row>
    <row r="14" spans="1:7" x14ac:dyDescent="0.25">
      <c r="A14">
        <f t="shared" si="0"/>
        <v>6</v>
      </c>
      <c r="B14" s="1">
        <v>42467</v>
      </c>
      <c r="D14" s="6">
        <v>2000000</v>
      </c>
      <c r="E14" s="6" t="s">
        <v>75</v>
      </c>
      <c r="F14" t="s">
        <v>17</v>
      </c>
      <c r="G14" t="s">
        <v>12</v>
      </c>
    </row>
    <row r="15" spans="1:7" x14ac:dyDescent="0.25">
      <c r="A15">
        <f t="shared" si="0"/>
        <v>7</v>
      </c>
      <c r="B15" s="1">
        <v>42468</v>
      </c>
      <c r="D15" s="6">
        <v>438000</v>
      </c>
      <c r="E15" s="6" t="s">
        <v>75</v>
      </c>
      <c r="F15" t="s">
        <v>19</v>
      </c>
      <c r="G15" t="s">
        <v>12</v>
      </c>
    </row>
    <row r="16" spans="1:7" x14ac:dyDescent="0.25">
      <c r="A16">
        <f t="shared" si="0"/>
        <v>8</v>
      </c>
      <c r="B16" s="1">
        <v>42468</v>
      </c>
      <c r="D16" s="6">
        <f>6*170000</f>
        <v>1020000</v>
      </c>
      <c r="E16" s="6" t="s">
        <v>75</v>
      </c>
      <c r="F16" t="s">
        <v>20</v>
      </c>
      <c r="G16" t="s">
        <v>12</v>
      </c>
    </row>
    <row r="17" spans="1:7" x14ac:dyDescent="0.25">
      <c r="A17">
        <f t="shared" si="0"/>
        <v>9</v>
      </c>
      <c r="B17" s="1">
        <v>42468</v>
      </c>
      <c r="D17" s="6">
        <v>280000</v>
      </c>
      <c r="E17" s="6" t="s">
        <v>75</v>
      </c>
      <c r="F17" t="s">
        <v>21</v>
      </c>
      <c r="G17" t="s">
        <v>12</v>
      </c>
    </row>
    <row r="18" spans="1:7" x14ac:dyDescent="0.25">
      <c r="A18">
        <f t="shared" si="0"/>
        <v>10</v>
      </c>
      <c r="B18" s="1">
        <v>42468</v>
      </c>
      <c r="D18" s="6">
        <v>2000000</v>
      </c>
      <c r="E18" s="6" t="s">
        <v>75</v>
      </c>
      <c r="F18" t="s">
        <v>23</v>
      </c>
      <c r="G18" t="s">
        <v>12</v>
      </c>
    </row>
    <row r="19" spans="1:7" x14ac:dyDescent="0.25">
      <c r="A19">
        <f t="shared" si="0"/>
        <v>11</v>
      </c>
      <c r="B19" s="1">
        <v>42468</v>
      </c>
      <c r="D19" s="6">
        <v>2000000</v>
      </c>
      <c r="E19" s="6" t="s">
        <v>71</v>
      </c>
      <c r="F19" t="s">
        <v>22</v>
      </c>
      <c r="G19" t="s">
        <v>12</v>
      </c>
    </row>
    <row r="20" spans="1:7" x14ac:dyDescent="0.25">
      <c r="A20">
        <f>A19+1</f>
        <v>12</v>
      </c>
      <c r="B20" s="1">
        <v>42469</v>
      </c>
      <c r="D20" s="6">
        <v>1000000</v>
      </c>
      <c r="E20" s="6" t="s">
        <v>75</v>
      </c>
      <c r="F20" t="s">
        <v>65</v>
      </c>
      <c r="G20" t="s">
        <v>12</v>
      </c>
    </row>
    <row r="21" spans="1:7" x14ac:dyDescent="0.25">
      <c r="A21">
        <f t="shared" ref="A21:A32" si="1">A20+1</f>
        <v>13</v>
      </c>
      <c r="B21" s="1">
        <v>42469</v>
      </c>
      <c r="D21" s="6">
        <f>136000+20000</f>
        <v>156000</v>
      </c>
      <c r="E21" s="6" t="s">
        <v>75</v>
      </c>
      <c r="F21" t="s">
        <v>66</v>
      </c>
      <c r="G21" t="s">
        <v>12</v>
      </c>
    </row>
    <row r="22" spans="1:7" x14ac:dyDescent="0.25">
      <c r="A22">
        <f t="shared" si="1"/>
        <v>14</v>
      </c>
      <c r="B22" s="1">
        <v>42469</v>
      </c>
      <c r="D22" s="6">
        <f>200000</f>
        <v>200000</v>
      </c>
      <c r="E22" s="6" t="s">
        <v>75</v>
      </c>
      <c r="F22" t="s">
        <v>67</v>
      </c>
      <c r="G22" t="s">
        <v>12</v>
      </c>
    </row>
    <row r="23" spans="1:7" x14ac:dyDescent="0.25">
      <c r="A23">
        <f t="shared" si="1"/>
        <v>15</v>
      </c>
      <c r="B23" s="1">
        <v>42470</v>
      </c>
      <c r="D23" s="7">
        <v>700000</v>
      </c>
      <c r="E23" s="7" t="s">
        <v>75</v>
      </c>
      <c r="F23" t="s">
        <v>68</v>
      </c>
      <c r="G23" t="s">
        <v>10</v>
      </c>
    </row>
    <row r="24" spans="1:7" x14ac:dyDescent="0.25">
      <c r="A24">
        <f t="shared" si="1"/>
        <v>16</v>
      </c>
      <c r="B24" s="1">
        <v>42470</v>
      </c>
      <c r="D24" s="7">
        <v>2000000</v>
      </c>
      <c r="E24" s="7" t="s">
        <v>71</v>
      </c>
      <c r="F24" t="s">
        <v>69</v>
      </c>
      <c r="G24" t="s">
        <v>10</v>
      </c>
    </row>
    <row r="25" spans="1:7" x14ac:dyDescent="0.25">
      <c r="A25">
        <f t="shared" si="1"/>
        <v>17</v>
      </c>
      <c r="B25" s="1">
        <v>42470</v>
      </c>
      <c r="D25" s="7">
        <v>140000</v>
      </c>
      <c r="E25" s="7" t="s">
        <v>75</v>
      </c>
      <c r="F25" t="s">
        <v>73</v>
      </c>
      <c r="G25" t="s">
        <v>12</v>
      </c>
    </row>
    <row r="26" spans="1:7" x14ac:dyDescent="0.25">
      <c r="A26">
        <f t="shared" si="1"/>
        <v>18</v>
      </c>
      <c r="B26" s="1">
        <v>42470</v>
      </c>
      <c r="D26" s="7">
        <v>42000</v>
      </c>
      <c r="E26" s="7" t="s">
        <v>71</v>
      </c>
      <c r="F26" t="s">
        <v>76</v>
      </c>
      <c r="G26" t="s">
        <v>12</v>
      </c>
    </row>
    <row r="27" spans="1:7" x14ac:dyDescent="0.25">
      <c r="A27">
        <f t="shared" si="1"/>
        <v>19</v>
      </c>
      <c r="B27" s="1">
        <v>42470</v>
      </c>
      <c r="D27" s="7">
        <v>54000</v>
      </c>
      <c r="E27" s="7" t="s">
        <v>75</v>
      </c>
      <c r="F27" t="s">
        <v>77</v>
      </c>
      <c r="G27" t="s">
        <v>12</v>
      </c>
    </row>
    <row r="28" spans="1:7" x14ac:dyDescent="0.25">
      <c r="A28">
        <f t="shared" si="1"/>
        <v>20</v>
      </c>
      <c r="B28" s="1">
        <v>42470</v>
      </c>
      <c r="D28" s="7">
        <v>13000</v>
      </c>
      <c r="E28" s="7" t="s">
        <v>75</v>
      </c>
      <c r="F28" t="s">
        <v>78</v>
      </c>
      <c r="G28" t="s">
        <v>12</v>
      </c>
    </row>
    <row r="29" spans="1:7" x14ac:dyDescent="0.25">
      <c r="A29">
        <f t="shared" si="1"/>
        <v>21</v>
      </c>
      <c r="B29" s="1">
        <v>42471</v>
      </c>
      <c r="D29" s="7">
        <v>4450000</v>
      </c>
      <c r="E29" s="7" t="s">
        <v>71</v>
      </c>
      <c r="F29" t="s">
        <v>79</v>
      </c>
      <c r="G29" t="s">
        <v>12</v>
      </c>
    </row>
    <row r="30" spans="1:7" x14ac:dyDescent="0.25">
      <c r="A30">
        <f t="shared" si="1"/>
        <v>22</v>
      </c>
      <c r="B30" s="1">
        <v>42471</v>
      </c>
      <c r="D30" s="7">
        <v>500000</v>
      </c>
      <c r="E30" s="7" t="s">
        <v>71</v>
      </c>
      <c r="F30" t="s">
        <v>80</v>
      </c>
      <c r="G30" t="s">
        <v>12</v>
      </c>
    </row>
    <row r="31" spans="1:7" x14ac:dyDescent="0.25">
      <c r="A31">
        <f t="shared" si="1"/>
        <v>23</v>
      </c>
      <c r="B31" s="1">
        <v>42471</v>
      </c>
      <c r="D31" s="7">
        <v>300000</v>
      </c>
      <c r="E31" s="7" t="s">
        <v>71</v>
      </c>
      <c r="F31" t="s">
        <v>81</v>
      </c>
      <c r="G31" t="s">
        <v>12</v>
      </c>
    </row>
    <row r="32" spans="1:7" x14ac:dyDescent="0.25">
      <c r="A32">
        <f t="shared" si="1"/>
        <v>24</v>
      </c>
      <c r="B32" s="1">
        <v>42471</v>
      </c>
      <c r="D32" s="7">
        <v>23000</v>
      </c>
      <c r="E32" s="7" t="s">
        <v>71</v>
      </c>
      <c r="F32" t="s">
        <v>82</v>
      </c>
      <c r="G32" t="s">
        <v>12</v>
      </c>
    </row>
    <row r="33" spans="1:5" x14ac:dyDescent="0.25">
      <c r="A33" t="s">
        <v>6</v>
      </c>
      <c r="C33">
        <f>SUBTOTAL(109,Table1[Thu])</f>
        <v>0</v>
      </c>
      <c r="D33" s="4">
        <f>SUBTOTAL(109,Table1[Chi])</f>
        <v>78582000</v>
      </c>
      <c r="E33" s="4"/>
    </row>
  </sheetData>
  <pageMargins left="0.7" right="0.7" top="0.75" bottom="0.75" header="0.3" footer="0.3"/>
  <pageSetup orientation="portrait" horizontalDpi="0"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20"/>
  <sheetViews>
    <sheetView topLeftCell="A3" zoomScale="70" zoomScaleNormal="70" workbookViewId="0">
      <pane xSplit="1" ySplit="2" topLeftCell="D5" activePane="bottomRight" state="frozen"/>
      <selection activeCell="A3" sqref="A3"/>
      <selection pane="topRight" activeCell="B3" sqref="B3"/>
      <selection pane="bottomLeft" activeCell="A5" sqref="A5"/>
      <selection pane="bottomRight" activeCell="E3" sqref="E3"/>
    </sheetView>
  </sheetViews>
  <sheetFormatPr defaultRowHeight="15.75" x14ac:dyDescent="0.25"/>
  <cols>
    <col min="1" max="1" width="21.875" bestFit="1" customWidth="1"/>
    <col min="2" max="2" width="31.625" bestFit="1" customWidth="1"/>
    <col min="3" max="3" width="96.625" customWidth="1"/>
    <col min="4" max="4" width="16.875" customWidth="1"/>
    <col min="5" max="5" width="27.625" bestFit="1" customWidth="1"/>
    <col min="6" max="6" width="41.375" customWidth="1"/>
    <col min="7" max="7" width="17.25" customWidth="1"/>
    <col min="8" max="8" width="48.25" customWidth="1"/>
  </cols>
  <sheetData>
    <row r="2" spans="1:8" x14ac:dyDescent="0.25">
      <c r="D2" s="3" t="s">
        <v>25</v>
      </c>
      <c r="E2" s="3"/>
      <c r="F2" t="s">
        <v>32</v>
      </c>
    </row>
    <row r="3" spans="1:8" x14ac:dyDescent="0.25">
      <c r="A3" s="5"/>
      <c r="E3" s="8" t="s">
        <v>84</v>
      </c>
    </row>
    <row r="4" spans="1:8" x14ac:dyDescent="0.25">
      <c r="A4" t="s">
        <v>31</v>
      </c>
      <c r="B4" t="s">
        <v>36</v>
      </c>
      <c r="C4" t="s">
        <v>48</v>
      </c>
      <c r="D4" t="s">
        <v>26</v>
      </c>
      <c r="E4" t="s">
        <v>62</v>
      </c>
      <c r="G4" t="s">
        <v>83</v>
      </c>
    </row>
    <row r="5" spans="1:8" ht="78.75" x14ac:dyDescent="0.25">
      <c r="A5" t="s">
        <v>27</v>
      </c>
      <c r="B5" s="5" t="s">
        <v>28</v>
      </c>
      <c r="D5">
        <v>4</v>
      </c>
      <c r="E5">
        <v>3</v>
      </c>
      <c r="F5" t="s">
        <v>63</v>
      </c>
      <c r="H5" s="5" t="s">
        <v>88</v>
      </c>
    </row>
    <row r="6" spans="1:8" ht="204.75" x14ac:dyDescent="0.25">
      <c r="A6" t="s">
        <v>30</v>
      </c>
      <c r="B6" s="5" t="s">
        <v>35</v>
      </c>
      <c r="C6" s="5" t="s">
        <v>55</v>
      </c>
      <c r="D6">
        <v>3</v>
      </c>
      <c r="E6">
        <v>4</v>
      </c>
      <c r="F6" s="5" t="s">
        <v>89</v>
      </c>
      <c r="H6" s="5" t="s">
        <v>90</v>
      </c>
    </row>
    <row r="7" spans="1:8" ht="189" x14ac:dyDescent="0.25">
      <c r="A7" s="5" t="s">
        <v>34</v>
      </c>
      <c r="B7" s="5" t="s">
        <v>40</v>
      </c>
      <c r="C7" s="5" t="s">
        <v>50</v>
      </c>
      <c r="D7">
        <v>3</v>
      </c>
      <c r="E7">
        <v>4</v>
      </c>
      <c r="F7" s="5" t="s">
        <v>56</v>
      </c>
      <c r="H7" s="5" t="s">
        <v>91</v>
      </c>
    </row>
    <row r="8" spans="1:8" ht="141.75" x14ac:dyDescent="0.25">
      <c r="A8" s="5" t="s">
        <v>33</v>
      </c>
      <c r="B8" s="5" t="s">
        <v>37</v>
      </c>
      <c r="C8" s="5" t="s">
        <v>49</v>
      </c>
      <c r="D8" t="s">
        <v>38</v>
      </c>
      <c r="E8">
        <v>3</v>
      </c>
      <c r="F8" s="5" t="s">
        <v>57</v>
      </c>
      <c r="H8" s="5" t="s">
        <v>92</v>
      </c>
    </row>
    <row r="9" spans="1:8" ht="173.25" x14ac:dyDescent="0.25">
      <c r="A9" s="5" t="s">
        <v>51</v>
      </c>
      <c r="B9" s="5"/>
      <c r="C9" s="5" t="s">
        <v>52</v>
      </c>
      <c r="E9">
        <v>2</v>
      </c>
      <c r="F9" s="5" t="s">
        <v>58</v>
      </c>
      <c r="H9" s="5" t="s">
        <v>93</v>
      </c>
    </row>
    <row r="10" spans="1:8" ht="236.25" x14ac:dyDescent="0.25">
      <c r="A10" s="5" t="s">
        <v>53</v>
      </c>
      <c r="B10" s="5"/>
      <c r="C10" s="5" t="s">
        <v>54</v>
      </c>
      <c r="E10">
        <v>5</v>
      </c>
      <c r="F10" s="5" t="s">
        <v>59</v>
      </c>
      <c r="H10" s="5" t="s">
        <v>94</v>
      </c>
    </row>
    <row r="11" spans="1:8" ht="31.5" x14ac:dyDescent="0.25">
      <c r="A11" t="s">
        <v>39</v>
      </c>
      <c r="B11" s="5" t="s">
        <v>41</v>
      </c>
      <c r="D11">
        <v>4</v>
      </c>
      <c r="E11" t="s">
        <v>38</v>
      </c>
    </row>
    <row r="12" spans="1:8" ht="94.5" x14ac:dyDescent="0.25">
      <c r="A12" t="s">
        <v>42</v>
      </c>
      <c r="B12" s="5" t="s">
        <v>43</v>
      </c>
      <c r="C12" s="5"/>
      <c r="D12" t="s">
        <v>38</v>
      </c>
      <c r="E12">
        <v>2</v>
      </c>
      <c r="F12" s="5" t="s">
        <v>60</v>
      </c>
      <c r="H12" s="5" t="s">
        <v>95</v>
      </c>
    </row>
    <row r="13" spans="1:8" x14ac:dyDescent="0.25">
      <c r="A13" t="s">
        <v>44</v>
      </c>
      <c r="D13">
        <v>3</v>
      </c>
    </row>
    <row r="14" spans="1:8" ht="31.5" x14ac:dyDescent="0.25">
      <c r="A14" s="5" t="s">
        <v>45</v>
      </c>
      <c r="D14">
        <v>3</v>
      </c>
    </row>
    <row r="15" spans="1:8" x14ac:dyDescent="0.25">
      <c r="A15" t="s">
        <v>46</v>
      </c>
      <c r="B15" s="5" t="s">
        <v>29</v>
      </c>
      <c r="F15" t="s">
        <v>64</v>
      </c>
    </row>
    <row r="16" spans="1:8" x14ac:dyDescent="0.25">
      <c r="A16" t="s">
        <v>47</v>
      </c>
      <c r="B16" s="5"/>
    </row>
    <row r="18" spans="3:6" ht="47.25" x14ac:dyDescent="0.25">
      <c r="C18" s="5" t="s">
        <v>61</v>
      </c>
      <c r="F18" t="s">
        <v>87</v>
      </c>
    </row>
    <row r="19" spans="3:6" x14ac:dyDescent="0.25">
      <c r="F19" s="9" t="s">
        <v>85</v>
      </c>
    </row>
    <row r="20" spans="3:6" x14ac:dyDescent="0.25">
      <c r="F20" s="9" t="s">
        <v>86</v>
      </c>
    </row>
  </sheetData>
  <hyperlinks>
    <hyperlink ref="E3" r:id="rId1"/>
  </hyperlinks>
  <pageMargins left="0.7" right="0.7" top="0.75" bottom="0.75" header="0.3" footer="0.3"/>
  <pageSetup orientation="portrait" horizontalDpi="0" verticalDpi="0"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NhatKyThuChi</vt:lpstr>
      <vt:lpstr>Interview</vt:lpstr>
    </vt:vector>
  </TitlesOfParts>
  <Company>Smartsheet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Kendra Dalley</dc:creator>
  <cp:lastModifiedBy>HaiPM1</cp:lastModifiedBy>
  <cp:lastPrinted>2016-03-19T07:11:35Z</cp:lastPrinted>
  <dcterms:created xsi:type="dcterms:W3CDTF">2015-08-28T19:56:20Z</dcterms:created>
  <dcterms:modified xsi:type="dcterms:W3CDTF">2016-04-12T00:12:57Z</dcterms:modified>
</cp:coreProperties>
</file>