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Excel-Descriptive-Statistics\"/>
    </mc:Choice>
  </mc:AlternateContent>
  <xr:revisionPtr revIDLastSave="0" documentId="8_{0ED6B412-A074-4691-A186-69ADFAB22316}" xr6:coauthVersionLast="47" xr6:coauthVersionMax="47" xr10:uidLastSave="{00000000-0000-0000-0000-000000000000}"/>
  <bookViews>
    <workbookView xWindow="-108" yWindow="-108" windowWidth="23256" windowHeight="12720" tabRatio="395" xr2:uid="{2F363897-FA79-4A31-A9FF-ADF3F4D4D768}"/>
  </bookViews>
  <sheets>
    <sheet name="MAX problem" sheetId="1" r:id="rId1"/>
    <sheet name="AOL" sheetId="7" r:id="rId2"/>
  </sheets>
  <definedNames>
    <definedName name="_xlnm._FilterDatabase" localSheetId="1" hidden="1">AOL!$J$4:$M$28</definedName>
    <definedName name="solver_adj" localSheetId="1" hidden="1">AOL!$M$5:$M$28</definedName>
    <definedName name="solver_adj" localSheetId="0" hidden="1">'MAX problem'!$R$5:$T$5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AOL!$M$5:$M$28</definedName>
    <definedName name="solver_lhs1" localSheetId="0" hidden="1">'MAX problem'!$U$10</definedName>
    <definedName name="solver_lhs2" localSheetId="1" hidden="1">AOL!$P$5:$P$14</definedName>
    <definedName name="solver_lhs2" localSheetId="0" hidden="1">'MAX problem'!$U$7</definedName>
    <definedName name="solver_lhs3" localSheetId="0" hidden="1">'MAX problem'!$U$8</definedName>
    <definedName name="solver_lhs4" localSheetId="0" hidden="1">'MAX problem'!$U$9</definedName>
    <definedName name="solver_lhs5" localSheetId="0" hidden="1">'MAX problem'!$U$9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AOL!#REF!</definedName>
    <definedName name="solver_opt" localSheetId="0" hidden="1">'MAX problem'!$U$5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4</definedName>
    <definedName name="solver_rel1" localSheetId="0" hidden="1">3</definedName>
    <definedName name="solver_rel2" localSheetId="1" hidden="1">2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1" hidden="1">"integer"</definedName>
    <definedName name="solver_rhs1" localSheetId="0" hidden="1">0</definedName>
    <definedName name="solver_rhs2" localSheetId="1" hidden="1">AOL!$R$5:$R$14</definedName>
    <definedName name="solver_rhs2" localSheetId="0" hidden="1">'MAX problem'!$W$7</definedName>
    <definedName name="solver_rhs3" localSheetId="0" hidden="1">89</definedName>
    <definedName name="solver_rhs4" localSheetId="0" hidden="1">400</definedName>
    <definedName name="solver_rhs5" localSheetId="0" hidden="1">'MAX problem'!$W$9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Total_Distan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7" l="1"/>
  <c r="E10" i="1"/>
  <c r="P6" i="7"/>
  <c r="P7" i="7"/>
  <c r="P8" i="7"/>
  <c r="P9" i="7"/>
  <c r="P10" i="7"/>
  <c r="P11" i="7"/>
  <c r="P12" i="7"/>
  <c r="P13" i="7"/>
  <c r="P14" i="7"/>
  <c r="P5" i="7"/>
  <c r="U8" i="1"/>
  <c r="U9" i="1"/>
  <c r="U10" i="1"/>
  <c r="U7" i="1"/>
  <c r="U5" i="1"/>
  <c r="E5" i="1"/>
  <c r="E8" i="1"/>
  <c r="E9" i="1"/>
  <c r="E7" i="1"/>
</calcChain>
</file>

<file path=xl/sharedStrings.xml><?xml version="1.0" encoding="utf-8"?>
<sst xmlns="http://schemas.openxmlformats.org/spreadsheetml/2006/main" count="124" uniqueCount="46">
  <si>
    <t>&gt;=</t>
  </si>
  <si>
    <t>&lt;=</t>
  </si>
  <si>
    <t>Solution</t>
  </si>
  <si>
    <t>Obj.Coeff</t>
  </si>
  <si>
    <t>X</t>
  </si>
  <si>
    <t>Y</t>
  </si>
  <si>
    <t>Z</t>
  </si>
  <si>
    <t>Contraint 1</t>
  </si>
  <si>
    <t>Contraint 2</t>
  </si>
  <si>
    <t>Contraint 3</t>
  </si>
  <si>
    <t>MAX</t>
  </si>
  <si>
    <t>Contraint 4</t>
  </si>
  <si>
    <t>Note:</t>
  </si>
  <si>
    <t>Reset all if you want to run macro again</t>
  </si>
  <si>
    <t>Solve Linear Program, Max problem (Require)</t>
  </si>
  <si>
    <t xml:space="preserve">Solve Linear Program, Max problem (recipe settings) </t>
  </si>
  <si>
    <t>Run Macro</t>
  </si>
  <si>
    <t>Solve Linear Program, Max problem (Result)</t>
  </si>
  <si>
    <t>Node</t>
  </si>
  <si>
    <t>From</t>
  </si>
  <si>
    <t>To</t>
  </si>
  <si>
    <t>On Route</t>
  </si>
  <si>
    <t>Distance</t>
  </si>
  <si>
    <t>Net Flow</t>
  </si>
  <si>
    <t>Total Distance</t>
  </si>
  <si>
    <t>=</t>
  </si>
  <si>
    <t>ST</t>
  </si>
  <si>
    <t>A</t>
  </si>
  <si>
    <t>B</t>
  </si>
  <si>
    <t>C</t>
  </si>
  <si>
    <t>D</t>
  </si>
  <si>
    <t>E</t>
  </si>
  <si>
    <t>G</t>
  </si>
  <si>
    <t>H</t>
  </si>
  <si>
    <t>DB</t>
  </si>
  <si>
    <t>F</t>
  </si>
  <si>
    <t>Suplly/Demand</t>
  </si>
  <si>
    <t xml:space="preserve">     </t>
  </si>
  <si>
    <t>2) Find path of shortest length between a start and target vertex( From ST to DB)</t>
  </si>
  <si>
    <t>1) Find path of longest length between a start and target vertex( From ST to DB)</t>
  </si>
  <si>
    <t>Path</t>
  </si>
  <si>
    <t>ST, A, B, E, F, DB</t>
  </si>
  <si>
    <t>ST, A, D, F, DB</t>
  </si>
  <si>
    <t>Paths in AQL</t>
  </si>
  <si>
    <t>Recipe settings</t>
  </si>
  <si>
    <t>Result after run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</si>
</sst>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6" borderId="15" xfId="0" applyFont="1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8" borderId="0" xfId="0" applyFill="1"/>
    <xf numFmtId="0" fontId="0" fillId="0" borderId="0" xfId="0" applyAlignment="1">
      <alignment horizontal="left" vertical="top"/>
    </xf>
    <xf numFmtId="0" fontId="0" fillId="3" borderId="0" xfId="0" applyFill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13</xdr:row>
      <xdr:rowOff>45720</xdr:rowOff>
    </xdr:from>
    <xdr:to>
      <xdr:col>6</xdr:col>
      <xdr:colOff>533400</xdr:colOff>
      <xdr:row>21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4F2588-7294-55C6-4F31-6B49233A6CE1}"/>
            </a:ext>
          </a:extLst>
        </xdr:cNvPr>
        <xdr:cNvSpPr txBox="1"/>
      </xdr:nvSpPr>
      <xdr:spPr>
        <a:xfrm>
          <a:off x="30480" y="2423160"/>
          <a:ext cx="4244340" cy="1554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MAX</a:t>
          </a:r>
          <a:r>
            <a:rPr lang="en-US" sz="1100" baseline="0"/>
            <a:t>   2.9*X + 1.9*Y + 2.5*Z =?</a:t>
          </a:r>
          <a:br>
            <a:rPr lang="en-US" sz="1100" baseline="0"/>
          </a:br>
          <a:r>
            <a:rPr lang="en-US" sz="1100" baseline="0"/>
            <a:t>S.t</a:t>
          </a:r>
          <a:br>
            <a:rPr lang="en-US" sz="1100" baseline="0"/>
          </a:br>
          <a:r>
            <a:rPr lang="en-US" sz="1100" baseline="0"/>
            <a:t>                             3*Y - Z           &gt;= 81   (Constrain1)</a:t>
          </a:r>
          <a:br>
            <a:rPr lang="en-US" sz="1100" baseline="0"/>
          </a:br>
          <a:r>
            <a:rPr lang="en-US" sz="1100" baseline="0"/>
            <a:t>             X   +         Y                     &lt;= 89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(Constrain2)</a:t>
          </a:r>
          <a:br>
            <a:rPr lang="en-US" sz="1100" baseline="0"/>
          </a:br>
          <a:r>
            <a:rPr lang="en-US" sz="1100" baseline="0"/>
            <a:t>             3*X + 2*Y +3*Z            &lt;= 400 (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Constrain3)</a:t>
          </a:r>
          <a:br>
            <a:rPr lang="en-US" sz="1100" baseline="0"/>
          </a:br>
          <a:r>
            <a:rPr lang="en-US" sz="1100" baseline="0"/>
            <a:t>              X,Y,Z &gt;=0</a:t>
          </a:r>
          <a:endParaRPr lang="en-US" sz="1100"/>
        </a:p>
      </xdr:txBody>
    </xdr:sp>
    <xdr:clientData/>
  </xdr:twoCellAnchor>
  <xdr:twoCellAnchor editAs="oneCell">
    <xdr:from>
      <xdr:col>8</xdr:col>
      <xdr:colOff>190500</xdr:colOff>
      <xdr:row>2</xdr:row>
      <xdr:rowOff>114300</xdr:rowOff>
    </xdr:from>
    <xdr:to>
      <xdr:col>14</xdr:col>
      <xdr:colOff>507149</xdr:colOff>
      <xdr:row>13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44D1B-7B59-442E-948D-5D3349FA6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480060"/>
          <a:ext cx="3974249" cy="2004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411480</xdr:colOff>
      <xdr:row>5</xdr:row>
      <xdr:rowOff>144780</xdr:rowOff>
    </xdr:from>
    <xdr:to>
      <xdr:col>6</xdr:col>
      <xdr:colOff>177621</xdr:colOff>
      <xdr:row>17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58405-A4FC-CB32-35ED-1239A2230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" y="876300"/>
          <a:ext cx="3888561" cy="2103120"/>
        </a:xfrm>
        <a:prstGeom prst="rect">
          <a:avLst/>
        </a:prstGeom>
      </xdr:spPr>
    </xdr:pic>
    <xdr:clientData/>
  </xdr:twoCellAnchor>
  <xdr:twoCellAnchor editAs="oneCell">
    <xdr:from>
      <xdr:col>20</xdr:col>
      <xdr:colOff>350520</xdr:colOff>
      <xdr:row>8</xdr:row>
      <xdr:rowOff>99060</xdr:rowOff>
    </xdr:from>
    <xdr:to>
      <xdr:col>24</xdr:col>
      <xdr:colOff>390100</xdr:colOff>
      <xdr:row>17</xdr:row>
      <xdr:rowOff>62664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55FD7-0BCA-A9F9-6DAB-606D2A156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70080" y="1379220"/>
          <a:ext cx="3400000" cy="1609524"/>
        </a:xfrm>
        <a:prstGeom prst="rect">
          <a:avLst/>
        </a:prstGeom>
      </xdr:spPr>
    </xdr:pic>
    <xdr:clientData/>
  </xdr:twoCellAnchor>
  <xdr:twoCellAnchor editAs="oneCell">
    <xdr:from>
      <xdr:col>20</xdr:col>
      <xdr:colOff>411480</xdr:colOff>
      <xdr:row>25</xdr:row>
      <xdr:rowOff>22860</xdr:rowOff>
    </xdr:from>
    <xdr:to>
      <xdr:col>24</xdr:col>
      <xdr:colOff>508203</xdr:colOff>
      <xdr:row>35</xdr:row>
      <xdr:rowOff>98822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9344CA-2B91-477A-8A30-75D468CE1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31040" y="4411980"/>
          <a:ext cx="3457143" cy="19047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17C0A7-BEB0-42B4-92E4-85A49C482E5D}" name="Table2" displayName="Table2" ref="J4:M28" totalsRowShown="0">
  <autoFilter ref="J4:M28" xr:uid="{8617C0A7-BEB0-42B4-92E4-85A49C482E5D}"/>
  <tableColumns count="4">
    <tableColumn id="1" xr3:uid="{7A62150A-BFBF-4083-A3E2-F44DDE9FB0FA}" name="From"/>
    <tableColumn id="2" xr3:uid="{799BBCEF-1163-43C3-A0F5-E85C78C996B7}" name="To"/>
    <tableColumn id="3" xr3:uid="{E05CF1DB-3975-4231-A367-4E56FA783672}" name="Distance"/>
    <tableColumn id="4" xr3:uid="{8CD01B6B-07B3-4EC3-9EFB-53D1FE379325}" name="On Rou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307063-3357-4D63-B905-5A399ED911EA}" name="Table3" displayName="Table3" ref="V5:W6" totalsRowShown="0">
  <autoFilter ref="V5:W6" xr:uid="{A8307063-3357-4D63-B905-5A399ED911EA}"/>
  <tableColumns count="2">
    <tableColumn id="1" xr3:uid="{9A3DA151-0B5C-4DFA-A12B-66AA7F28800C}" name="Total Distance"/>
    <tableColumn id="2" xr3:uid="{80757E62-F209-4BC5-8AD7-4871BA80629A}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D612-8BD2-41BE-B0A4-AD950A1C8B2D}" name="Table4" displayName="Table4" ref="V23:W24" totalsRowShown="0">
  <autoFilter ref="V23:W24" xr:uid="{9544D612-8BD2-41BE-B0A4-AD950A1C8B2D}"/>
  <tableColumns count="2">
    <tableColumn id="1" xr3:uid="{9CB4E89C-F756-406C-8E0F-5A2732F44654}" name="Total Distance"/>
    <tableColumn id="2" xr3:uid="{4B56E57B-84B8-4521-8F33-6332ED2732CC}" name="P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0092-92B9-46C8-A6B7-532F951F4B72}">
  <dimension ref="A1:W13"/>
  <sheetViews>
    <sheetView tabSelected="1" workbookViewId="0">
      <selection activeCell="R13" sqref="R13"/>
    </sheetView>
  </sheetViews>
  <sheetFormatPr defaultRowHeight="14.4" x14ac:dyDescent="0.3"/>
  <cols>
    <col min="1" max="1" width="10.109375" bestFit="1" customWidth="1"/>
    <col min="8" max="8" width="4.33203125" style="15" customWidth="1"/>
    <col min="15" max="15" width="8.88671875" customWidth="1"/>
    <col min="16" max="16" width="2.109375" style="15" customWidth="1"/>
    <col min="17" max="17" width="10.109375" bestFit="1" customWidth="1"/>
  </cols>
  <sheetData>
    <row r="1" spans="1:23" x14ac:dyDescent="0.3">
      <c r="A1" s="32" t="s">
        <v>15</v>
      </c>
      <c r="B1" s="33"/>
      <c r="C1" s="33"/>
      <c r="D1" s="33"/>
      <c r="E1" s="33"/>
      <c r="F1" s="33"/>
      <c r="G1" s="34"/>
      <c r="H1" s="14"/>
      <c r="I1" s="32" t="s">
        <v>16</v>
      </c>
      <c r="J1" s="33"/>
      <c r="K1" s="33"/>
      <c r="L1" s="33"/>
      <c r="M1" s="33"/>
      <c r="N1" s="33"/>
      <c r="O1" s="34"/>
      <c r="Q1" s="32" t="s">
        <v>17</v>
      </c>
      <c r="R1" s="33"/>
      <c r="S1" s="33"/>
      <c r="T1" s="33"/>
      <c r="U1" s="33"/>
      <c r="V1" s="33"/>
      <c r="W1" s="34"/>
    </row>
    <row r="4" spans="1:23" x14ac:dyDescent="0.3">
      <c r="A4" s="1"/>
      <c r="B4" s="12" t="s">
        <v>4</v>
      </c>
      <c r="C4" s="12" t="s">
        <v>5</v>
      </c>
      <c r="D4" s="12" t="s">
        <v>6</v>
      </c>
      <c r="E4" s="3" t="s">
        <v>10</v>
      </c>
      <c r="F4" s="6"/>
      <c r="G4" s="7"/>
      <c r="Q4" s="1"/>
      <c r="R4" s="12" t="s">
        <v>4</v>
      </c>
      <c r="S4" s="12" t="s">
        <v>5</v>
      </c>
      <c r="T4" s="12" t="s">
        <v>6</v>
      </c>
      <c r="U4" s="3" t="s">
        <v>10</v>
      </c>
      <c r="V4" s="6"/>
      <c r="W4" s="7"/>
    </row>
    <row r="5" spans="1:23" x14ac:dyDescent="0.3">
      <c r="A5" s="1" t="s">
        <v>2</v>
      </c>
      <c r="B5" s="2"/>
      <c r="C5" s="2"/>
      <c r="D5" s="2"/>
      <c r="E5" s="4">
        <f>SUMPRODUCT($B$6:$D$6,B5:D5)</f>
        <v>0</v>
      </c>
      <c r="F5" s="8"/>
      <c r="G5" s="9"/>
      <c r="Q5" s="1" t="s">
        <v>2</v>
      </c>
      <c r="R5" s="2">
        <v>42.000000000000014</v>
      </c>
      <c r="S5" s="2">
        <v>46.999999999999993</v>
      </c>
      <c r="T5" s="2">
        <v>60</v>
      </c>
      <c r="U5" s="4">
        <f>SUMPRODUCT(R5:T5,R6:T6)</f>
        <v>361.1</v>
      </c>
      <c r="V5" s="8"/>
      <c r="W5" s="9"/>
    </row>
    <row r="6" spans="1:23" x14ac:dyDescent="0.3">
      <c r="A6" s="1" t="s">
        <v>3</v>
      </c>
      <c r="B6" s="1">
        <v>2.9</v>
      </c>
      <c r="C6" s="1">
        <v>1.9</v>
      </c>
      <c r="D6" s="1">
        <v>2.5</v>
      </c>
      <c r="E6" s="3"/>
      <c r="F6" s="10"/>
      <c r="G6" s="11"/>
      <c r="Q6" s="1" t="s">
        <v>3</v>
      </c>
      <c r="R6" s="1">
        <v>2.9</v>
      </c>
      <c r="S6" s="1">
        <v>1.9</v>
      </c>
      <c r="T6" s="1">
        <v>2.5</v>
      </c>
      <c r="U6" s="3"/>
      <c r="V6" s="10"/>
      <c r="W6" s="11"/>
    </row>
    <row r="7" spans="1:23" x14ac:dyDescent="0.3">
      <c r="A7" s="1" t="s">
        <v>7</v>
      </c>
      <c r="B7" s="1"/>
      <c r="C7" s="1">
        <v>3</v>
      </c>
      <c r="D7" s="1">
        <v>-1</v>
      </c>
      <c r="E7" s="1">
        <f>SUMPRODUCT($B$5:$D$5,B7:D7)</f>
        <v>0</v>
      </c>
      <c r="F7" s="5" t="s">
        <v>0</v>
      </c>
      <c r="G7" s="5">
        <v>81</v>
      </c>
      <c r="Q7" s="1" t="s">
        <v>7</v>
      </c>
      <c r="R7" s="1"/>
      <c r="S7" s="1">
        <v>3</v>
      </c>
      <c r="T7" s="1">
        <v>-1</v>
      </c>
      <c r="U7" s="1">
        <f>SUMPRODUCT($R$5:$T$5,R7:T7)</f>
        <v>80.999999999999972</v>
      </c>
      <c r="V7" s="5" t="s">
        <v>0</v>
      </c>
      <c r="W7" s="5">
        <v>81</v>
      </c>
    </row>
    <row r="8" spans="1:23" x14ac:dyDescent="0.3">
      <c r="A8" s="1" t="s">
        <v>8</v>
      </c>
      <c r="B8" s="1">
        <v>1</v>
      </c>
      <c r="C8" s="1">
        <v>1</v>
      </c>
      <c r="D8" s="1"/>
      <c r="E8" s="1">
        <f t="shared" ref="E8:E10" si="0">SUMPRODUCT($B$5:$D$5,B8:D8)</f>
        <v>0</v>
      </c>
      <c r="F8" s="1" t="s">
        <v>1</v>
      </c>
      <c r="G8" s="1">
        <v>89</v>
      </c>
      <c r="Q8" s="1" t="s">
        <v>8</v>
      </c>
      <c r="R8" s="1">
        <v>1</v>
      </c>
      <c r="S8" s="1">
        <v>1</v>
      </c>
      <c r="T8" s="1"/>
      <c r="U8" s="1">
        <f t="shared" ref="U8:U10" si="1">SUMPRODUCT($R$5:$T$5,R8:T8)</f>
        <v>89</v>
      </c>
      <c r="V8" s="1" t="s">
        <v>1</v>
      </c>
      <c r="W8" s="1">
        <v>89</v>
      </c>
    </row>
    <row r="9" spans="1:23" x14ac:dyDescent="0.3">
      <c r="A9" s="1" t="s">
        <v>9</v>
      </c>
      <c r="B9" s="1">
        <v>3</v>
      </c>
      <c r="C9" s="1">
        <v>2</v>
      </c>
      <c r="D9" s="1">
        <v>3</v>
      </c>
      <c r="E9" s="1">
        <f t="shared" si="0"/>
        <v>0</v>
      </c>
      <c r="F9" s="1" t="s">
        <v>1</v>
      </c>
      <c r="G9" s="1">
        <v>400</v>
      </c>
      <c r="Q9" s="1" t="s">
        <v>9</v>
      </c>
      <c r="R9" s="1">
        <v>3</v>
      </c>
      <c r="S9" s="1">
        <v>2</v>
      </c>
      <c r="T9" s="1">
        <v>3</v>
      </c>
      <c r="U9" s="1">
        <f t="shared" si="1"/>
        <v>400</v>
      </c>
      <c r="V9" s="1" t="s">
        <v>1</v>
      </c>
      <c r="W9" s="1">
        <v>400</v>
      </c>
    </row>
    <row r="10" spans="1:23" x14ac:dyDescent="0.3">
      <c r="A10" s="1" t="s">
        <v>11</v>
      </c>
      <c r="B10" s="1">
        <v>1</v>
      </c>
      <c r="C10" s="1">
        <v>1</v>
      </c>
      <c r="D10" s="1">
        <v>1</v>
      </c>
      <c r="E10" s="1">
        <f t="shared" si="0"/>
        <v>0</v>
      </c>
      <c r="F10" s="1" t="s">
        <v>0</v>
      </c>
      <c r="G10" s="1">
        <v>0</v>
      </c>
      <c r="Q10" s="1" t="s">
        <v>11</v>
      </c>
      <c r="R10" s="1">
        <v>1</v>
      </c>
      <c r="S10" s="1">
        <v>1</v>
      </c>
      <c r="T10" s="1">
        <v>1</v>
      </c>
      <c r="U10" s="1">
        <f t="shared" si="1"/>
        <v>149</v>
      </c>
      <c r="V10" s="1" t="s">
        <v>0</v>
      </c>
      <c r="W10" s="1">
        <v>0</v>
      </c>
    </row>
    <row r="13" spans="1:23" x14ac:dyDescent="0.3">
      <c r="A13" s="32" t="s">
        <v>14</v>
      </c>
      <c r="B13" s="33"/>
      <c r="C13" s="33"/>
      <c r="D13" s="33"/>
      <c r="E13" s="33"/>
      <c r="F13" s="33"/>
      <c r="G13" s="34"/>
      <c r="H13" s="14"/>
      <c r="I13" s="13"/>
      <c r="J13" s="13"/>
      <c r="K13" s="13"/>
      <c r="Q13" t="s">
        <v>12</v>
      </c>
      <c r="R13" t="s">
        <v>13</v>
      </c>
    </row>
  </sheetData>
  <mergeCells count="4">
    <mergeCell ref="A1:G1"/>
    <mergeCell ref="Q1:W1"/>
    <mergeCell ref="A13:G13"/>
    <mergeCell ref="I1:O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F6E0-0072-4244-B7C1-6150F1CEA1FB}">
  <dimension ref="A1:Z30"/>
  <sheetViews>
    <sheetView topLeftCell="D1" workbookViewId="0">
      <selection sqref="A1:F1"/>
    </sheetView>
  </sheetViews>
  <sheetFormatPr defaultRowHeight="14.4" x14ac:dyDescent="0.3"/>
  <cols>
    <col min="2" max="2" width="11.88671875" bestFit="1" customWidth="1"/>
    <col min="3" max="3" width="12.6640625" bestFit="1" customWidth="1"/>
    <col min="8" max="8" width="3.88671875" style="29" customWidth="1"/>
    <col min="9" max="9" width="3.109375" customWidth="1"/>
    <col min="12" max="12" width="10" customWidth="1"/>
    <col min="13" max="13" width="10.77734375" customWidth="1"/>
    <col min="16" max="16" width="10.21875" customWidth="1"/>
    <col min="17" max="17" width="3.77734375" customWidth="1"/>
    <col min="18" max="18" width="16" customWidth="1"/>
    <col min="20" max="20" width="2.77734375" style="29" customWidth="1"/>
    <col min="22" max="22" width="17.33203125" customWidth="1"/>
    <col min="23" max="23" width="13.88671875" bestFit="1" customWidth="1"/>
  </cols>
  <sheetData>
    <row r="1" spans="1:26" ht="52.2" customHeight="1" x14ac:dyDescent="0.3">
      <c r="A1" s="35" t="s">
        <v>43</v>
      </c>
      <c r="B1" s="35"/>
      <c r="C1" s="35"/>
      <c r="D1" s="35"/>
      <c r="E1" s="35"/>
      <c r="F1" s="35"/>
    </row>
    <row r="2" spans="1:26" x14ac:dyDescent="0.3">
      <c r="J2" s="32" t="s">
        <v>44</v>
      </c>
      <c r="K2" s="33"/>
      <c r="L2" s="33"/>
      <c r="M2" s="33"/>
      <c r="N2" s="33"/>
      <c r="O2" s="33"/>
      <c r="P2" s="33"/>
      <c r="Q2" s="33"/>
      <c r="R2" s="34"/>
      <c r="U2" s="36" t="s">
        <v>45</v>
      </c>
      <c r="V2" s="36"/>
      <c r="W2" s="36"/>
      <c r="X2" s="36"/>
      <c r="Y2" s="36"/>
      <c r="Z2" s="36"/>
    </row>
    <row r="3" spans="1:26" x14ac:dyDescent="0.3">
      <c r="A3" t="s">
        <v>39</v>
      </c>
      <c r="U3" t="s">
        <v>39</v>
      </c>
    </row>
    <row r="4" spans="1:26" x14ac:dyDescent="0.3">
      <c r="A4" t="s">
        <v>38</v>
      </c>
      <c r="J4" t="s">
        <v>19</v>
      </c>
      <c r="K4" t="s">
        <v>20</v>
      </c>
      <c r="L4" t="s">
        <v>22</v>
      </c>
      <c r="M4" t="s">
        <v>21</v>
      </c>
      <c r="O4" s="20" t="s">
        <v>18</v>
      </c>
      <c r="P4" s="21" t="s">
        <v>23</v>
      </c>
      <c r="Q4" s="21" t="s">
        <v>37</v>
      </c>
      <c r="R4" s="22" t="s">
        <v>36</v>
      </c>
    </row>
    <row r="5" spans="1:26" x14ac:dyDescent="0.3">
      <c r="J5" t="s">
        <v>26</v>
      </c>
      <c r="K5" t="s">
        <v>27</v>
      </c>
      <c r="L5">
        <v>3</v>
      </c>
      <c r="M5">
        <v>0</v>
      </c>
      <c r="O5" s="23" t="s">
        <v>26</v>
      </c>
      <c r="P5" s="24">
        <f>SUMIF($J$5:$J$28,O5,$M$5:$M$28)-SUMIF($K$5:$K$28,O5,$M$5:$M$28)</f>
        <v>0</v>
      </c>
      <c r="Q5" s="24" t="s">
        <v>25</v>
      </c>
      <c r="R5" s="25">
        <v>1</v>
      </c>
      <c r="V5" s="30" t="s">
        <v>24</v>
      </c>
      <c r="W5" t="s">
        <v>40</v>
      </c>
    </row>
    <row r="6" spans="1:26" x14ac:dyDescent="0.3">
      <c r="J6" t="s">
        <v>26</v>
      </c>
      <c r="K6" t="s">
        <v>28</v>
      </c>
      <c r="L6">
        <v>6</v>
      </c>
      <c r="M6">
        <v>0</v>
      </c>
      <c r="O6" s="26" t="s">
        <v>27</v>
      </c>
      <c r="P6" s="27">
        <f t="shared" ref="P6:P14" si="0">SUMIF($J$5:$J$28,O6,$M$5:$M$28)-SUMIF($K$5:$K$28,O6,$M$5:$M$28)</f>
        <v>0</v>
      </c>
      <c r="Q6" s="27" t="s">
        <v>25</v>
      </c>
      <c r="R6" s="28">
        <v>0</v>
      </c>
      <c r="V6">
        <v>21</v>
      </c>
      <c r="W6" t="s">
        <v>42</v>
      </c>
    </row>
    <row r="7" spans="1:26" x14ac:dyDescent="0.3">
      <c r="J7" t="s">
        <v>26</v>
      </c>
      <c r="K7" t="s">
        <v>29</v>
      </c>
      <c r="L7">
        <v>4</v>
      </c>
      <c r="M7">
        <v>0</v>
      </c>
      <c r="O7" s="23" t="s">
        <v>28</v>
      </c>
      <c r="P7" s="24">
        <f t="shared" si="0"/>
        <v>0</v>
      </c>
      <c r="Q7" s="24" t="s">
        <v>25</v>
      </c>
      <c r="R7" s="25">
        <v>0</v>
      </c>
    </row>
    <row r="8" spans="1:26" x14ac:dyDescent="0.3">
      <c r="J8" t="s">
        <v>27</v>
      </c>
      <c r="K8" t="s">
        <v>28</v>
      </c>
      <c r="L8">
        <v>1</v>
      </c>
      <c r="M8">
        <v>0</v>
      </c>
      <c r="O8" s="26" t="s">
        <v>29</v>
      </c>
      <c r="P8" s="27">
        <f t="shared" si="0"/>
        <v>0</v>
      </c>
      <c r="Q8" s="27" t="s">
        <v>25</v>
      </c>
      <c r="R8" s="28">
        <v>0</v>
      </c>
    </row>
    <row r="9" spans="1:26" x14ac:dyDescent="0.3">
      <c r="J9" t="s">
        <v>27</v>
      </c>
      <c r="K9" t="s">
        <v>30</v>
      </c>
      <c r="L9">
        <v>6</v>
      </c>
      <c r="M9">
        <v>0</v>
      </c>
      <c r="O9" s="23" t="s">
        <v>30</v>
      </c>
      <c r="P9" s="24">
        <f t="shared" si="0"/>
        <v>0</v>
      </c>
      <c r="Q9" s="24" t="s">
        <v>25</v>
      </c>
      <c r="R9" s="25">
        <v>0</v>
      </c>
    </row>
    <row r="10" spans="1:26" x14ac:dyDescent="0.3">
      <c r="J10" t="s">
        <v>28</v>
      </c>
      <c r="K10" t="s">
        <v>27</v>
      </c>
      <c r="L10">
        <v>1</v>
      </c>
      <c r="M10">
        <v>0</v>
      </c>
      <c r="O10" s="26" t="s">
        <v>31</v>
      </c>
      <c r="P10" s="27">
        <f t="shared" si="0"/>
        <v>0</v>
      </c>
      <c r="Q10" s="27" t="s">
        <v>25</v>
      </c>
      <c r="R10" s="28">
        <v>0</v>
      </c>
    </row>
    <row r="11" spans="1:26" x14ac:dyDescent="0.3">
      <c r="J11" t="s">
        <v>28</v>
      </c>
      <c r="K11" t="s">
        <v>29</v>
      </c>
      <c r="L11">
        <v>2</v>
      </c>
      <c r="M11">
        <v>0</v>
      </c>
      <c r="O11" s="23" t="s">
        <v>35</v>
      </c>
      <c r="P11" s="24">
        <f t="shared" si="0"/>
        <v>0</v>
      </c>
      <c r="Q11" s="24" t="s">
        <v>25</v>
      </c>
      <c r="R11" s="25">
        <v>0</v>
      </c>
    </row>
    <row r="12" spans="1:26" x14ac:dyDescent="0.3">
      <c r="J12" t="s">
        <v>28</v>
      </c>
      <c r="K12" t="s">
        <v>30</v>
      </c>
      <c r="L12">
        <v>4</v>
      </c>
      <c r="M12">
        <v>0</v>
      </c>
      <c r="O12" s="26" t="s">
        <v>32</v>
      </c>
      <c r="P12" s="27">
        <f t="shared" si="0"/>
        <v>0</v>
      </c>
      <c r="Q12" s="27" t="s">
        <v>25</v>
      </c>
      <c r="R12" s="28">
        <v>0</v>
      </c>
    </row>
    <row r="13" spans="1:26" x14ac:dyDescent="0.3">
      <c r="J13" t="s">
        <v>28</v>
      </c>
      <c r="K13" t="s">
        <v>31</v>
      </c>
      <c r="L13">
        <v>5</v>
      </c>
      <c r="M13">
        <v>0</v>
      </c>
      <c r="O13" s="23" t="s">
        <v>33</v>
      </c>
      <c r="P13" s="24">
        <f t="shared" si="0"/>
        <v>0</v>
      </c>
      <c r="Q13" s="24" t="s">
        <v>25</v>
      </c>
      <c r="R13" s="25">
        <v>0</v>
      </c>
    </row>
    <row r="14" spans="1:26" x14ac:dyDescent="0.3">
      <c r="J14" t="s">
        <v>29</v>
      </c>
      <c r="K14" t="s">
        <v>28</v>
      </c>
      <c r="L14">
        <v>2</v>
      </c>
      <c r="M14">
        <v>0</v>
      </c>
      <c r="O14" s="17" t="s">
        <v>34</v>
      </c>
      <c r="P14" s="18">
        <f t="shared" si="0"/>
        <v>0</v>
      </c>
      <c r="Q14" s="18" t="s">
        <v>25</v>
      </c>
      <c r="R14" s="19">
        <v>-1</v>
      </c>
    </row>
    <row r="15" spans="1:26" x14ac:dyDescent="0.3">
      <c r="J15" t="s">
        <v>29</v>
      </c>
      <c r="K15" t="s">
        <v>31</v>
      </c>
      <c r="L15">
        <v>7</v>
      </c>
      <c r="M15">
        <v>0</v>
      </c>
    </row>
    <row r="16" spans="1:26" x14ac:dyDescent="0.3">
      <c r="J16" t="s">
        <v>30</v>
      </c>
      <c r="K16" t="s">
        <v>31</v>
      </c>
      <c r="L16">
        <v>3</v>
      </c>
      <c r="M16">
        <v>0</v>
      </c>
    </row>
    <row r="17" spans="10:23" x14ac:dyDescent="0.3">
      <c r="J17" t="s">
        <v>30</v>
      </c>
      <c r="K17" t="s">
        <v>35</v>
      </c>
      <c r="L17">
        <v>8</v>
      </c>
      <c r="M17">
        <v>0</v>
      </c>
    </row>
    <row r="18" spans="10:23" x14ac:dyDescent="0.3">
      <c r="J18" t="s">
        <v>31</v>
      </c>
      <c r="K18" t="s">
        <v>30</v>
      </c>
      <c r="L18">
        <v>3</v>
      </c>
      <c r="M18">
        <v>0</v>
      </c>
    </row>
    <row r="19" spans="10:23" x14ac:dyDescent="0.3">
      <c r="J19" t="s">
        <v>31</v>
      </c>
      <c r="K19" t="s">
        <v>35</v>
      </c>
      <c r="L19">
        <v>6</v>
      </c>
      <c r="M19">
        <v>0</v>
      </c>
    </row>
    <row r="20" spans="10:23" x14ac:dyDescent="0.3">
      <c r="J20" t="s">
        <v>31</v>
      </c>
      <c r="K20" t="s">
        <v>32</v>
      </c>
      <c r="L20">
        <v>5</v>
      </c>
      <c r="M20">
        <v>0</v>
      </c>
    </row>
    <row r="21" spans="10:23" x14ac:dyDescent="0.3">
      <c r="J21" t="s">
        <v>31</v>
      </c>
      <c r="K21" t="s">
        <v>33</v>
      </c>
      <c r="L21">
        <v>4</v>
      </c>
      <c r="M21">
        <v>0</v>
      </c>
    </row>
    <row r="22" spans="10:23" x14ac:dyDescent="0.3">
      <c r="J22" t="s">
        <v>35</v>
      </c>
      <c r="K22" t="s">
        <v>32</v>
      </c>
      <c r="L22">
        <v>3</v>
      </c>
      <c r="M22">
        <v>0</v>
      </c>
      <c r="U22" t="s">
        <v>38</v>
      </c>
    </row>
    <row r="23" spans="10:23" x14ac:dyDescent="0.3">
      <c r="J23" t="s">
        <v>35</v>
      </c>
      <c r="K23" t="s">
        <v>34</v>
      </c>
      <c r="L23">
        <v>3</v>
      </c>
      <c r="M23">
        <v>0</v>
      </c>
      <c r="V23" s="30" t="s">
        <v>24</v>
      </c>
      <c r="W23" t="s">
        <v>40</v>
      </c>
    </row>
    <row r="24" spans="10:23" x14ac:dyDescent="0.3">
      <c r="J24" t="s">
        <v>32</v>
      </c>
      <c r="K24" t="s">
        <v>35</v>
      </c>
      <c r="L24">
        <v>2</v>
      </c>
      <c r="M24">
        <v>0</v>
      </c>
      <c r="V24">
        <v>19</v>
      </c>
      <c r="W24" t="s">
        <v>41</v>
      </c>
    </row>
    <row r="25" spans="10:23" x14ac:dyDescent="0.3">
      <c r="J25" t="s">
        <v>32</v>
      </c>
      <c r="K25" t="s">
        <v>33</v>
      </c>
      <c r="L25">
        <v>2</v>
      </c>
      <c r="M25">
        <v>0</v>
      </c>
    </row>
    <row r="26" spans="10:23" x14ac:dyDescent="0.3">
      <c r="J26" t="s">
        <v>32</v>
      </c>
      <c r="K26" t="s">
        <v>34</v>
      </c>
      <c r="L26">
        <v>6</v>
      </c>
      <c r="M26">
        <v>0</v>
      </c>
    </row>
    <row r="27" spans="10:23" x14ac:dyDescent="0.3">
      <c r="J27" t="s">
        <v>33</v>
      </c>
      <c r="K27" t="s">
        <v>32</v>
      </c>
      <c r="L27">
        <v>2</v>
      </c>
      <c r="M27">
        <v>0</v>
      </c>
    </row>
    <row r="28" spans="10:23" x14ac:dyDescent="0.3">
      <c r="J28" t="s">
        <v>33</v>
      </c>
      <c r="K28" t="s">
        <v>34</v>
      </c>
      <c r="L28">
        <v>7</v>
      </c>
      <c r="M28">
        <v>0</v>
      </c>
    </row>
    <row r="30" spans="10:23" x14ac:dyDescent="0.3">
      <c r="L30" s="16" t="s">
        <v>24</v>
      </c>
      <c r="M30" s="31">
        <f>SUMPRODUCT(Table2[Distance],Table2[On Route])</f>
        <v>0</v>
      </c>
    </row>
  </sheetData>
  <mergeCells count="3">
    <mergeCell ref="J2:R2"/>
    <mergeCell ref="A1:F1"/>
    <mergeCell ref="U2:Z2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problem</vt:lpstr>
      <vt:lpstr>AOL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pham</dc:creator>
  <cp:lastModifiedBy>son pham</cp:lastModifiedBy>
  <dcterms:created xsi:type="dcterms:W3CDTF">2023-04-20T09:32:54Z</dcterms:created>
  <dcterms:modified xsi:type="dcterms:W3CDTF">2023-04-27T15:35:33Z</dcterms:modified>
</cp:coreProperties>
</file>