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2" i="1"/>
  <c r="O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2" i="1"/>
  <c r="N4" i="1"/>
  <c r="N8" i="1"/>
  <c r="N12" i="1"/>
  <c r="N16" i="1"/>
  <c r="N20" i="1"/>
  <c r="N5" i="1"/>
  <c r="N9" i="1"/>
  <c r="N13" i="1"/>
  <c r="N17" i="1"/>
  <c r="N21" i="1"/>
  <c r="N6" i="1"/>
  <c r="N10" i="1"/>
  <c r="N14" i="1"/>
  <c r="N18" i="1"/>
  <c r="N3" i="1"/>
  <c r="N7" i="1"/>
  <c r="N11" i="1"/>
  <c r="N15" i="1"/>
  <c r="N19" i="1"/>
  <c r="N2" i="1"/>
  <c r="L24" i="1" l="1"/>
  <c r="L25" i="1"/>
</calcChain>
</file>

<file path=xl/sharedStrings.xml><?xml version="1.0" encoding="utf-8"?>
<sst xmlns="http://schemas.openxmlformats.org/spreadsheetml/2006/main" count="77" uniqueCount="59">
  <si>
    <t>Họ Tên</t>
  </si>
  <si>
    <t>MSSV</t>
  </si>
  <si>
    <t>Email</t>
  </si>
  <si>
    <t>Lớp</t>
  </si>
  <si>
    <t>tổng giờ onl/ngày</t>
  </si>
  <si>
    <t>thời gian học</t>
  </si>
  <si>
    <t>thời gian giải trí</t>
  </si>
  <si>
    <t>Nguyễn Văn A</t>
  </si>
  <si>
    <t>Nguyễn Văn B</t>
  </si>
  <si>
    <t>Nguyễn Văn C</t>
  </si>
  <si>
    <t>Nguyễn Văn D</t>
  </si>
  <si>
    <t xml:space="preserve">Nguyễn Văn E </t>
  </si>
  <si>
    <t>Nguyễn Văn F</t>
  </si>
  <si>
    <t>Nguyễn Văn G</t>
  </si>
  <si>
    <t>Nguyễn Văn H</t>
  </si>
  <si>
    <t>Nguyễn Văn I</t>
  </si>
  <si>
    <t>Nguyễn Văn J</t>
  </si>
  <si>
    <t>Nguyễn Văn K</t>
  </si>
  <si>
    <t>Nguyễn Văn L</t>
  </si>
  <si>
    <t>Nguyễn Văn M</t>
  </si>
  <si>
    <t>Nguyễn Văn N</t>
  </si>
  <si>
    <t>Nguyễn Văn O</t>
  </si>
  <si>
    <t>Nguyễn Văn P</t>
  </si>
  <si>
    <t>Nguyễn Văn Q</t>
  </si>
  <si>
    <t>Nguyễn Văn R</t>
  </si>
  <si>
    <t>Nguyễn Văn S</t>
  </si>
  <si>
    <t>Nguyễn Văn T</t>
  </si>
  <si>
    <t>student0@example.com</t>
  </si>
  <si>
    <t>student1@example.com</t>
  </si>
  <si>
    <t>student2@example.com</t>
  </si>
  <si>
    <t>student3@example.com</t>
  </si>
  <si>
    <t>student4@example.com</t>
  </si>
  <si>
    <t>student5@example.com</t>
  </si>
  <si>
    <t>student6@example.com</t>
  </si>
  <si>
    <t>student7@example.com</t>
  </si>
  <si>
    <t>student8@example.com</t>
  </si>
  <si>
    <t>student9@example.com</t>
  </si>
  <si>
    <t>student10@example.com</t>
  </si>
  <si>
    <t>student11@example.com</t>
  </si>
  <si>
    <t>student12@example.com</t>
  </si>
  <si>
    <t>student13@example.com</t>
  </si>
  <si>
    <t>student14@example.com</t>
  </si>
  <si>
    <t>student15@example.com</t>
  </si>
  <si>
    <t>student16@example.com</t>
  </si>
  <si>
    <t>student17@example.com</t>
  </si>
  <si>
    <t>student18@example.com</t>
  </si>
  <si>
    <t>student19@example.com</t>
  </si>
  <si>
    <t>KS24A</t>
  </si>
  <si>
    <t>KS24B</t>
  </si>
  <si>
    <t>tổng giờ ngày, học</t>
  </si>
  <si>
    <t>điểm trung bình onl</t>
  </si>
  <si>
    <t>tách năm sinh sv từ mssv</t>
  </si>
  <si>
    <t>độ dài email</t>
  </si>
  <si>
    <t>mô tả</t>
  </si>
  <si>
    <t>text</t>
  </si>
  <si>
    <t>tổng số h onl&gt;6</t>
  </si>
  <si>
    <t>đánh giá</t>
  </si>
  <si>
    <t>sv có thời gian onl nhiều nhất</t>
  </si>
  <si>
    <t>sv có thời gian onl ít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</si>
</sst>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tổng giờ onl/ngày</c:v>
                </c:pt>
              </c:strCache>
            </c:strRef>
          </c:tx>
          <c:invertIfNegative val="0"/>
          <c:val>
            <c:numRef>
              <c:f>Sheet1!$G$2:$G$21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11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  <c:pt idx="18">
                  <c:v>9</c:v>
                </c:pt>
                <c:pt idx="19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83328"/>
        <c:axId val="137290304"/>
      </c:barChart>
      <c:catAx>
        <c:axId val="13648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90304"/>
        <c:crosses val="autoZero"/>
        <c:auto val="1"/>
        <c:lblAlgn val="ctr"/>
        <c:lblOffset val="100"/>
        <c:noMultiLvlLbl val="0"/>
      </c:catAx>
      <c:valAx>
        <c:axId val="13729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8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21</xdr:row>
      <xdr:rowOff>156210</xdr:rowOff>
    </xdr:from>
    <xdr:to>
      <xdr:col>7</xdr:col>
      <xdr:colOff>320040</xdr:colOff>
      <xdr:row>36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udent7@example.com" TargetMode="External"/><Relationship Id="rId13" Type="http://schemas.openxmlformats.org/officeDocument/2006/relationships/hyperlink" Target="mailto:student12@example.com" TargetMode="External"/><Relationship Id="rId18" Type="http://schemas.openxmlformats.org/officeDocument/2006/relationships/hyperlink" Target="mailto:student17@example.com" TargetMode="External"/><Relationship Id="rId3" Type="http://schemas.openxmlformats.org/officeDocument/2006/relationships/hyperlink" Target="mailto:student2@example.com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mailto:student6@example.com" TargetMode="External"/><Relationship Id="rId12" Type="http://schemas.openxmlformats.org/officeDocument/2006/relationships/hyperlink" Target="mailto:student11@example.com" TargetMode="External"/><Relationship Id="rId17" Type="http://schemas.openxmlformats.org/officeDocument/2006/relationships/hyperlink" Target="mailto:student16@example.com" TargetMode="External"/><Relationship Id="rId2" Type="http://schemas.openxmlformats.org/officeDocument/2006/relationships/hyperlink" Target="mailto:student1@example.com" TargetMode="External"/><Relationship Id="rId16" Type="http://schemas.openxmlformats.org/officeDocument/2006/relationships/hyperlink" Target="mailto:student15@example.com" TargetMode="External"/><Relationship Id="rId20" Type="http://schemas.openxmlformats.org/officeDocument/2006/relationships/hyperlink" Target="mailto:student19@example.com" TargetMode="External"/><Relationship Id="rId1" Type="http://schemas.openxmlformats.org/officeDocument/2006/relationships/hyperlink" Target="mailto:student0@example.com" TargetMode="External"/><Relationship Id="rId6" Type="http://schemas.openxmlformats.org/officeDocument/2006/relationships/hyperlink" Target="mailto:student5@example.com" TargetMode="External"/><Relationship Id="rId11" Type="http://schemas.openxmlformats.org/officeDocument/2006/relationships/hyperlink" Target="mailto:student10@example.com" TargetMode="External"/><Relationship Id="rId5" Type="http://schemas.openxmlformats.org/officeDocument/2006/relationships/hyperlink" Target="mailto:student4@example.com" TargetMode="External"/><Relationship Id="rId15" Type="http://schemas.openxmlformats.org/officeDocument/2006/relationships/hyperlink" Target="mailto:student14@example.com" TargetMode="External"/><Relationship Id="rId10" Type="http://schemas.openxmlformats.org/officeDocument/2006/relationships/hyperlink" Target="mailto:student9@example.com" TargetMode="External"/><Relationship Id="rId19" Type="http://schemas.openxmlformats.org/officeDocument/2006/relationships/hyperlink" Target="mailto:student18@example.com" TargetMode="External"/><Relationship Id="rId4" Type="http://schemas.openxmlformats.org/officeDocument/2006/relationships/hyperlink" Target="mailto:student3@example.com" TargetMode="External"/><Relationship Id="rId9" Type="http://schemas.openxmlformats.org/officeDocument/2006/relationships/hyperlink" Target="mailto:student8@example.com" TargetMode="External"/><Relationship Id="rId14" Type="http://schemas.openxmlformats.org/officeDocument/2006/relationships/hyperlink" Target="mailto:student13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tabSelected="1" workbookViewId="0">
      <selection activeCell="N26" sqref="N26"/>
    </sheetView>
  </sheetViews>
  <sheetFormatPr defaultRowHeight="14.4" x14ac:dyDescent="0.3"/>
  <cols>
    <col min="1" max="1" width="8.6640625" customWidth="1"/>
    <col min="2" max="2" width="8.88671875" hidden="1" customWidth="1"/>
    <col min="3" max="3" width="14.44140625" customWidth="1"/>
    <col min="4" max="5" width="11.21875" customWidth="1"/>
    <col min="6" max="6" width="7.109375" customWidth="1"/>
    <col min="7" max="7" width="15.6640625" customWidth="1"/>
    <col min="8" max="8" width="12.44140625" customWidth="1"/>
    <col min="9" max="9" width="13.5546875" customWidth="1"/>
    <col min="10" max="10" width="17.88671875" customWidth="1"/>
    <col min="11" max="11" width="16.77734375" bestFit="1" customWidth="1"/>
    <col min="12" max="12" width="21.44140625" bestFit="1" customWidth="1"/>
    <col min="13" max="13" width="12.33203125" customWidth="1"/>
    <col min="14" max="14" width="33.109375" customWidth="1"/>
    <col min="16" max="16" width="13.88671875" customWidth="1"/>
  </cols>
  <sheetData>
    <row r="1" spans="3:17" ht="15" thickBot="1" x14ac:dyDescent="0.35">
      <c r="C1" s="8" t="s">
        <v>0</v>
      </c>
      <c r="D1" s="7" t="s">
        <v>1</v>
      </c>
      <c r="E1" s="7" t="s">
        <v>2</v>
      </c>
      <c r="F1" s="1" t="s">
        <v>3</v>
      </c>
      <c r="G1" s="1" t="s">
        <v>4</v>
      </c>
      <c r="H1" s="7" t="s">
        <v>5</v>
      </c>
      <c r="I1" s="2" t="s">
        <v>6</v>
      </c>
      <c r="J1" s="10" t="s">
        <v>49</v>
      </c>
      <c r="K1" s="11" t="s">
        <v>50</v>
      </c>
      <c r="L1" s="9" t="s">
        <v>51</v>
      </c>
      <c r="M1" s="9" t="s">
        <v>52</v>
      </c>
      <c r="N1" s="9" t="s">
        <v>53</v>
      </c>
      <c r="O1" s="9" t="s">
        <v>54</v>
      </c>
      <c r="P1" s="9" t="s">
        <v>55</v>
      </c>
      <c r="Q1" s="9" t="s">
        <v>56</v>
      </c>
    </row>
    <row r="2" spans="3:17" x14ac:dyDescent="0.3">
      <c r="C2" t="s">
        <v>7</v>
      </c>
      <c r="D2" s="3">
        <v>20250000</v>
      </c>
      <c r="E2" s="5" t="s">
        <v>27</v>
      </c>
      <c r="F2" t="s">
        <v>47</v>
      </c>
      <c r="G2" s="4">
        <v>3</v>
      </c>
      <c r="H2" s="6">
        <v>2</v>
      </c>
      <c r="I2" s="6">
        <v>1</v>
      </c>
      <c r="J2" s="6">
        <f>SUM(H2,I2)</f>
        <v>3</v>
      </c>
      <c r="K2">
        <f>AVERAGE(H2,I2)</f>
        <v>1.5</v>
      </c>
      <c r="L2" s="4" t="str">
        <f>LEFT(D2,4)</f>
        <v>2025</v>
      </c>
      <c r="M2">
        <f>LEN(E2)</f>
        <v>20</v>
      </c>
      <c r="N2" t="e">
        <f ca="1">concat(C2, " học", H2,",giờ, giải trí ", I2,"giờ/ngày" )</f>
        <v>#NAME?</v>
      </c>
      <c r="O2" t="str">
        <f>TEXT(G2, "0.0")&amp;" giờ"</f>
        <v>3.0 giờ</v>
      </c>
      <c r="P2">
        <f>COUNTIF(G2:G21,"&gt;6")</f>
        <v>12</v>
      </c>
      <c r="Q2" t="str">
        <f>IF(G2&gt;=7, "cần giảm",IF(G2&gt;=4,"cân đối",IF(G2&lt;4,"thiếu kết nối")))</f>
        <v>thiếu kết nối</v>
      </c>
    </row>
    <row r="3" spans="3:17" x14ac:dyDescent="0.3">
      <c r="C3" t="s">
        <v>8</v>
      </c>
      <c r="D3" s="3">
        <v>20250001</v>
      </c>
      <c r="E3" s="5" t="s">
        <v>28</v>
      </c>
      <c r="F3" t="s">
        <v>47</v>
      </c>
      <c r="G3" s="4">
        <v>5</v>
      </c>
      <c r="H3" s="6">
        <v>3</v>
      </c>
      <c r="I3" s="6">
        <v>2</v>
      </c>
      <c r="J3" s="6">
        <f t="shared" ref="J3:J21" si="0">SUM(H3,I3)</f>
        <v>5</v>
      </c>
      <c r="K3">
        <f t="shared" ref="K3:K21" si="1">AVERAGE(H3,I3)</f>
        <v>2.5</v>
      </c>
      <c r="L3" s="4" t="str">
        <f t="shared" ref="L3:L21" si="2">LEFT(D3,4)</f>
        <v>2025</v>
      </c>
      <c r="M3">
        <f t="shared" ref="M3:M21" si="3">LEN(E3)</f>
        <v>20</v>
      </c>
      <c r="N3" t="e">
        <f t="shared" ref="N3:N21" ca="1" si="4">concat(C3, " học", H3,",giờ, giải trí ", I3,"giờ/ngày" )</f>
        <v>#NAME?</v>
      </c>
      <c r="O3" t="str">
        <f t="shared" ref="O3:O20" si="5">TEXT(G3, "0.0")&amp;" giờ"</f>
        <v>5.0 giờ</v>
      </c>
      <c r="Q3" t="str">
        <f t="shared" ref="Q3:Q21" si="6">IF(G3&gt;=7, "cần giảm",IF(G3&gt;=4,"cân đối",IF(G3&lt;4,"thiếu kết nối")))</f>
        <v>cân đối</v>
      </c>
    </row>
    <row r="4" spans="3:17" x14ac:dyDescent="0.3">
      <c r="C4" t="s">
        <v>9</v>
      </c>
      <c r="D4" s="3">
        <v>20250002</v>
      </c>
      <c r="E4" s="5" t="s">
        <v>29</v>
      </c>
      <c r="F4" t="s">
        <v>47</v>
      </c>
      <c r="G4" s="4">
        <v>7</v>
      </c>
      <c r="H4" s="6">
        <v>4</v>
      </c>
      <c r="I4" s="6">
        <v>3</v>
      </c>
      <c r="J4" s="6">
        <f t="shared" si="0"/>
        <v>7</v>
      </c>
      <c r="K4">
        <f t="shared" si="1"/>
        <v>3.5</v>
      </c>
      <c r="L4" s="4" t="str">
        <f t="shared" si="2"/>
        <v>2025</v>
      </c>
      <c r="M4">
        <f t="shared" si="3"/>
        <v>20</v>
      </c>
      <c r="N4" t="e">
        <f t="shared" ca="1" si="4"/>
        <v>#NAME?</v>
      </c>
      <c r="O4" t="str">
        <f t="shared" si="5"/>
        <v>7.0 giờ</v>
      </c>
      <c r="Q4" t="str">
        <f t="shared" si="6"/>
        <v>cần giảm</v>
      </c>
    </row>
    <row r="5" spans="3:17" x14ac:dyDescent="0.3">
      <c r="C5" t="s">
        <v>10</v>
      </c>
      <c r="D5" s="3">
        <v>20250003</v>
      </c>
      <c r="E5" s="5" t="s">
        <v>30</v>
      </c>
      <c r="F5" t="s">
        <v>47</v>
      </c>
      <c r="G5" s="4">
        <v>9</v>
      </c>
      <c r="H5" s="6">
        <v>5</v>
      </c>
      <c r="I5" s="6">
        <v>4</v>
      </c>
      <c r="J5" s="6">
        <f t="shared" si="0"/>
        <v>9</v>
      </c>
      <c r="K5">
        <f t="shared" si="1"/>
        <v>4.5</v>
      </c>
      <c r="L5" s="4" t="str">
        <f t="shared" si="2"/>
        <v>2025</v>
      </c>
      <c r="M5">
        <f t="shared" si="3"/>
        <v>20</v>
      </c>
      <c r="N5" t="e">
        <f t="shared" ca="1" si="4"/>
        <v>#NAME?</v>
      </c>
      <c r="O5" t="str">
        <f t="shared" si="5"/>
        <v>9.0 giờ</v>
      </c>
      <c r="Q5" t="str">
        <f t="shared" si="6"/>
        <v>cần giảm</v>
      </c>
    </row>
    <row r="6" spans="3:17" x14ac:dyDescent="0.3">
      <c r="C6" t="s">
        <v>11</v>
      </c>
      <c r="D6" s="3">
        <v>20250004</v>
      </c>
      <c r="E6" s="5" t="s">
        <v>31</v>
      </c>
      <c r="F6" t="s">
        <v>47</v>
      </c>
      <c r="G6" s="4">
        <v>11</v>
      </c>
      <c r="H6" s="6">
        <v>6</v>
      </c>
      <c r="I6" s="6">
        <v>5</v>
      </c>
      <c r="J6" s="6">
        <f t="shared" si="0"/>
        <v>11</v>
      </c>
      <c r="K6">
        <f t="shared" si="1"/>
        <v>5.5</v>
      </c>
      <c r="L6" s="4" t="str">
        <f t="shared" si="2"/>
        <v>2025</v>
      </c>
      <c r="M6">
        <f t="shared" si="3"/>
        <v>20</v>
      </c>
      <c r="N6" t="e">
        <f t="shared" ca="1" si="4"/>
        <v>#NAME?</v>
      </c>
      <c r="O6" t="str">
        <f t="shared" si="5"/>
        <v>11.0 giờ</v>
      </c>
      <c r="Q6" t="str">
        <f t="shared" si="6"/>
        <v>cần giảm</v>
      </c>
    </row>
    <row r="7" spans="3:17" x14ac:dyDescent="0.3">
      <c r="C7" t="s">
        <v>12</v>
      </c>
      <c r="D7" s="3">
        <v>20250005</v>
      </c>
      <c r="E7" s="5" t="s">
        <v>32</v>
      </c>
      <c r="F7" t="s">
        <v>47</v>
      </c>
      <c r="G7" s="6">
        <v>3</v>
      </c>
      <c r="H7" s="6">
        <v>2</v>
      </c>
      <c r="I7" s="4">
        <v>1</v>
      </c>
      <c r="J7" s="6">
        <f t="shared" si="0"/>
        <v>3</v>
      </c>
      <c r="K7">
        <f t="shared" si="1"/>
        <v>1.5</v>
      </c>
      <c r="L7" s="4" t="str">
        <f t="shared" si="2"/>
        <v>2025</v>
      </c>
      <c r="M7">
        <f t="shared" si="3"/>
        <v>20</v>
      </c>
      <c r="N7" t="e">
        <f t="shared" ca="1" si="4"/>
        <v>#NAME?</v>
      </c>
      <c r="O7" t="str">
        <f t="shared" si="5"/>
        <v>3.0 giờ</v>
      </c>
      <c r="Q7" t="str">
        <f t="shared" si="6"/>
        <v>thiếu kết nối</v>
      </c>
    </row>
    <row r="8" spans="3:17" x14ac:dyDescent="0.3">
      <c r="C8" t="s">
        <v>13</v>
      </c>
      <c r="D8" s="3">
        <v>20250006</v>
      </c>
      <c r="E8" s="5" t="s">
        <v>33</v>
      </c>
      <c r="F8" t="s">
        <v>47</v>
      </c>
      <c r="G8" s="4">
        <v>5</v>
      </c>
      <c r="H8" s="6">
        <v>3</v>
      </c>
      <c r="I8" s="6">
        <v>2</v>
      </c>
      <c r="J8" s="6">
        <f t="shared" si="0"/>
        <v>5</v>
      </c>
      <c r="K8">
        <f t="shared" si="1"/>
        <v>2.5</v>
      </c>
      <c r="L8" s="4" t="str">
        <f t="shared" si="2"/>
        <v>2025</v>
      </c>
      <c r="M8">
        <f t="shared" si="3"/>
        <v>20</v>
      </c>
      <c r="N8" t="e">
        <f t="shared" ca="1" si="4"/>
        <v>#NAME?</v>
      </c>
      <c r="O8" t="str">
        <f t="shared" si="5"/>
        <v>5.0 giờ</v>
      </c>
      <c r="Q8" t="str">
        <f t="shared" si="6"/>
        <v>cân đối</v>
      </c>
    </row>
    <row r="9" spans="3:17" x14ac:dyDescent="0.3">
      <c r="C9" t="s">
        <v>14</v>
      </c>
      <c r="D9" s="3">
        <v>20250007</v>
      </c>
      <c r="E9" s="5" t="s">
        <v>34</v>
      </c>
      <c r="F9" t="s">
        <v>47</v>
      </c>
      <c r="G9" s="4">
        <v>7</v>
      </c>
      <c r="H9" s="6">
        <v>4</v>
      </c>
      <c r="I9" s="6">
        <v>3</v>
      </c>
      <c r="J9" s="6">
        <f t="shared" si="0"/>
        <v>7</v>
      </c>
      <c r="K9">
        <f t="shared" si="1"/>
        <v>3.5</v>
      </c>
      <c r="L9" s="4" t="str">
        <f t="shared" si="2"/>
        <v>2025</v>
      </c>
      <c r="M9">
        <f t="shared" si="3"/>
        <v>20</v>
      </c>
      <c r="N9" t="e">
        <f t="shared" ca="1" si="4"/>
        <v>#NAME?</v>
      </c>
      <c r="O9" t="str">
        <f t="shared" si="5"/>
        <v>7.0 giờ</v>
      </c>
      <c r="Q9" t="str">
        <f t="shared" si="6"/>
        <v>cần giảm</v>
      </c>
    </row>
    <row r="10" spans="3:17" x14ac:dyDescent="0.3">
      <c r="C10" t="s">
        <v>15</v>
      </c>
      <c r="D10" s="3">
        <v>20250008</v>
      </c>
      <c r="E10" s="5" t="s">
        <v>35</v>
      </c>
      <c r="F10" t="s">
        <v>47</v>
      </c>
      <c r="G10" s="4">
        <v>9</v>
      </c>
      <c r="H10" s="6">
        <v>5</v>
      </c>
      <c r="I10" s="6">
        <v>4</v>
      </c>
      <c r="J10" s="6">
        <f t="shared" si="0"/>
        <v>9</v>
      </c>
      <c r="K10">
        <f t="shared" si="1"/>
        <v>4.5</v>
      </c>
      <c r="L10" s="4" t="str">
        <f t="shared" si="2"/>
        <v>2025</v>
      </c>
      <c r="M10">
        <f t="shared" si="3"/>
        <v>20</v>
      </c>
      <c r="N10" t="e">
        <f t="shared" ca="1" si="4"/>
        <v>#NAME?</v>
      </c>
      <c r="O10" t="str">
        <f t="shared" si="5"/>
        <v>9.0 giờ</v>
      </c>
      <c r="Q10" t="str">
        <f t="shared" si="6"/>
        <v>cần giảm</v>
      </c>
    </row>
    <row r="11" spans="3:17" x14ac:dyDescent="0.3">
      <c r="C11" t="s">
        <v>16</v>
      </c>
      <c r="D11" s="3">
        <v>20250009</v>
      </c>
      <c r="E11" s="5" t="s">
        <v>36</v>
      </c>
      <c r="F11" t="s">
        <v>47</v>
      </c>
      <c r="G11" s="4">
        <v>11</v>
      </c>
      <c r="H11" s="6">
        <v>6</v>
      </c>
      <c r="I11" s="6">
        <v>5</v>
      </c>
      <c r="J11" s="6">
        <f t="shared" si="0"/>
        <v>11</v>
      </c>
      <c r="K11">
        <f t="shared" si="1"/>
        <v>5.5</v>
      </c>
      <c r="L11" s="4" t="str">
        <f t="shared" si="2"/>
        <v>2025</v>
      </c>
      <c r="M11">
        <f t="shared" si="3"/>
        <v>20</v>
      </c>
      <c r="N11" t="e">
        <f t="shared" ca="1" si="4"/>
        <v>#NAME?</v>
      </c>
      <c r="O11" t="str">
        <f t="shared" si="5"/>
        <v>11.0 giờ</v>
      </c>
      <c r="Q11" t="str">
        <f t="shared" si="6"/>
        <v>cần giảm</v>
      </c>
    </row>
    <row r="12" spans="3:17" x14ac:dyDescent="0.3">
      <c r="C12" t="s">
        <v>17</v>
      </c>
      <c r="D12" s="3">
        <v>20250010</v>
      </c>
      <c r="E12" s="5" t="s">
        <v>37</v>
      </c>
      <c r="F12" t="s">
        <v>48</v>
      </c>
      <c r="G12" s="4">
        <v>3</v>
      </c>
      <c r="H12" s="6">
        <v>2</v>
      </c>
      <c r="I12" s="6">
        <v>1</v>
      </c>
      <c r="J12" s="6">
        <f t="shared" si="0"/>
        <v>3</v>
      </c>
      <c r="K12">
        <f t="shared" si="1"/>
        <v>1.5</v>
      </c>
      <c r="L12" s="4" t="str">
        <f t="shared" si="2"/>
        <v>2025</v>
      </c>
      <c r="M12">
        <f t="shared" si="3"/>
        <v>21</v>
      </c>
      <c r="N12" t="e">
        <f t="shared" ca="1" si="4"/>
        <v>#NAME?</v>
      </c>
      <c r="O12" t="str">
        <f t="shared" si="5"/>
        <v>3.0 giờ</v>
      </c>
      <c r="Q12" t="str">
        <f t="shared" si="6"/>
        <v>thiếu kết nối</v>
      </c>
    </row>
    <row r="13" spans="3:17" x14ac:dyDescent="0.3">
      <c r="C13" t="s">
        <v>18</v>
      </c>
      <c r="D13" s="3">
        <v>20250011</v>
      </c>
      <c r="E13" s="5" t="s">
        <v>38</v>
      </c>
      <c r="F13" t="s">
        <v>48</v>
      </c>
      <c r="G13" s="4">
        <v>5</v>
      </c>
      <c r="H13" s="6">
        <v>3</v>
      </c>
      <c r="I13" s="6">
        <v>2</v>
      </c>
      <c r="J13" s="6">
        <f t="shared" si="0"/>
        <v>5</v>
      </c>
      <c r="K13">
        <f t="shared" si="1"/>
        <v>2.5</v>
      </c>
      <c r="L13" s="4" t="str">
        <f t="shared" si="2"/>
        <v>2025</v>
      </c>
      <c r="M13">
        <f t="shared" si="3"/>
        <v>21</v>
      </c>
      <c r="N13" t="e">
        <f t="shared" ca="1" si="4"/>
        <v>#NAME?</v>
      </c>
      <c r="O13" t="str">
        <f t="shared" si="5"/>
        <v>5.0 giờ</v>
      </c>
      <c r="Q13" t="str">
        <f t="shared" si="6"/>
        <v>cân đối</v>
      </c>
    </row>
    <row r="14" spans="3:17" x14ac:dyDescent="0.3">
      <c r="C14" t="s">
        <v>19</v>
      </c>
      <c r="D14" s="3">
        <v>20252012</v>
      </c>
      <c r="E14" s="5" t="s">
        <v>39</v>
      </c>
      <c r="F14" t="s">
        <v>48</v>
      </c>
      <c r="G14" s="4">
        <v>7</v>
      </c>
      <c r="H14" s="6">
        <v>4</v>
      </c>
      <c r="I14" s="6">
        <v>3</v>
      </c>
      <c r="J14" s="6">
        <f t="shared" si="0"/>
        <v>7</v>
      </c>
      <c r="K14">
        <f t="shared" si="1"/>
        <v>3.5</v>
      </c>
      <c r="L14" s="4" t="str">
        <f t="shared" si="2"/>
        <v>2025</v>
      </c>
      <c r="M14">
        <f t="shared" si="3"/>
        <v>21</v>
      </c>
      <c r="N14" t="e">
        <f t="shared" ca="1" si="4"/>
        <v>#NAME?</v>
      </c>
      <c r="O14" t="str">
        <f t="shared" si="5"/>
        <v>7.0 giờ</v>
      </c>
      <c r="Q14" t="str">
        <f t="shared" si="6"/>
        <v>cần giảm</v>
      </c>
    </row>
    <row r="15" spans="3:17" x14ac:dyDescent="0.3">
      <c r="C15" t="s">
        <v>20</v>
      </c>
      <c r="D15" s="3">
        <v>20252013</v>
      </c>
      <c r="E15" s="5" t="s">
        <v>40</v>
      </c>
      <c r="F15" t="s">
        <v>48</v>
      </c>
      <c r="G15" s="4">
        <v>9</v>
      </c>
      <c r="H15" s="6">
        <v>5</v>
      </c>
      <c r="I15" s="6">
        <v>4</v>
      </c>
      <c r="J15" s="6">
        <f t="shared" si="0"/>
        <v>9</v>
      </c>
      <c r="K15">
        <f t="shared" si="1"/>
        <v>4.5</v>
      </c>
      <c r="L15" s="4" t="str">
        <f t="shared" si="2"/>
        <v>2025</v>
      </c>
      <c r="M15">
        <f t="shared" si="3"/>
        <v>21</v>
      </c>
      <c r="N15" t="e">
        <f t="shared" ca="1" si="4"/>
        <v>#NAME?</v>
      </c>
      <c r="O15" t="str">
        <f t="shared" si="5"/>
        <v>9.0 giờ</v>
      </c>
      <c r="Q15" t="str">
        <f t="shared" si="6"/>
        <v>cần giảm</v>
      </c>
    </row>
    <row r="16" spans="3:17" x14ac:dyDescent="0.3">
      <c r="C16" t="s">
        <v>21</v>
      </c>
      <c r="D16" s="3">
        <v>20252014</v>
      </c>
      <c r="E16" s="5" t="s">
        <v>41</v>
      </c>
      <c r="F16" t="s">
        <v>48</v>
      </c>
      <c r="G16" s="4">
        <v>11</v>
      </c>
      <c r="H16" s="6">
        <v>6</v>
      </c>
      <c r="I16" s="6">
        <v>5</v>
      </c>
      <c r="J16" s="6">
        <f t="shared" si="0"/>
        <v>11</v>
      </c>
      <c r="K16">
        <f t="shared" si="1"/>
        <v>5.5</v>
      </c>
      <c r="L16" s="4" t="str">
        <f t="shared" si="2"/>
        <v>2025</v>
      </c>
      <c r="M16">
        <f t="shared" si="3"/>
        <v>21</v>
      </c>
      <c r="N16" t="e">
        <f t="shared" ca="1" si="4"/>
        <v>#NAME?</v>
      </c>
      <c r="O16" t="str">
        <f t="shared" si="5"/>
        <v>11.0 giờ</v>
      </c>
      <c r="Q16" t="str">
        <f t="shared" si="6"/>
        <v>cần giảm</v>
      </c>
    </row>
    <row r="17" spans="3:17" x14ac:dyDescent="0.3">
      <c r="C17" t="s">
        <v>22</v>
      </c>
      <c r="D17" s="3">
        <v>20252015</v>
      </c>
      <c r="E17" s="5" t="s">
        <v>42</v>
      </c>
      <c r="F17" t="s">
        <v>48</v>
      </c>
      <c r="G17" s="4">
        <v>3</v>
      </c>
      <c r="H17" s="6">
        <v>2</v>
      </c>
      <c r="I17" s="6">
        <v>1</v>
      </c>
      <c r="J17" s="6">
        <f t="shared" si="0"/>
        <v>3</v>
      </c>
      <c r="K17">
        <f t="shared" si="1"/>
        <v>1.5</v>
      </c>
      <c r="L17" s="4" t="str">
        <f t="shared" si="2"/>
        <v>2025</v>
      </c>
      <c r="M17">
        <f t="shared" si="3"/>
        <v>21</v>
      </c>
      <c r="N17" t="e">
        <f t="shared" ca="1" si="4"/>
        <v>#NAME?</v>
      </c>
      <c r="O17" t="str">
        <f t="shared" si="5"/>
        <v>3.0 giờ</v>
      </c>
      <c r="Q17" t="str">
        <f t="shared" si="6"/>
        <v>thiếu kết nối</v>
      </c>
    </row>
    <row r="18" spans="3:17" x14ac:dyDescent="0.3">
      <c r="C18" t="s">
        <v>23</v>
      </c>
      <c r="D18" s="3">
        <v>20252016</v>
      </c>
      <c r="E18" s="5" t="s">
        <v>43</v>
      </c>
      <c r="F18" t="s">
        <v>48</v>
      </c>
      <c r="G18" s="4">
        <v>5</v>
      </c>
      <c r="H18" s="6">
        <v>3</v>
      </c>
      <c r="I18" s="6">
        <v>2</v>
      </c>
      <c r="J18" s="6">
        <f t="shared" si="0"/>
        <v>5</v>
      </c>
      <c r="K18">
        <f t="shared" si="1"/>
        <v>2.5</v>
      </c>
      <c r="L18" s="4" t="str">
        <f t="shared" si="2"/>
        <v>2025</v>
      </c>
      <c r="M18">
        <f t="shared" si="3"/>
        <v>21</v>
      </c>
      <c r="N18" t="e">
        <f t="shared" ca="1" si="4"/>
        <v>#NAME?</v>
      </c>
      <c r="O18" t="str">
        <f t="shared" si="5"/>
        <v>5.0 giờ</v>
      </c>
      <c r="Q18" t="str">
        <f t="shared" si="6"/>
        <v>cân đối</v>
      </c>
    </row>
    <row r="19" spans="3:17" x14ac:dyDescent="0.3">
      <c r="C19" t="s">
        <v>24</v>
      </c>
      <c r="D19" s="3">
        <v>20252017</v>
      </c>
      <c r="E19" s="5" t="s">
        <v>44</v>
      </c>
      <c r="F19" t="s">
        <v>48</v>
      </c>
      <c r="G19" s="4">
        <v>7</v>
      </c>
      <c r="H19" s="6">
        <v>4</v>
      </c>
      <c r="I19" s="6">
        <v>3</v>
      </c>
      <c r="J19" s="6">
        <f t="shared" si="0"/>
        <v>7</v>
      </c>
      <c r="K19">
        <f t="shared" si="1"/>
        <v>3.5</v>
      </c>
      <c r="L19" s="4" t="str">
        <f t="shared" si="2"/>
        <v>2025</v>
      </c>
      <c r="M19">
        <f t="shared" si="3"/>
        <v>21</v>
      </c>
      <c r="N19" t="e">
        <f t="shared" ca="1" si="4"/>
        <v>#NAME?</v>
      </c>
      <c r="O19" t="str">
        <f t="shared" si="5"/>
        <v>7.0 giờ</v>
      </c>
      <c r="Q19" t="str">
        <f t="shared" si="6"/>
        <v>cần giảm</v>
      </c>
    </row>
    <row r="20" spans="3:17" x14ac:dyDescent="0.3">
      <c r="C20" t="s">
        <v>25</v>
      </c>
      <c r="D20" s="3">
        <v>20252018</v>
      </c>
      <c r="E20" s="5" t="s">
        <v>45</v>
      </c>
      <c r="F20" t="s">
        <v>48</v>
      </c>
      <c r="G20" s="4">
        <v>9</v>
      </c>
      <c r="H20" s="6">
        <v>5</v>
      </c>
      <c r="I20" s="6">
        <v>4</v>
      </c>
      <c r="J20" s="6">
        <f t="shared" si="0"/>
        <v>9</v>
      </c>
      <c r="K20">
        <f t="shared" si="1"/>
        <v>4.5</v>
      </c>
      <c r="L20" s="4" t="str">
        <f t="shared" si="2"/>
        <v>2025</v>
      </c>
      <c r="M20">
        <f t="shared" si="3"/>
        <v>21</v>
      </c>
      <c r="N20" t="e">
        <f t="shared" ca="1" si="4"/>
        <v>#NAME?</v>
      </c>
      <c r="O20" t="str">
        <f t="shared" si="5"/>
        <v>9.0 giờ</v>
      </c>
      <c r="Q20" t="str">
        <f t="shared" si="6"/>
        <v>cần giảm</v>
      </c>
    </row>
    <row r="21" spans="3:17" x14ac:dyDescent="0.3">
      <c r="C21" t="s">
        <v>26</v>
      </c>
      <c r="D21" s="3">
        <v>20252019</v>
      </c>
      <c r="E21" s="5" t="s">
        <v>46</v>
      </c>
      <c r="F21" t="s">
        <v>48</v>
      </c>
      <c r="G21" s="4">
        <v>11</v>
      </c>
      <c r="H21" s="6">
        <v>6</v>
      </c>
      <c r="I21" s="6">
        <v>5</v>
      </c>
      <c r="J21" s="6">
        <f t="shared" si="0"/>
        <v>11</v>
      </c>
      <c r="K21">
        <f t="shared" si="1"/>
        <v>5.5</v>
      </c>
      <c r="L21" s="4" t="str">
        <f t="shared" si="2"/>
        <v>2025</v>
      </c>
      <c r="M21">
        <f t="shared" si="3"/>
        <v>21</v>
      </c>
      <c r="N21" t="e">
        <f t="shared" ca="1" si="4"/>
        <v>#NAME?</v>
      </c>
      <c r="O21" t="str">
        <f>TEXT(G21, "0.0")&amp;" giờ"</f>
        <v>11.0 giờ</v>
      </c>
      <c r="Q21" t="str">
        <f t="shared" si="6"/>
        <v>cần giảm</v>
      </c>
    </row>
    <row r="23" spans="3:17" x14ac:dyDescent="0.3">
      <c r="I23" s="12"/>
      <c r="J23" s="12"/>
    </row>
    <row r="24" spans="3:17" x14ac:dyDescent="0.3">
      <c r="J24" t="s">
        <v>57</v>
      </c>
      <c r="L24" s="3">
        <f>MAX(G2:J21)</f>
        <v>11</v>
      </c>
    </row>
    <row r="25" spans="3:17" x14ac:dyDescent="0.3">
      <c r="J25" t="s">
        <v>58</v>
      </c>
      <c r="L25" s="3">
        <f>MIN(G2:J21)</f>
        <v>1</v>
      </c>
    </row>
  </sheetData>
  <mergeCells count="1">
    <mergeCell ref="I23:J23"/>
  </mergeCell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2025-10-02T00:42:33Z</dcterms:created>
  <dcterms:modified xsi:type="dcterms:W3CDTF">2025-10-02T03:09:15Z</dcterms:modified>
</cp:coreProperties>
</file>