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chedule" sheetId="1" r:id="rId4"/>
    <sheet name="Cover_Log" sheetId="2" r:id="rId5"/>
    <sheet name="Tabelle1" sheetId="3" r:id="rId6"/>
    <sheet name="Abbreviations" sheetId="4" r:id="rId7"/>
    <sheet name="Weight Ranges of exporting Coun" sheetId="5" r:id="rId8"/>
  </sheets>
</workbook>
</file>

<file path=xl/sharedStrings.xml><?xml version="1.0" encoding="utf-8"?>
<sst xmlns="http://schemas.openxmlformats.org/spreadsheetml/2006/main" uniqueCount="756">
  <si>
    <t xml:space="preserve">Ori. </t>
  </si>
  <si>
    <t>Dest.</t>
  </si>
  <si>
    <t>Connect movement</t>
  </si>
  <si>
    <t>PC Mov. Id</t>
  </si>
  <si>
    <t>Co-load on</t>
  </si>
  <si>
    <t>Original mov. Id</t>
  </si>
  <si>
    <t>Org. GTW</t>
  </si>
  <si>
    <t>Dst. GTW</t>
  </si>
  <si>
    <t>STD</t>
  </si>
  <si>
    <t>Offset</t>
  </si>
  <si>
    <t>STA</t>
  </si>
  <si>
    <t>Mo</t>
  </si>
  <si>
    <t>Tu</t>
  </si>
  <si>
    <t>We</t>
  </si>
  <si>
    <t>Th</t>
  </si>
  <si>
    <t>Fr</t>
  </si>
  <si>
    <t>Sa</t>
  </si>
  <si>
    <t>Su</t>
  </si>
  <si>
    <t>Truck type</t>
  </si>
  <si>
    <t>Load M.</t>
  </si>
  <si>
    <t>Kg per M.</t>
  </si>
  <si>
    <t>Remarks</t>
  </si>
  <si>
    <t>Travel Time</t>
  </si>
  <si>
    <t>Travel time</t>
  </si>
  <si>
    <t>Distance in km</t>
  </si>
  <si>
    <t>Contract By</t>
  </si>
  <si>
    <t>Costs</t>
  </si>
  <si>
    <t>Cost beared by</t>
  </si>
  <si>
    <t>Operator</t>
  </si>
  <si>
    <t>Costs per km</t>
  </si>
  <si>
    <t>Combined with Mov.</t>
  </si>
  <si>
    <t>CZ</t>
  </si>
  <si>
    <t>PL</t>
  </si>
  <si>
    <t>Y</t>
  </si>
  <si>
    <t>PCCZ03PL07A</t>
  </si>
  <si>
    <t>Ostrava</t>
  </si>
  <si>
    <t>Zabrze</t>
  </si>
  <si>
    <t>X</t>
  </si>
  <si>
    <t>Trailer</t>
  </si>
  <si>
    <t>446</t>
  </si>
  <si>
    <t>1h 30min</t>
  </si>
  <si>
    <t>n/a</t>
  </si>
  <si>
    <t>PPL CZ</t>
  </si>
  <si>
    <t>ADN Trans / PPL</t>
  </si>
  <si>
    <t>DE</t>
  </si>
  <si>
    <t>PCCZ04DE90A</t>
  </si>
  <si>
    <t>Europack</t>
  </si>
  <si>
    <t>Plzen</t>
  </si>
  <si>
    <t>Feucht</t>
  </si>
  <si>
    <t>2 swap bodies</t>
  </si>
  <si>
    <t>3 h</t>
  </si>
  <si>
    <t>DPAG/PPL 2009</t>
  </si>
  <si>
    <t>CM Transport / PPL</t>
  </si>
  <si>
    <t>ES</t>
  </si>
  <si>
    <t>PCDE67SB00A</t>
  </si>
  <si>
    <t>DDSB76B</t>
  </si>
  <si>
    <t>Speyer</t>
  </si>
  <si>
    <t>Barcelona</t>
  </si>
  <si>
    <t>562</t>
  </si>
  <si>
    <t>Stand by that can go to Lisbon madrid or Vitoria</t>
  </si>
  <si>
    <t>NETWORK EUROPE</t>
  </si>
  <si>
    <t>Deutsche Post 18A2 - Europack</t>
  </si>
  <si>
    <t>INTER-COX</t>
  </si>
  <si>
    <t>PCDE67ES01A</t>
  </si>
  <si>
    <t>DD7604A</t>
  </si>
  <si>
    <t>16h</t>
  </si>
  <si>
    <t>TRANSAT</t>
  </si>
  <si>
    <t>49h</t>
  </si>
  <si>
    <t>PCDE67ES02A</t>
  </si>
  <si>
    <t>DD7651B</t>
  </si>
  <si>
    <t>Madrid</t>
  </si>
  <si>
    <t>72h 30mn</t>
  </si>
  <si>
    <t>DHL-MAD</t>
  </si>
  <si>
    <t>49h 30mn</t>
  </si>
  <si>
    <t>PCDE67ES02B</t>
  </si>
  <si>
    <t>DD7687B</t>
  </si>
  <si>
    <t>Then proceeds further to Vitoria (but no Connect usually on it)</t>
  </si>
  <si>
    <t>24h</t>
  </si>
  <si>
    <t>PCDE67ES03A</t>
  </si>
  <si>
    <t>DD7687C</t>
  </si>
  <si>
    <t>Vitoria</t>
  </si>
  <si>
    <t>55h 30mn</t>
  </si>
  <si>
    <t>PT</t>
  </si>
  <si>
    <t>PCDE67PT02A</t>
  </si>
  <si>
    <t>DD7644A</t>
  </si>
  <si>
    <t>Lisbon</t>
  </si>
  <si>
    <t>41h</t>
  </si>
  <si>
    <t>PINHALL</t>
  </si>
  <si>
    <t>88h 45mn</t>
  </si>
  <si>
    <t>PCDE67ES01Z</t>
  </si>
  <si>
    <t>DD7604Z</t>
  </si>
  <si>
    <t>PCDE67ES02Z</t>
  </si>
  <si>
    <t>DD7651Z</t>
  </si>
  <si>
    <t>PCDE67ES02Y</t>
  </si>
  <si>
    <t>DD7687Z</t>
  </si>
  <si>
    <t>PCDE67PT02Z</t>
  </si>
  <si>
    <t>DD7644Z</t>
  </si>
  <si>
    <t>PCES01DE67A</t>
  </si>
  <si>
    <t>DDI</t>
  </si>
  <si>
    <t>DD0476A</t>
  </si>
  <si>
    <t>Only Connect and returns of Weltpaket and other product (B2C global solutions)</t>
  </si>
  <si>
    <t>16h 30m</t>
  </si>
  <si>
    <t>NCG</t>
  </si>
  <si>
    <t>DHL Parcel ES</t>
  </si>
  <si>
    <t>Transato</t>
  </si>
  <si>
    <t>PCES01DE67B</t>
  </si>
  <si>
    <t>Trancomm</t>
  </si>
  <si>
    <t>FR</t>
  </si>
  <si>
    <t>PCFR01DE77A</t>
  </si>
  <si>
    <t>Weltpaket (DPI)</t>
  </si>
  <si>
    <t>Combs-la-Ville</t>
  </si>
  <si>
    <t>Lahr</t>
  </si>
  <si>
    <t>160EUR billed to FR, the transport does this stop-over on its way from La Poste, Moissy. It only has Connect returns from FR to DE</t>
  </si>
  <si>
    <t xml:space="preserve"> </t>
  </si>
  <si>
    <t>IPZ</t>
  </si>
  <si>
    <t>DE/FR</t>
  </si>
  <si>
    <t>Spedition Döpke</t>
  </si>
  <si>
    <t>GB</t>
  </si>
  <si>
    <t>PCGB02DE50A</t>
  </si>
  <si>
    <t>Slough</t>
  </si>
  <si>
    <t>Köln</t>
  </si>
  <si>
    <t>SEMI TRAILER</t>
  </si>
  <si>
    <t>mix load (PC, PI) - undeliverable separate - pallettized</t>
  </si>
  <si>
    <t>11 HRS</t>
  </si>
  <si>
    <t>DEUTSCHE POST</t>
  </si>
  <si>
    <t>DHL PARCEL UK</t>
  </si>
  <si>
    <t>ONTOUR</t>
  </si>
  <si>
    <t>PCGB02DE50B</t>
  </si>
  <si>
    <t>PCGB02DE50C</t>
  </si>
  <si>
    <t>PCGB01DE50A</t>
  </si>
  <si>
    <t>Ryton</t>
  </si>
  <si>
    <t>EUROPA</t>
  </si>
  <si>
    <t>NL</t>
  </si>
  <si>
    <t>PCNL03DE43A</t>
  </si>
  <si>
    <t>PEP_ZLB_BOC_01</t>
  </si>
  <si>
    <t>Zaltbommel</t>
  </si>
  <si>
    <t>Bochum</t>
  </si>
  <si>
    <t>470</t>
  </si>
  <si>
    <t>2,5h</t>
  </si>
  <si>
    <t>EURONET KÖLN</t>
  </si>
  <si>
    <t>Benelux</t>
  </si>
  <si>
    <t>G. Kuijf B.V.</t>
  </si>
  <si>
    <t>PCNL03DE47A</t>
  </si>
  <si>
    <t>PEP_ZLB_KFD_02</t>
  </si>
  <si>
    <t>Krefeld</t>
  </si>
  <si>
    <t>3h</t>
  </si>
  <si>
    <t xml:space="preserve">Alblas Internationaal </t>
  </si>
  <si>
    <t>PCNL03DE47B</t>
  </si>
  <si>
    <t>PEP_ZLB_KFD_03</t>
  </si>
  <si>
    <t>PCNL03DE50A</t>
  </si>
  <si>
    <t>T 1B50-143</t>
  </si>
  <si>
    <t>1 swap body</t>
  </si>
  <si>
    <t>PZE Material (Delivery in Gateway area, no further transport)</t>
  </si>
  <si>
    <t>Multistop</t>
  </si>
  <si>
    <t>EURONET Domestic DE</t>
  </si>
  <si>
    <t>T 1B56-143 (paired swap bodies on same engine)</t>
  </si>
  <si>
    <t>PCNL03DE56A</t>
  </si>
  <si>
    <t>T 1B56-143</t>
  </si>
  <si>
    <t>Neuwied</t>
  </si>
  <si>
    <t>T 1B50-143 (paired swap bodies on same engine)</t>
  </si>
  <si>
    <t>PCNL03DE93A</t>
  </si>
  <si>
    <t>T 1B93-143</t>
  </si>
  <si>
    <t>Regensburg</t>
  </si>
  <si>
    <t>PZE Material (Delivery in Gateway area, no further transport), PLUS AT/SK/SI</t>
  </si>
  <si>
    <t>T 1B47-143 (paired swap bodies on same engine)</t>
  </si>
  <si>
    <t>T 1B47-143</t>
  </si>
  <si>
    <t>T 1B93-143 (paired swap bodies on same engine)</t>
  </si>
  <si>
    <t>PCNL01ES01A</t>
  </si>
  <si>
    <t xml:space="preserve">Europlus </t>
  </si>
  <si>
    <t>DD2304A</t>
  </si>
  <si>
    <t>EINDHOVEN</t>
  </si>
  <si>
    <t>19h</t>
  </si>
  <si>
    <t>TRANSINTER</t>
  </si>
  <si>
    <t>65h</t>
  </si>
  <si>
    <t>PCNL01ES02A</t>
  </si>
  <si>
    <t>DD2351A</t>
  </si>
  <si>
    <t>25h 30mn</t>
  </si>
  <si>
    <t>47h 30mn</t>
  </si>
  <si>
    <t>71h 30mn</t>
  </si>
  <si>
    <t>PCNL01ES03A</t>
  </si>
  <si>
    <t>DD2387A</t>
  </si>
  <si>
    <t>63h</t>
  </si>
  <si>
    <t>RAYDEN</t>
  </si>
  <si>
    <t>PCNL01ES03B</t>
  </si>
  <si>
    <t>DD2387B</t>
  </si>
  <si>
    <t>18h 59mn</t>
  </si>
  <si>
    <t>PCNL01FR01A</t>
  </si>
  <si>
    <t>PEP_EIN_MLV_02</t>
  </si>
  <si>
    <t>COMBS LA VILLE</t>
  </si>
  <si>
    <t>Delivered by Marne to Relais Colis between 12-16:00</t>
  </si>
  <si>
    <t>8h</t>
  </si>
  <si>
    <t>JOST-CIE</t>
  </si>
  <si>
    <t>56h</t>
  </si>
  <si>
    <t>PCNL01GB01A</t>
  </si>
  <si>
    <t>PEP_ZLB_RYT_04</t>
  </si>
  <si>
    <t>Ryton Gateway</t>
  </si>
  <si>
    <t>17h</t>
  </si>
  <si>
    <t>Heinloth</t>
  </si>
  <si>
    <t>SORTED ON SUNDAY'S</t>
  </si>
  <si>
    <t>36h</t>
  </si>
  <si>
    <t>PCNL01GB01B</t>
  </si>
  <si>
    <t>PEP_EIN_RYT_01</t>
  </si>
  <si>
    <t>Edart</t>
  </si>
  <si>
    <t>PCNL01GB01C</t>
  </si>
  <si>
    <t>PEP_EIN_RYT_02</t>
  </si>
  <si>
    <t>PCNL01GB01D</t>
  </si>
  <si>
    <t>PEP_EIN_RYT_03</t>
  </si>
  <si>
    <t>PCNL01PL02A</t>
  </si>
  <si>
    <t>DD2369A</t>
  </si>
  <si>
    <t>Koninko</t>
  </si>
  <si>
    <t>14h</t>
  </si>
  <si>
    <t>SERVISC</t>
  </si>
  <si>
    <t>62h</t>
  </si>
  <si>
    <t>PCNL01PL03A</t>
  </si>
  <si>
    <t>DD2368C</t>
  </si>
  <si>
    <t>Poznań</t>
  </si>
  <si>
    <t>Only Coy parcels Europlus / Parcel Connect</t>
  </si>
  <si>
    <t>13h 30mn</t>
  </si>
  <si>
    <t>Pallets Europlus Non Con Europlus adn Parcel Connect</t>
  </si>
  <si>
    <t>61h 30mn</t>
  </si>
  <si>
    <t>SE</t>
  </si>
  <si>
    <t>PCNL01SE01A</t>
  </si>
  <si>
    <t>PEP_EIN_MMA_01</t>
  </si>
  <si>
    <t>ARLÖV</t>
  </si>
  <si>
    <t>Kim Johansen</t>
  </si>
  <si>
    <t>58h</t>
  </si>
  <si>
    <t>PCNL01SE01B</t>
  </si>
  <si>
    <t>PEP_EIN_MMA_02</t>
  </si>
  <si>
    <t>12h 30 m</t>
  </si>
  <si>
    <t>Sasho Sped</t>
  </si>
  <si>
    <t>56h 30m</t>
  </si>
  <si>
    <t>LT</t>
  </si>
  <si>
    <t>PCPL01LT01A</t>
  </si>
  <si>
    <t>Ełk</t>
  </si>
  <si>
    <t>Kaunas</t>
  </si>
  <si>
    <t>van</t>
  </si>
  <si>
    <t>619</t>
  </si>
  <si>
    <t>Only Connect</t>
  </si>
  <si>
    <t>5h</t>
  </si>
  <si>
    <t>DHL Parcel PL</t>
  </si>
  <si>
    <t>AUTO MROZ ELK</t>
  </si>
  <si>
    <t>PCPL03DE15A</t>
  </si>
  <si>
    <t>Rüdersdorf</t>
  </si>
  <si>
    <t>Also return Weltpaket</t>
  </si>
  <si>
    <t>DROBNIK TRANSPORT</t>
  </si>
  <si>
    <t>PCPL03DE15B</t>
  </si>
  <si>
    <t>PCPL03DE15C</t>
  </si>
  <si>
    <t>PCPL07CZ03A</t>
  </si>
  <si>
    <t>trailer</t>
  </si>
  <si>
    <t xml:space="preserve">Only Connect </t>
  </si>
  <si>
    <t>PPL</t>
  </si>
  <si>
    <t>Part of round trip (on way back might be DDI material)</t>
  </si>
  <si>
    <t>NO</t>
  </si>
  <si>
    <t>PCSE02NO01A</t>
  </si>
  <si>
    <t>DHLF</t>
  </si>
  <si>
    <t>GOTOSL</t>
  </si>
  <si>
    <t>Göteborg</t>
  </si>
  <si>
    <t>Oslo</t>
  </si>
  <si>
    <t xml:space="preserve">DHL Freight </t>
  </si>
  <si>
    <t>PCSE02NO01B</t>
  </si>
  <si>
    <t>FI</t>
  </si>
  <si>
    <t>PCSE04FI01A</t>
  </si>
  <si>
    <t>STOTKU</t>
  </si>
  <si>
    <t>Stockholm</t>
  </si>
  <si>
    <t>Turku (Lieto)</t>
  </si>
  <si>
    <t>PCSE04FI01B</t>
  </si>
  <si>
    <t>PCSE03NL01A</t>
  </si>
  <si>
    <t>AGHEIN</t>
  </si>
  <si>
    <t>Helsingborg</t>
  </si>
  <si>
    <t>Eindhoven</t>
  </si>
  <si>
    <t>PCFI01SE04A</t>
  </si>
  <si>
    <t>TKUSTO</t>
  </si>
  <si>
    <t>PCFI01SE04B</t>
  </si>
  <si>
    <t>BE</t>
  </si>
  <si>
    <t>PCDE50BE01A</t>
  </si>
  <si>
    <t>CGN NVH 01</t>
  </si>
  <si>
    <t>Brüssel</t>
  </si>
  <si>
    <t>DPDHL</t>
  </si>
  <si>
    <t>Ellenbürger</t>
  </si>
  <si>
    <t>PCDE50BE01B</t>
  </si>
  <si>
    <t>CGN NVH 02</t>
  </si>
  <si>
    <t>PCDE50BE01C</t>
  </si>
  <si>
    <t>CGN NVH 04</t>
  </si>
  <si>
    <t>PCDE46NL03A</t>
  </si>
  <si>
    <t>T 461B</t>
  </si>
  <si>
    <t>Dorsten</t>
  </si>
  <si>
    <t>PCDE46NL03B</t>
  </si>
  <si>
    <t>PCDE46NL03C</t>
  </si>
  <si>
    <t>PCDE46NL03D</t>
  </si>
  <si>
    <t>PCDE46NL03E</t>
  </si>
  <si>
    <t>PCDE46NL03F</t>
  </si>
  <si>
    <t>PCDE46NL03G</t>
  </si>
  <si>
    <t>PCDE46NL03H</t>
  </si>
  <si>
    <t>PCDE46NL03I</t>
  </si>
  <si>
    <t>LU</t>
  </si>
  <si>
    <t>PCDE50LU01A</t>
  </si>
  <si>
    <t>CGN BET 01</t>
  </si>
  <si>
    <t>Bettembourg</t>
  </si>
  <si>
    <t>PCDE50LU01B</t>
  </si>
  <si>
    <t>CGN BET 02</t>
  </si>
  <si>
    <t>Agility</t>
  </si>
  <si>
    <t>PCDE50LU01C</t>
  </si>
  <si>
    <t>CGN BET 51</t>
  </si>
  <si>
    <t>PCDE46GB01A</t>
  </si>
  <si>
    <t>DON RYN 01</t>
  </si>
  <si>
    <t>DHL Köln (Heinloth)</t>
  </si>
  <si>
    <t>PCDE46GB01B</t>
  </si>
  <si>
    <t>DON RYN 02</t>
  </si>
  <si>
    <t>AT</t>
  </si>
  <si>
    <t>PL (via CZ)</t>
  </si>
  <si>
    <t>ATCZPL01</t>
  </si>
  <si>
    <t>Hagenbrunn</t>
  </si>
  <si>
    <t>Cost Share Model: AT 45,99%, PL 37,70%, CZ 16,31%</t>
  </si>
  <si>
    <t>Shared</t>
  </si>
  <si>
    <t>Milkrun Hagenbrunn - Brno - Ostrava - Zabrze</t>
  </si>
  <si>
    <t>Brno</t>
  </si>
  <si>
    <t>PCDE042PL06A</t>
  </si>
  <si>
    <t>LEJ WRO 01</t>
  </si>
  <si>
    <t>Radefeld</t>
  </si>
  <si>
    <t>Wroclaw</t>
  </si>
  <si>
    <t>DHL Wustermark</t>
  </si>
  <si>
    <t>PCDE042PL02A</t>
  </si>
  <si>
    <t>LEJ KRI 01</t>
  </si>
  <si>
    <t>PCDE042PL08A</t>
  </si>
  <si>
    <t>LEJ SOI 01</t>
  </si>
  <si>
    <t>Bydgoszcz</t>
  </si>
  <si>
    <t>IE</t>
  </si>
  <si>
    <t>PCDE502IE01A</t>
  </si>
  <si>
    <t>CGN DUB 01</t>
  </si>
  <si>
    <t>Dublin</t>
  </si>
  <si>
    <t>39:30</t>
  </si>
  <si>
    <t>DHL Würselen</t>
  </si>
  <si>
    <t>PCDE502IE01B</t>
  </si>
  <si>
    <t>CGN DUB 02</t>
  </si>
  <si>
    <t>38:00</t>
  </si>
  <si>
    <t>PCNL03IE01A</t>
  </si>
  <si>
    <t>PEP_ZLB_DUB_BAL_POR</t>
  </si>
  <si>
    <t>32:00</t>
  </si>
  <si>
    <t>DHL Global Forwarding</t>
  </si>
  <si>
    <t>PCNL012CZ04A</t>
  </si>
  <si>
    <t>PEP_EIN_PLZ_01</t>
  </si>
  <si>
    <t xml:space="preserve">DHL Freight (Netherlands) B.V.  </t>
  </si>
  <si>
    <t>58:00</t>
  </si>
  <si>
    <t>PCNL01GB01E</t>
  </si>
  <si>
    <t>PEP_EIN_RYT_05</t>
  </si>
  <si>
    <t>GR</t>
  </si>
  <si>
    <t>PCDE902GR01A</t>
  </si>
  <si>
    <t>NUE SPT 01</t>
  </si>
  <si>
    <t>Spata</t>
  </si>
  <si>
    <t>77:45</t>
  </si>
  <si>
    <t>Wildenhofer</t>
  </si>
  <si>
    <t>RO</t>
  </si>
  <si>
    <t>PCDE902RO02A</t>
  </si>
  <si>
    <t>NUE OMR 01</t>
  </si>
  <si>
    <t>Oradea</t>
  </si>
  <si>
    <t>26:30</t>
  </si>
  <si>
    <t>Geis T &amp; L</t>
  </si>
  <si>
    <t>HU</t>
  </si>
  <si>
    <t>PCDE902HU01A</t>
  </si>
  <si>
    <t>NUE BUD 01</t>
  </si>
  <si>
    <t>Budapest</t>
  </si>
  <si>
    <t>Heinloth Trans East</t>
  </si>
  <si>
    <t>BG</t>
  </si>
  <si>
    <t>PCDE902BG01A</t>
  </si>
  <si>
    <t>NUE SOF 01</t>
  </si>
  <si>
    <t>Sofia</t>
  </si>
  <si>
    <t>53:30</t>
  </si>
  <si>
    <t>N</t>
  </si>
  <si>
    <t>PCDE672ES01B</t>
  </si>
  <si>
    <t>SPE SPM 01</t>
  </si>
  <si>
    <t>31:00</t>
  </si>
  <si>
    <t>DHL Spanien</t>
  </si>
  <si>
    <t>PCDE672ES01C</t>
  </si>
  <si>
    <t>SPE SPM 02</t>
  </si>
  <si>
    <t>PCDE672ES01D</t>
  </si>
  <si>
    <t>SPE SPM 03</t>
  </si>
  <si>
    <t>PCDE67ES02C</t>
  </si>
  <si>
    <t>SPE MAD 01</t>
  </si>
  <si>
    <t>34:00</t>
  </si>
  <si>
    <t>PCDE67ES02D</t>
  </si>
  <si>
    <t>SPE MAD 02</t>
  </si>
  <si>
    <t>PCDE67ES02E</t>
  </si>
  <si>
    <t>SPE MAD 03</t>
  </si>
  <si>
    <t>PCDE67PT02B</t>
  </si>
  <si>
    <t>SPE LIS 01</t>
  </si>
  <si>
    <t>35:30</t>
  </si>
  <si>
    <t>PCDE772FR01A</t>
  </si>
  <si>
    <t>LAR MCR 02</t>
  </si>
  <si>
    <t>Döpke</t>
  </si>
  <si>
    <t>HR</t>
  </si>
  <si>
    <t>PCDE902HR01A</t>
  </si>
  <si>
    <t>NUE ZAG 05</t>
  </si>
  <si>
    <t>Zagreb</t>
  </si>
  <si>
    <t>Van</t>
  </si>
  <si>
    <t>n.a.</t>
  </si>
  <si>
    <t>PCDE902HR01B</t>
  </si>
  <si>
    <t>NUE ZAG 01</t>
  </si>
  <si>
    <t>Rückerl</t>
  </si>
  <si>
    <t>PCDE902HR01C</t>
  </si>
  <si>
    <t>NUE ZAG 02</t>
  </si>
  <si>
    <t>PCDE902HR01D</t>
  </si>
  <si>
    <t>NUE ZAG 04</t>
  </si>
  <si>
    <t>PCDE902HR01E</t>
  </si>
  <si>
    <t>NUE ZAG 03</t>
  </si>
  <si>
    <t>PCDE902HR01F</t>
  </si>
  <si>
    <t>NUE ZAG 61</t>
  </si>
  <si>
    <t>SI</t>
  </si>
  <si>
    <t>PCDE932SI01A</t>
  </si>
  <si>
    <t>REG LJU 01</t>
  </si>
  <si>
    <t>Ljubljana</t>
  </si>
  <si>
    <t>Logsystems</t>
  </si>
  <si>
    <t>SK</t>
  </si>
  <si>
    <t>PCDE93SK01A</t>
  </si>
  <si>
    <t>REG BTS 01</t>
  </si>
  <si>
    <t>Ivanka pri Dunaji</t>
  </si>
  <si>
    <t>Geis Eurocargo</t>
  </si>
  <si>
    <t>PCDE042CZ02A</t>
  </si>
  <si>
    <t>LEJ NML 01</t>
  </si>
  <si>
    <t>Krupka</t>
  </si>
  <si>
    <t>PE-MI</t>
  </si>
  <si>
    <t>PCDE212FI02A</t>
  </si>
  <si>
    <t>HAM VAT 01</t>
  </si>
  <si>
    <t>Hamburg</t>
  </si>
  <si>
    <t>Vantaa</t>
  </si>
  <si>
    <t>Sea Container</t>
  </si>
  <si>
    <t>51:30</t>
  </si>
  <si>
    <t>Bruhn</t>
  </si>
  <si>
    <t>PCDE212SE01A</t>
  </si>
  <si>
    <t>HAM MMA 03</t>
  </si>
  <si>
    <t>Malmö</t>
  </si>
  <si>
    <t>DHL Köln</t>
  </si>
  <si>
    <t>PCDE212NO01A</t>
  </si>
  <si>
    <t>HAM OSL 01</t>
  </si>
  <si>
    <t>Scandi</t>
  </si>
  <si>
    <t>DK</t>
  </si>
  <si>
    <t>PCDE212DK02A</t>
  </si>
  <si>
    <t>HAM FRC 01</t>
  </si>
  <si>
    <t>Kolding</t>
  </si>
  <si>
    <t>PCDE042LT01A</t>
  </si>
  <si>
    <t>LEJ KUN 01</t>
  </si>
  <si>
    <t>22:00</t>
  </si>
  <si>
    <t>PCSI012DE90A</t>
  </si>
  <si>
    <t>ZAG NUE 01</t>
  </si>
  <si>
    <t>Ljubljana just a stop on the Zagreb-&gt;Feucht linehaul</t>
  </si>
  <si>
    <t>11:30</t>
  </si>
  <si>
    <t>PCNL03DE46A</t>
  </si>
  <si>
    <t>T 1B46</t>
  </si>
  <si>
    <t>PCNL03DE46B</t>
  </si>
  <si>
    <t>PCNL03DE46C</t>
  </si>
  <si>
    <t>PCNL03DE46D</t>
  </si>
  <si>
    <t>PCNL03DE46E</t>
  </si>
  <si>
    <t>PCNL03DE46F</t>
  </si>
  <si>
    <t>PCNL03DE46G</t>
  </si>
  <si>
    <t>PCNL03DE46H</t>
  </si>
  <si>
    <t>PCDE46GB01C</t>
  </si>
  <si>
    <t>DON RYN 03</t>
  </si>
  <si>
    <t>DHL Köln (LPX)</t>
  </si>
  <si>
    <t>PCDE46GB01D</t>
  </si>
  <si>
    <t>DON RYN 04</t>
  </si>
  <si>
    <t>Kölner Flitzer</t>
  </si>
  <si>
    <t>PCDE46GB01E</t>
  </si>
  <si>
    <t>DON RYN 05</t>
  </si>
  <si>
    <t>PCATA0DE93A</t>
  </si>
  <si>
    <t>T A093</t>
  </si>
  <si>
    <t>Wien 1</t>
  </si>
  <si>
    <t>DPAG</t>
  </si>
  <si>
    <t>Euronet Domestic</t>
  </si>
  <si>
    <t>PCATA0DE93B</t>
  </si>
  <si>
    <t>PCATA2DE93A</t>
  </si>
  <si>
    <t>T A293</t>
  </si>
  <si>
    <t>PCATA4DE93A</t>
  </si>
  <si>
    <t>T A493</t>
  </si>
  <si>
    <t>Allhaming</t>
  </si>
  <si>
    <t>PCATA4DE93B</t>
  </si>
  <si>
    <t>PCATA4DE93C</t>
  </si>
  <si>
    <t>PCATA4DE93D</t>
  </si>
  <si>
    <t>PCATA4DE93E</t>
  </si>
  <si>
    <t>PCATA6DE93A</t>
  </si>
  <si>
    <t>T A693</t>
  </si>
  <si>
    <t>Enns</t>
  </si>
  <si>
    <t>03:55</t>
  </si>
  <si>
    <t>PCATA9DE93A</t>
  </si>
  <si>
    <t>T A993</t>
  </si>
  <si>
    <t>Wernberg</t>
  </si>
  <si>
    <t>07:00</t>
  </si>
  <si>
    <t>PCDE93ATA0A</t>
  </si>
  <si>
    <t>T 93A0</t>
  </si>
  <si>
    <t>PCDE93ATA0B</t>
  </si>
  <si>
    <t>PCDE93ATA0C</t>
  </si>
  <si>
    <t>PCDE93ATA0D</t>
  </si>
  <si>
    <t>PCDE93ATA0E</t>
  </si>
  <si>
    <t>PCDE93ATA1A</t>
  </si>
  <si>
    <t>T 93A1</t>
  </si>
  <si>
    <t>Liesing</t>
  </si>
  <si>
    <t>06:00</t>
  </si>
  <si>
    <t>PCDE93ATA1B</t>
  </si>
  <si>
    <t>PCDE93ATA2A</t>
  </si>
  <si>
    <t>T 93A2</t>
  </si>
  <si>
    <t>PCDE93ATA2B</t>
  </si>
  <si>
    <t>PCDE93ATA2C</t>
  </si>
  <si>
    <t>PCDE93ATA2D</t>
  </si>
  <si>
    <t>PCDE93ATA2E</t>
  </si>
  <si>
    <t>PCDE93ATA2F</t>
  </si>
  <si>
    <t>PCDE93ATA3A</t>
  </si>
  <si>
    <t>T 93A3</t>
  </si>
  <si>
    <t>Wien 2</t>
  </si>
  <si>
    <t>PCDE93ATA3B</t>
  </si>
  <si>
    <t>PCDE93ATA4A</t>
  </si>
  <si>
    <t>T 93A4</t>
  </si>
  <si>
    <t>PCDE93ATA4B</t>
  </si>
  <si>
    <t>PCDE93ATA4C</t>
  </si>
  <si>
    <t>PCDE93ATA4D</t>
  </si>
  <si>
    <t>PCDE93ATA4E</t>
  </si>
  <si>
    <t>PCDE93ATA5A</t>
  </si>
  <si>
    <t>T 93A5</t>
  </si>
  <si>
    <t>Wals</t>
  </si>
  <si>
    <t>PCDE93ATA5B</t>
  </si>
  <si>
    <t>PCDE93ATA6A</t>
  </si>
  <si>
    <t>T 93A6</t>
  </si>
  <si>
    <t>PCDE93ATA6B</t>
  </si>
  <si>
    <t>PCDE93ATA6C</t>
  </si>
  <si>
    <t>PCDE93ATA7A</t>
  </si>
  <si>
    <t>T 93A7</t>
  </si>
  <si>
    <t>Kalsdorf</t>
  </si>
  <si>
    <t>PCDE93ATA7B</t>
  </si>
  <si>
    <t>PCDE93ATA7C</t>
  </si>
  <si>
    <t>PCDE93ATA7D</t>
  </si>
  <si>
    <t>PCDE93ATA8A</t>
  </si>
  <si>
    <t>T 93A8</t>
  </si>
  <si>
    <t>Wundschuh</t>
  </si>
  <si>
    <t>PCDE93ATA8B</t>
  </si>
  <si>
    <t>PCDE93ATA9A</t>
  </si>
  <si>
    <t>T 93A9</t>
  </si>
  <si>
    <t>PCDE93ATA9B</t>
  </si>
  <si>
    <t>PCDE93ATAAA</t>
  </si>
  <si>
    <t>T 93AA</t>
  </si>
  <si>
    <t>Hall</t>
  </si>
  <si>
    <t>PCDE93ATAAB</t>
  </si>
  <si>
    <t>AT (via CZ)</t>
  </si>
  <si>
    <t>PLCZAT01</t>
  </si>
  <si>
    <t>Milkrun Zabrze - Ostrava - Brno - Hagenbrunn</t>
  </si>
  <si>
    <t>PCCZ01SK01A</t>
  </si>
  <si>
    <t>Cargo 50 m3</t>
  </si>
  <si>
    <t>PCCZ05SK02A</t>
  </si>
  <si>
    <t>Hradec Kralove - Brezhrad</t>
  </si>
  <si>
    <t>Strečno</t>
  </si>
  <si>
    <t>PCCZ06SK02A</t>
  </si>
  <si>
    <t>Olomouc</t>
  </si>
  <si>
    <t>PCCZ03SK02A</t>
  </si>
  <si>
    <t>PCCZ03SK02B</t>
  </si>
  <si>
    <t>PCCZ03SK02C</t>
  </si>
  <si>
    <t>Van 22m3</t>
  </si>
  <si>
    <t>PCCZ07SK01A</t>
  </si>
  <si>
    <t>Ricany - Jazlovice</t>
  </si>
  <si>
    <t>4 swap bodies</t>
  </si>
  <si>
    <t>PCCZ08SK02A</t>
  </si>
  <si>
    <t>Zlin</t>
  </si>
  <si>
    <t>Van 15 m3</t>
  </si>
  <si>
    <t>PCSK01CZ07A</t>
  </si>
  <si>
    <t>In Time</t>
  </si>
  <si>
    <t>PCCZ01HU02A</t>
  </si>
  <si>
    <t>OLK</t>
  </si>
  <si>
    <t>PCHU01DE93A</t>
  </si>
  <si>
    <t>NPKK</t>
  </si>
  <si>
    <t>Stopover at Slovakian Post in Bratislava</t>
  </si>
  <si>
    <t>Magyar Posta</t>
  </si>
  <si>
    <t>PCSE03DE24A</t>
  </si>
  <si>
    <t>Neumünster</t>
  </si>
  <si>
    <t>PCLT01DE04A</t>
  </si>
  <si>
    <t>CBTFIDE01</t>
  </si>
  <si>
    <t>Posti / Itella</t>
  </si>
  <si>
    <t>Parcel Europe</t>
  </si>
  <si>
    <t>Annexe: Transport Plan</t>
  </si>
  <si>
    <t>Classification</t>
  </si>
  <si>
    <t>for internal use only</t>
  </si>
  <si>
    <t>Version</t>
  </si>
  <si>
    <t>1.2</t>
  </si>
  <si>
    <t>Date</t>
  </si>
  <si>
    <t>Status</t>
  </si>
  <si>
    <t>final</t>
  </si>
  <si>
    <t>Change</t>
  </si>
  <si>
    <t>see below list</t>
  </si>
  <si>
    <t>Owner</t>
  </si>
  <si>
    <t>Dept. CoPN</t>
  </si>
  <si>
    <t>Author</t>
  </si>
  <si>
    <t>Marius Meyer, CoPN</t>
  </si>
  <si>
    <t>Explanation</t>
  </si>
  <si>
    <t>The columns in the sheet "Definition" have the following meaning:</t>
  </si>
  <si>
    <t>Sheet &amp; Column</t>
  </si>
  <si>
    <t>Content</t>
  </si>
  <si>
    <t>Plan &amp; Origin</t>
  </si>
  <si>
    <t>origin country from where truck departs</t>
  </si>
  <si>
    <t>Plan &amp; Destination</t>
  </si>
  <si>
    <t>destination country where to truck arrives</t>
  </si>
  <si>
    <t>Plan &amp; Connect Movement</t>
  </si>
  <si>
    <t>Identification of trucks on which C. may be transported (yes, no)</t>
  </si>
  <si>
    <t>Plan &amp; Move ID</t>
  </si>
  <si>
    <t>unique internal transport ID</t>
  </si>
  <si>
    <t>Plan &amp; …</t>
  </si>
  <si>
    <t>Plan &amp; lines</t>
  </si>
  <si>
    <t>Red coloring: indicates an old / out-dated truck; column status = canceled; column end date = date in the past
Blue:  …..
Green: active tradelans; column end date = 31.12.2999</t>
  </si>
  <si>
    <t>Abbreviations &amp; B</t>
  </si>
  <si>
    <t>Gateway name</t>
  </si>
  <si>
    <t>Abbreviations &amp; C</t>
  </si>
  <si>
    <t>country</t>
  </si>
  <si>
    <t>Abbreviations &amp; D</t>
  </si>
  <si>
    <t>gateway code</t>
  </si>
  <si>
    <t>Abbreviations &amp; F</t>
  </si>
  <si>
    <t>transport plan table abbreviations</t>
  </si>
  <si>
    <t>Abbreviations &amp; G</t>
  </si>
  <si>
    <t>meaning of transport plan table abbreviations</t>
  </si>
  <si>
    <t>Version history</t>
  </si>
  <si>
    <t>Version / Date</t>
  </si>
  <si>
    <t>Changes</t>
  </si>
  <si>
    <t>1.0 / Jun 11th, 2019</t>
  </si>
  <si>
    <t>initial transport plan (to be published monthly)</t>
  </si>
  <si>
    <t>M.Meyer, CoPN</t>
  </si>
  <si>
    <t>1.1 / August 12th, 2019</t>
  </si>
  <si>
    <t xml:space="preserve">updated transport plan; 
changes in truck parameters on sheet "transport plan" for trucks on tradelanes …. </t>
  </si>
  <si>
    <t>1.2 / September 30th, 2019</t>
  </si>
  <si>
    <t>Update of transport Plan for connections ex Germany, Netherlands &amp; Öpag</t>
  </si>
  <si>
    <t>Start Date</t>
  </si>
  <si>
    <t>End Date</t>
  </si>
  <si>
    <t>SPT</t>
  </si>
  <si>
    <t>SPO</t>
  </si>
  <si>
    <t>Scheduled</t>
  </si>
  <si>
    <t>DHL Parcel Connect Abbreviations</t>
  </si>
  <si>
    <t>Gateway</t>
  </si>
  <si>
    <t>Country</t>
  </si>
  <si>
    <t>Gateway Code</t>
  </si>
  <si>
    <t>ATA0</t>
  </si>
  <si>
    <t>ATA3</t>
  </si>
  <si>
    <t>ATA2</t>
  </si>
  <si>
    <t>ATA4</t>
  </si>
  <si>
    <t>Wals-Siezenheim</t>
  </si>
  <si>
    <t>ATA5</t>
  </si>
  <si>
    <t>Hall in Tirol</t>
  </si>
  <si>
    <t>ATAA</t>
  </si>
  <si>
    <t>Kalsdorf bei Graz</t>
  </si>
  <si>
    <t>ATA7</t>
  </si>
  <si>
    <t>ATA9</t>
  </si>
  <si>
    <t>ATA1</t>
  </si>
  <si>
    <t>ATA8</t>
  </si>
  <si>
    <t>ATA6</t>
  </si>
  <si>
    <t>Brussels X</t>
  </si>
  <si>
    <t>BE01</t>
  </si>
  <si>
    <t>BG01</t>
  </si>
  <si>
    <t>Brno 28</t>
  </si>
  <si>
    <t>CZ01</t>
  </si>
  <si>
    <t>Krupka 1</t>
  </si>
  <si>
    <t>CZ02</t>
  </si>
  <si>
    <t>Ostrava 21</t>
  </si>
  <si>
    <t>CZ03</t>
  </si>
  <si>
    <t>Plzen 1</t>
  </si>
  <si>
    <t>CZ04</t>
  </si>
  <si>
    <t>CZ05</t>
  </si>
  <si>
    <t>CZ06</t>
  </si>
  <si>
    <t>CZ07</t>
  </si>
  <si>
    <t>CZ08</t>
  </si>
  <si>
    <t>Aschheim</t>
  </si>
  <si>
    <t>DE85</t>
  </si>
  <si>
    <t>Augsburg</t>
  </si>
  <si>
    <t>DE86</t>
  </si>
  <si>
    <t>Bielefeld</t>
  </si>
  <si>
    <t>DE33</t>
  </si>
  <si>
    <t>DE46</t>
  </si>
  <si>
    <t>DE90</t>
  </si>
  <si>
    <t>Greven</t>
  </si>
  <si>
    <t>DE48</t>
  </si>
  <si>
    <t>Günzburg</t>
  </si>
  <si>
    <t>DE89</t>
  </si>
  <si>
    <t>Hagen</t>
  </si>
  <si>
    <t>DE58</t>
  </si>
  <si>
    <t>DE21</t>
  </si>
  <si>
    <t>DE50</t>
  </si>
  <si>
    <t>DE47</t>
  </si>
  <si>
    <t>DE77</t>
  </si>
  <si>
    <t>DE56</t>
  </si>
  <si>
    <t>DE04</t>
  </si>
  <si>
    <t>DE93</t>
  </si>
  <si>
    <t>DE15</t>
  </si>
  <si>
    <t>DE67</t>
  </si>
  <si>
    <t>Kastrup</t>
  </si>
  <si>
    <t>DK01</t>
  </si>
  <si>
    <t>DK02</t>
  </si>
  <si>
    <t>EE</t>
  </si>
  <si>
    <t>EE00</t>
  </si>
  <si>
    <t>Tallinn</t>
  </si>
  <si>
    <t>EE01</t>
  </si>
  <si>
    <t>ES01</t>
  </si>
  <si>
    <t>ES02</t>
  </si>
  <si>
    <t>VITORIA</t>
  </si>
  <si>
    <t>ES03</t>
  </si>
  <si>
    <t>Zaragoza</t>
  </si>
  <si>
    <t>ES04</t>
  </si>
  <si>
    <t>Lieto logistics center</t>
  </si>
  <si>
    <t>FI01</t>
  </si>
  <si>
    <t>Vantaa logistics center</t>
  </si>
  <si>
    <t>FI02</t>
  </si>
  <si>
    <t>FR01</t>
  </si>
  <si>
    <t>GB01</t>
  </si>
  <si>
    <t>GB02</t>
  </si>
  <si>
    <t>SPATA</t>
  </si>
  <si>
    <t>GR01</t>
  </si>
  <si>
    <t>HR01</t>
  </si>
  <si>
    <t>HU01</t>
  </si>
  <si>
    <t>HU02</t>
  </si>
  <si>
    <t>IE01</t>
  </si>
  <si>
    <t>LT01</t>
  </si>
  <si>
    <t>LU01</t>
  </si>
  <si>
    <t>LU00</t>
  </si>
  <si>
    <t>UTRECHT</t>
  </si>
  <si>
    <t>LV</t>
  </si>
  <si>
    <t>LV00</t>
  </si>
  <si>
    <t>Riga</t>
  </si>
  <si>
    <t>LV01</t>
  </si>
  <si>
    <t>NL01</t>
  </si>
  <si>
    <t>NL02</t>
  </si>
  <si>
    <t>NL03</t>
  </si>
  <si>
    <t>OSLO</t>
  </si>
  <si>
    <t>NO01</t>
  </si>
  <si>
    <t>PL01</t>
  </si>
  <si>
    <t>PL02</t>
  </si>
  <si>
    <t>PL03</t>
  </si>
  <si>
    <t>Szczecin</t>
  </si>
  <si>
    <t>PL04</t>
  </si>
  <si>
    <t>Tarnow</t>
  </si>
  <si>
    <t>PL05</t>
  </si>
  <si>
    <t>Wrocław</t>
  </si>
  <si>
    <t>PL06</t>
  </si>
  <si>
    <t>PL07</t>
  </si>
  <si>
    <t>PT00</t>
  </si>
  <si>
    <t>Coimbra</t>
  </si>
  <si>
    <t>PT01</t>
  </si>
  <si>
    <t>Lisboa</t>
  </si>
  <si>
    <t>PT02</t>
  </si>
  <si>
    <t>Bucuresti</t>
  </si>
  <si>
    <t>RO01</t>
  </si>
  <si>
    <t>RO02</t>
  </si>
  <si>
    <t>SE01</t>
  </si>
  <si>
    <t>HÄGERSTEN</t>
  </si>
  <si>
    <t>SE02</t>
  </si>
  <si>
    <t>HELSINGBORG</t>
  </si>
  <si>
    <t>SE03</t>
  </si>
  <si>
    <t>HISINGS BACKA</t>
  </si>
  <si>
    <t>SE04</t>
  </si>
  <si>
    <t>Jönköping</t>
  </si>
  <si>
    <t>SE05</t>
  </si>
  <si>
    <t>SI01</t>
  </si>
  <si>
    <t>SK01</t>
  </si>
  <si>
    <t>SK02</t>
  </si>
  <si>
    <t>Weight Ranges of exporting Countries</t>
  </si>
  <si>
    <t>avg kg per parcel</t>
  </si>
  <si>
    <t>UK</t>
  </si>
  <si>
    <t>406</t>
  </si>
  <si>
    <t>Rest of Europe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</si>
</sst>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#,##0.00&quot;  &quot;"/>
    <numFmt numFmtId="60" formatCode="&quot; &quot;* #,##0&quot; &quot;[$€-2]&quot; &quot;;&quot;-&quot;* #,##0&quot; &quot;[$€-2]&quot; &quot;;&quot; &quot;* &quot;-&quot;??&quot; &quot;[$€-2]&quot; &quot;"/>
    <numFmt numFmtId="61" formatCode="&quot; &quot;[$€-2]&quot; &quot;* #,##0&quot; &quot;;&quot;-&quot;[$€-2]&quot; &quot;* #,##0&quot; &quot;;&quot; &quot;[$€-2]&quot; &quot;* &quot;-&quot;??&quot; &quot;"/>
    <numFmt numFmtId="62" formatCode="[h]&quot;h&quot; m&quot;m&quot;"/>
    <numFmt numFmtId="63" formatCode="[h]&quot;h&quot;"/>
    <numFmt numFmtId="64" formatCode="h:mm:ss&quot; &quot;AM/PM"/>
  </numFmts>
  <fonts count="9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sz val="20"/>
      <color indexed="8"/>
      <name val="Arial"/>
    </font>
    <font>
      <b val="1"/>
      <sz val="12"/>
      <color indexed="8"/>
      <name val="Arial"/>
    </font>
    <font>
      <sz val="12"/>
      <color indexed="8"/>
      <name val="Arial"/>
    </font>
    <font>
      <b val="1"/>
      <sz val="10"/>
      <color indexed="8"/>
      <name val="Arial"/>
    </font>
    <font>
      <b val="1"/>
      <sz val="12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0"/>
        <bgColor auto="1"/>
      </patternFill>
    </fill>
  </fills>
  <borders count="28">
    <border>
      <left/>
      <right/>
      <top/>
      <bottom/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dotted">
        <color indexed="10"/>
      </left>
      <right/>
      <top style="dotted">
        <color indexed="10"/>
      </top>
      <bottom/>
      <diagonal/>
    </border>
    <border>
      <left/>
      <right/>
      <top style="dotted">
        <color indexed="10"/>
      </top>
      <bottom/>
      <diagonal/>
    </border>
    <border>
      <left/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dotted">
        <color indexed="10"/>
      </left>
      <right/>
      <top/>
      <bottom/>
      <diagonal/>
    </border>
    <border>
      <left/>
      <right/>
      <top/>
      <bottom/>
      <diagonal/>
    </border>
    <border>
      <left style="dotted">
        <color indexed="10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dotted">
        <color indexed="10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/>
      <bottom/>
      <diagonal/>
    </border>
    <border>
      <left/>
      <right/>
      <top/>
      <bottom style="thin">
        <color indexed="11"/>
      </bottom>
      <diagonal/>
    </border>
    <border>
      <left style="thin">
        <color indexed="14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 style="thin">
        <color indexed="14"/>
      </left>
      <right style="thin">
        <color indexed="11"/>
      </right>
      <top/>
      <bottom style="thin">
        <color indexed="14"/>
      </bottom>
      <diagonal/>
    </border>
    <border>
      <left style="thin">
        <color indexed="11"/>
      </left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1"/>
      </left>
      <right/>
      <top style="thin">
        <color indexed="14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  <xf numFmtId="0" fontId="0" fillId="4" borderId="2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0" fontId="3" fillId="5" borderId="1" applyNumberFormat="0" applyFont="1" applyFill="1" applyBorder="1" applyAlignment="1" applyProtection="0">
      <alignment vertical="bottom"/>
    </xf>
    <xf numFmtId="20" fontId="3" fillId="5" borderId="1" applyNumberFormat="1" applyFont="1" applyFill="1" applyBorder="1" applyAlignment="1" applyProtection="0">
      <alignment vertical="bottom"/>
    </xf>
    <xf numFmtId="0" fontId="3" fillId="5" borderId="1" applyNumberFormat="1" applyFont="1" applyFill="1" applyBorder="1" applyAlignment="1" applyProtection="0">
      <alignment vertical="bottom"/>
    </xf>
    <xf numFmtId="2" fontId="3" fillId="5" borderId="1" applyNumberFormat="1" applyFont="1" applyFill="1" applyBorder="1" applyAlignment="1" applyProtection="0">
      <alignment vertical="bottom"/>
    </xf>
    <xf numFmtId="59" fontId="3" fillId="5" borderId="1" applyNumberFormat="1" applyFont="1" applyFill="1" applyBorder="1" applyAlignment="1" applyProtection="0">
      <alignment vertical="bottom"/>
    </xf>
    <xf numFmtId="60" fontId="3" fillId="5" borderId="1" applyNumberFormat="1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49" fontId="3" fillId="6" borderId="1" applyNumberFormat="1" applyFont="1" applyFill="1" applyBorder="1" applyAlignment="1" applyProtection="0">
      <alignment vertical="bottom"/>
    </xf>
    <xf numFmtId="20" fontId="3" fillId="6" borderId="1" applyNumberFormat="1" applyFont="1" applyFill="1" applyBorder="1" applyAlignment="1" applyProtection="0">
      <alignment vertical="bottom"/>
    </xf>
    <xf numFmtId="0" fontId="3" fillId="6" borderId="1" applyNumberFormat="1" applyFont="1" applyFill="1" applyBorder="1" applyAlignment="1" applyProtection="0">
      <alignment vertical="bottom"/>
    </xf>
    <xf numFmtId="0" fontId="3" fillId="6" borderId="1" applyNumberFormat="0" applyFont="1" applyFill="1" applyBorder="1" applyAlignment="1" applyProtection="0">
      <alignment vertical="bottom"/>
    </xf>
    <xf numFmtId="2" fontId="3" fillId="6" borderId="1" applyNumberFormat="1" applyFont="1" applyFill="1" applyBorder="1" applyAlignment="1" applyProtection="0">
      <alignment vertical="bottom"/>
    </xf>
    <xf numFmtId="61" fontId="3" fillId="6" borderId="1" applyNumberFormat="1" applyFont="1" applyFill="1" applyBorder="1" applyAlignment="1" applyProtection="0">
      <alignment vertical="bottom"/>
    </xf>
    <xf numFmtId="59" fontId="3" fillId="6" borderId="1" applyNumberFormat="1" applyFont="1" applyFill="1" applyBorder="1" applyAlignment="1" applyProtection="0">
      <alignment vertical="bottom"/>
    </xf>
    <xf numFmtId="61" fontId="3" fillId="5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62" fontId="3" fillId="5" borderId="1" applyNumberFormat="1" applyFont="1" applyFill="1" applyBorder="1" applyAlignment="1" applyProtection="0">
      <alignment vertical="bottom"/>
    </xf>
    <xf numFmtId="63" fontId="3" fillId="5" borderId="1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 wrapText="1"/>
    </xf>
    <xf numFmtId="49" fontId="3" fillId="5" borderId="1" applyNumberFormat="1" applyFont="1" applyFill="1" applyBorder="1" applyAlignment="1" applyProtection="0">
      <alignment horizontal="right" vertical="bottom"/>
    </xf>
    <xf numFmtId="49" fontId="3" fillId="5" borderId="1" applyNumberFormat="1" applyFont="1" applyFill="1" applyBorder="1" applyAlignment="1" applyProtection="0">
      <alignment horizontal="left" vertical="bottom"/>
    </xf>
    <xf numFmtId="64" fontId="3" fillId="5" borderId="1" applyNumberFormat="1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9" applyNumberFormat="0" applyFont="1" applyFill="1" applyBorder="1" applyAlignment="1" applyProtection="0">
      <alignment vertical="bottom"/>
    </xf>
    <xf numFmtId="0" fontId="0" fillId="3" borderId="9" applyNumberFormat="0" applyFont="1" applyFill="1" applyBorder="1" applyAlignment="1" applyProtection="0">
      <alignment vertical="bottom" wrapText="1"/>
    </xf>
    <xf numFmtId="49" fontId="4" fillId="3" borderId="9" applyNumberFormat="1" applyFont="1" applyFill="1" applyBorder="1" applyAlignment="1" applyProtection="0">
      <alignment vertical="bottom"/>
    </xf>
    <xf numFmtId="49" fontId="5" fillId="3" borderId="9" applyNumberFormat="1" applyFont="1" applyFill="1" applyBorder="1" applyAlignment="1" applyProtection="0">
      <alignment vertical="bottom"/>
    </xf>
    <xf numFmtId="49" fontId="6" fillId="3" borderId="9" applyNumberFormat="1" applyFont="1" applyFill="1" applyBorder="1" applyAlignment="1" applyProtection="0">
      <alignment vertical="bottom" wrapText="1"/>
    </xf>
    <xf numFmtId="14" fontId="6" fillId="3" borderId="9" applyNumberFormat="1" applyFont="1" applyFill="1" applyBorder="1" applyAlignment="1" applyProtection="0">
      <alignment horizontal="left" vertical="bottom" wrapText="1"/>
    </xf>
    <xf numFmtId="49" fontId="7" fillId="3" borderId="10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 wrapText="1"/>
    </xf>
    <xf numFmtId="49" fontId="7" fillId="6" borderId="11" applyNumberFormat="1" applyFont="1" applyFill="1" applyBorder="1" applyAlignment="1" applyProtection="0">
      <alignment vertical="bottom"/>
    </xf>
    <xf numFmtId="49" fontId="7" fillId="6" borderId="11" applyNumberFormat="1" applyFont="1" applyFill="1" applyBorder="1" applyAlignment="1" applyProtection="0">
      <alignment vertical="bottom" wrapText="1"/>
    </xf>
    <xf numFmtId="0" fontId="0" fillId="3" borderId="12" applyNumberFormat="0" applyFont="1" applyFill="1" applyBorder="1" applyAlignment="1" applyProtection="0">
      <alignment vertical="bottom"/>
    </xf>
    <xf numFmtId="49" fontId="0" fillId="3" borderId="11" applyNumberFormat="1" applyFont="1" applyFill="1" applyBorder="1" applyAlignment="1" applyProtection="0">
      <alignment vertical="top"/>
    </xf>
    <xf numFmtId="49" fontId="0" fillId="3" borderId="11" applyNumberFormat="1" applyFont="1" applyFill="1" applyBorder="1" applyAlignment="1" applyProtection="0">
      <alignment vertical="top" wrapText="1"/>
    </xf>
    <xf numFmtId="0" fontId="0" fillId="3" borderId="11" applyNumberFormat="0" applyFont="1" applyFill="1" applyBorder="1" applyAlignment="1" applyProtection="0">
      <alignment vertical="top" wrapText="1"/>
    </xf>
    <xf numFmtId="0" fontId="0" fillId="3" borderId="11" applyNumberFormat="0" applyFont="1" applyFill="1" applyBorder="1" applyAlignment="1" applyProtection="0">
      <alignment vertical="top"/>
    </xf>
    <xf numFmtId="0" fontId="0" fillId="3" borderId="13" applyNumberFormat="0" applyFont="1" applyFill="1" applyBorder="1" applyAlignment="1" applyProtection="0">
      <alignment vertical="top"/>
    </xf>
    <xf numFmtId="0" fontId="0" fillId="3" borderId="13" applyNumberFormat="0" applyFont="1" applyFill="1" applyBorder="1" applyAlignment="1" applyProtection="0">
      <alignment vertical="top" wrapText="1"/>
    </xf>
    <xf numFmtId="0" fontId="0" fillId="3" borderId="9" applyNumberFormat="0" applyFont="1" applyFill="1" applyBorder="1" applyAlignment="1" applyProtection="0">
      <alignment vertical="top"/>
    </xf>
    <xf numFmtId="0" fontId="0" fillId="3" borderId="9" applyNumberFormat="0" applyFont="1" applyFill="1" applyBorder="1" applyAlignment="1" applyProtection="0">
      <alignment vertical="top" wrapText="1"/>
    </xf>
    <xf numFmtId="49" fontId="7" fillId="3" borderId="10" applyNumberFormat="1" applyFont="1" applyFill="1" applyBorder="1" applyAlignment="1" applyProtection="0">
      <alignment vertical="top"/>
    </xf>
    <xf numFmtId="0" fontId="0" fillId="3" borderId="10" applyNumberFormat="0" applyFont="1" applyFill="1" applyBorder="1" applyAlignment="1" applyProtection="0">
      <alignment vertical="top" wrapText="1"/>
    </xf>
    <xf numFmtId="0" fontId="0" fillId="3" borderId="10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4" fontId="3" fillId="5" borderId="1" applyNumberFormat="1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8" fillId="3" borderId="6" applyNumberFormat="1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0" fontId="8" fillId="3" borderId="6" applyNumberFormat="0" applyFont="1" applyFill="1" applyBorder="1" applyAlignment="1" applyProtection="0">
      <alignment vertical="bottom"/>
    </xf>
    <xf numFmtId="0" fontId="0" fillId="3" borderId="19" applyNumberFormat="0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0" fontId="0" fillId="3" borderId="21" applyNumberFormat="0" applyFont="1" applyFill="1" applyBorder="1" applyAlignment="1" applyProtection="0">
      <alignment vertical="bottom"/>
    </xf>
    <xf numFmtId="49" fontId="3" fillId="2" borderId="22" applyNumberFormat="1" applyFont="1" applyFill="1" applyBorder="1" applyAlignment="1" applyProtection="0">
      <alignment horizontal="left" vertical="center"/>
    </xf>
    <xf numFmtId="0" fontId="0" fillId="3" borderId="23" applyNumberFormat="0" applyFont="1" applyFill="1" applyBorder="1" applyAlignment="1" applyProtection="0">
      <alignment horizontal="center" vertical="center"/>
    </xf>
    <xf numFmtId="49" fontId="0" fillId="2" borderId="22" applyNumberFormat="1" applyFont="1" applyFill="1" applyBorder="1" applyAlignment="1" applyProtection="0">
      <alignment vertical="bottom"/>
    </xf>
    <xf numFmtId="49" fontId="0" fillId="7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0" fontId="0" fillId="3" borderId="24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7" borderId="22" applyNumberFormat="0" applyFont="1" applyFill="1" applyBorder="1" applyAlignment="1" applyProtection="0">
      <alignment vertical="bottom"/>
    </xf>
    <xf numFmtId="0" fontId="0" fillId="3" borderId="25" applyNumberFormat="0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0" fontId="0" fillId="3" borderId="26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27" applyNumberFormat="0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c000"/>
      <rgbColor rgb="ffd8d8d8"/>
      <rgbColor rgb="ffffffff"/>
      <rgbColor rgb="ff92d050"/>
      <rgbColor rgb="ffbfbfb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J200"/>
  <sheetViews>
    <sheetView workbookViewId="0" showGridLines="0" defaultGridColor="1"/>
  </sheetViews>
  <sheetFormatPr defaultColWidth="9.16667" defaultRowHeight="15" customHeight="1" outlineLevelRow="0" outlineLevelCol="0"/>
  <cols>
    <col min="1" max="1" width="6.5" style="1" customWidth="1"/>
    <col min="2" max="2" width="10.3516" style="1" customWidth="1"/>
    <col min="3" max="3" width="20.8516" style="1" customWidth="1"/>
    <col min="4" max="4" width="14.5" style="1" customWidth="1"/>
    <col min="5" max="5" width="17" style="1" customWidth="1"/>
    <col min="6" max="6" width="22.6719" style="1" customWidth="1"/>
    <col min="7" max="7" width="24" style="1" customWidth="1"/>
    <col min="8" max="8" width="15.6719" style="1" customWidth="1"/>
    <col min="9" max="9" width="6.5" style="1" customWidth="1"/>
    <col min="10" max="10" width="8.85156" style="1" customWidth="1"/>
    <col min="11" max="11" width="7.85156" style="1" customWidth="1"/>
    <col min="12" max="12" width="6.5" style="1" customWidth="1"/>
    <col min="13" max="13" width="6.67188" style="1" customWidth="1"/>
    <col min="14" max="14" width="6.5" style="1" customWidth="1"/>
    <col min="15" max="15" width="5.67188" style="1" customWidth="1"/>
    <col min="16" max="18" width="5.5" style="1" customWidth="1"/>
    <col min="19" max="19" width="13.5" style="1" customWidth="1"/>
    <col min="20" max="21" width="8.5" style="1" customWidth="1"/>
    <col min="22" max="22" width="75.1719" style="1" customWidth="1"/>
    <col min="23" max="23" width="13.5" style="1" customWidth="1"/>
    <col min="24" max="24" width="35" style="1" customWidth="1"/>
    <col min="25" max="25" width="16.1719" style="1" customWidth="1"/>
    <col min="26" max="26" width="21" style="1" customWidth="1"/>
    <col min="27" max="27" width="11.8516" style="1" customWidth="1"/>
    <col min="28" max="28" width="18.5" style="1" customWidth="1"/>
    <col min="29" max="29" width="21.8516" style="1" customWidth="1"/>
    <col min="30" max="30" width="11.8516" style="1" customWidth="1"/>
    <col min="31" max="31" width="67" style="1" customWidth="1"/>
    <col min="32" max="36" width="9.17188" style="1" customWidth="1"/>
    <col min="37" max="16384" width="9.17188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s="3"/>
      <c r="AG1" s="4"/>
      <c r="AH1" s="5"/>
      <c r="AI1" s="5"/>
      <c r="AJ1" s="6"/>
    </row>
    <row r="2" ht="13.55" customHeight="1">
      <c r="A2" t="s" s="7">
        <v>31</v>
      </c>
      <c r="B2" t="s" s="7">
        <v>32</v>
      </c>
      <c r="C2" t="s" s="7">
        <v>33</v>
      </c>
      <c r="D2" t="s" s="7">
        <v>34</v>
      </c>
      <c r="E2" s="8"/>
      <c r="F2" s="8"/>
      <c r="G2" t="s" s="7">
        <v>35</v>
      </c>
      <c r="H2" t="s" s="7">
        <v>36</v>
      </c>
      <c r="I2" s="9">
        <v>3.541666666666667</v>
      </c>
      <c r="J2" s="10">
        <v>0</v>
      </c>
      <c r="K2" s="9">
        <v>3.625</v>
      </c>
      <c r="L2" t="s" s="7">
        <v>37</v>
      </c>
      <c r="M2" t="s" s="7">
        <v>37</v>
      </c>
      <c r="N2" t="s" s="7">
        <v>37</v>
      </c>
      <c r="O2" t="s" s="7">
        <v>37</v>
      </c>
      <c r="P2" t="s" s="7">
        <v>37</v>
      </c>
      <c r="Q2" s="8"/>
      <c r="R2" s="8"/>
      <c r="S2" t="s" s="7">
        <v>38</v>
      </c>
      <c r="T2" s="11">
        <v>13.6</v>
      </c>
      <c r="U2" t="s" s="7">
        <f>IFERROR(VLOOKUP(A2,'Weight Ranges of exporting Coun'!$A$2:$B$6,2,FALSE),'Weight Ranges of exporting Coun'!$B$6)</f>
        <v>39</v>
      </c>
      <c r="V2" s="8"/>
      <c r="W2" t="s" s="7">
        <v>40</v>
      </c>
      <c r="X2" s="10">
        <v>2</v>
      </c>
      <c r="Y2" s="10">
        <v>82</v>
      </c>
      <c r="Z2" t="s" s="7">
        <v>41</v>
      </c>
      <c r="AA2" t="s" s="7">
        <v>41</v>
      </c>
      <c r="AB2" t="s" s="7">
        <v>42</v>
      </c>
      <c r="AC2" t="s" s="7">
        <v>43</v>
      </c>
      <c r="AD2" s="12">
        <f>AA2/Y2</f>
      </c>
      <c r="AE2" s="13"/>
      <c r="AF2" s="3"/>
      <c r="AG2" s="14"/>
      <c r="AH2" s="15"/>
      <c r="AI2" s="15"/>
      <c r="AJ2" s="6"/>
    </row>
    <row r="3" ht="13.55" customHeight="1">
      <c r="A3" t="s" s="7">
        <v>31</v>
      </c>
      <c r="B3" t="s" s="7">
        <v>44</v>
      </c>
      <c r="C3" t="s" s="7">
        <v>33</v>
      </c>
      <c r="D3" t="s" s="7">
        <v>45</v>
      </c>
      <c r="E3" t="s" s="7">
        <v>46</v>
      </c>
      <c r="F3" s="8"/>
      <c r="G3" t="s" s="7">
        <v>47</v>
      </c>
      <c r="H3" t="s" s="7">
        <v>48</v>
      </c>
      <c r="I3" s="9">
        <v>3.458333333333333</v>
      </c>
      <c r="J3" s="10">
        <v>0</v>
      </c>
      <c r="K3" s="9">
        <v>3.583333333333333</v>
      </c>
      <c r="L3" t="s" s="7">
        <v>37</v>
      </c>
      <c r="M3" t="s" s="7">
        <v>37</v>
      </c>
      <c r="N3" t="s" s="7">
        <v>37</v>
      </c>
      <c r="O3" t="s" s="7">
        <v>37</v>
      </c>
      <c r="P3" t="s" s="7">
        <v>37</v>
      </c>
      <c r="Q3" s="8"/>
      <c r="R3" s="8"/>
      <c r="S3" t="s" s="7">
        <v>49</v>
      </c>
      <c r="T3" s="11">
        <v>14</v>
      </c>
      <c r="U3" t="s" s="7">
        <f>IFERROR(VLOOKUP(A3,'Weight Ranges of exporting Coun'!$A$2:$B$6,2,FALSE),'Weight Ranges of exporting Coun'!$B$6)</f>
        <v>39</v>
      </c>
      <c r="V3" s="8"/>
      <c r="W3" t="s" s="7">
        <v>50</v>
      </c>
      <c r="X3" s="10">
        <v>3</v>
      </c>
      <c r="Y3" s="10">
        <v>190</v>
      </c>
      <c r="Z3" t="s" s="7">
        <v>51</v>
      </c>
      <c r="AA3" t="s" s="7">
        <v>41</v>
      </c>
      <c r="AB3" t="s" s="7">
        <v>42</v>
      </c>
      <c r="AC3" t="s" s="7">
        <v>52</v>
      </c>
      <c r="AD3" s="12">
        <f>AA3/Y3</f>
      </c>
      <c r="AE3" s="13"/>
      <c r="AF3" s="3"/>
      <c r="AG3" s="14"/>
      <c r="AH3" s="15"/>
      <c r="AI3" s="15"/>
      <c r="AJ3" s="6"/>
    </row>
    <row r="4" ht="13.55" customHeight="1">
      <c r="A4" t="s" s="16">
        <v>44</v>
      </c>
      <c r="B4" t="s" s="16">
        <v>53</v>
      </c>
      <c r="C4" t="s" s="16">
        <v>33</v>
      </c>
      <c r="D4" t="s" s="16">
        <v>54</v>
      </c>
      <c r="E4" t="s" s="16">
        <v>46</v>
      </c>
      <c r="F4" t="s" s="16">
        <v>55</v>
      </c>
      <c r="G4" t="s" s="16">
        <v>56</v>
      </c>
      <c r="H4" t="s" s="16">
        <v>57</v>
      </c>
      <c r="I4" s="17">
        <v>3.25</v>
      </c>
      <c r="J4" s="18">
        <v>0</v>
      </c>
      <c r="K4" s="17">
        <v>3.416666666666667</v>
      </c>
      <c r="L4" s="19"/>
      <c r="M4" t="s" s="16">
        <v>37</v>
      </c>
      <c r="N4" t="s" s="16">
        <v>37</v>
      </c>
      <c r="O4" t="s" s="16">
        <v>37</v>
      </c>
      <c r="P4" t="s" s="16">
        <v>37</v>
      </c>
      <c r="Q4" t="s" s="16">
        <v>37</v>
      </c>
      <c r="R4" s="19"/>
      <c r="S4" t="s" s="16">
        <v>38</v>
      </c>
      <c r="T4" s="20">
        <v>13.6</v>
      </c>
      <c r="U4" t="s" s="7">
        <f>IFERROR(VLOOKUP(A4,'Weight Ranges of exporting Coun'!$A$2:$B$6,2,FALSE),'Weight Ranges of exporting Coun'!$B$6)</f>
        <v>58</v>
      </c>
      <c r="V4" t="s" s="16">
        <v>59</v>
      </c>
      <c r="W4" s="19"/>
      <c r="X4" s="10">
        <v>4</v>
      </c>
      <c r="Y4" s="18">
        <v>0</v>
      </c>
      <c r="Z4" t="s" s="16">
        <v>60</v>
      </c>
      <c r="AA4" s="21"/>
      <c r="AB4" t="s" s="16">
        <v>61</v>
      </c>
      <c r="AC4" t="s" s="16">
        <v>62</v>
      </c>
      <c r="AD4" s="22">
        <f>AA4/Y4</f>
      </c>
      <c r="AE4" s="19"/>
      <c r="AF4" s="3"/>
      <c r="AG4" s="14"/>
      <c r="AH4" s="15"/>
      <c r="AI4" s="15"/>
      <c r="AJ4" s="6"/>
    </row>
    <row r="5" ht="13.55" customHeight="1">
      <c r="A5" t="s" s="7">
        <v>44</v>
      </c>
      <c r="B5" t="s" s="7">
        <v>53</v>
      </c>
      <c r="C5" t="s" s="7">
        <v>33</v>
      </c>
      <c r="D5" t="s" s="7">
        <v>63</v>
      </c>
      <c r="E5" t="s" s="7">
        <v>46</v>
      </c>
      <c r="F5" t="s" s="7">
        <v>64</v>
      </c>
      <c r="G5" t="s" s="7">
        <v>56</v>
      </c>
      <c r="H5" t="s" s="7">
        <v>57</v>
      </c>
      <c r="I5" s="9">
        <v>3.166666666666667</v>
      </c>
      <c r="J5" s="10">
        <v>0</v>
      </c>
      <c r="K5" s="9">
        <v>3.833333333333333</v>
      </c>
      <c r="L5" s="8"/>
      <c r="M5" t="s" s="7">
        <v>37</v>
      </c>
      <c r="N5" t="s" s="7">
        <v>37</v>
      </c>
      <c r="O5" t="s" s="7">
        <v>37</v>
      </c>
      <c r="P5" t="s" s="7">
        <v>37</v>
      </c>
      <c r="Q5" s="8"/>
      <c r="R5" s="8"/>
      <c r="S5" t="s" s="7">
        <v>38</v>
      </c>
      <c r="T5" s="11">
        <v>13.6</v>
      </c>
      <c r="U5" t="s" s="7">
        <f>IFERROR(VLOOKUP(A5,'Weight Ranges of exporting Coun'!$A$2:$B$6,2,FALSE),'Weight Ranges of exporting Coun'!$B$6)</f>
        <v>58</v>
      </c>
      <c r="V5" s="8"/>
      <c r="W5" t="s" s="7">
        <v>65</v>
      </c>
      <c r="X5" s="10">
        <v>16</v>
      </c>
      <c r="Y5" s="10">
        <v>1233</v>
      </c>
      <c r="Z5" t="s" s="7">
        <v>60</v>
      </c>
      <c r="AA5" s="23">
        <v>1218.98</v>
      </c>
      <c r="AB5" t="s" s="7">
        <v>61</v>
      </c>
      <c r="AC5" t="s" s="7">
        <v>66</v>
      </c>
      <c r="AD5" s="12">
        <f>AA5/Y5</f>
        <v>0.988629359286294</v>
      </c>
      <c r="AE5" s="8"/>
      <c r="AF5" s="3"/>
      <c r="AG5" s="14"/>
      <c r="AH5" s="15"/>
      <c r="AI5" s="15"/>
      <c r="AJ5" s="6"/>
    </row>
    <row r="6" ht="13.55" customHeight="1">
      <c r="A6" t="s" s="7">
        <v>44</v>
      </c>
      <c r="B6" t="s" s="7">
        <v>53</v>
      </c>
      <c r="C6" t="s" s="7">
        <v>33</v>
      </c>
      <c r="D6" t="s" s="7">
        <v>63</v>
      </c>
      <c r="E6" t="s" s="7">
        <v>46</v>
      </c>
      <c r="F6" t="s" s="7">
        <v>64</v>
      </c>
      <c r="G6" t="s" s="7">
        <v>56</v>
      </c>
      <c r="H6" t="s" s="7">
        <v>57</v>
      </c>
      <c r="I6" s="9">
        <v>3.333333333333333</v>
      </c>
      <c r="J6" s="10">
        <v>2</v>
      </c>
      <c r="K6" s="9">
        <v>3.375</v>
      </c>
      <c r="L6" s="8"/>
      <c r="M6" s="8"/>
      <c r="N6" s="8"/>
      <c r="O6" s="8"/>
      <c r="P6" s="8"/>
      <c r="Q6" t="s" s="7">
        <v>37</v>
      </c>
      <c r="R6" s="8"/>
      <c r="S6" t="s" s="7">
        <v>38</v>
      </c>
      <c r="T6" s="11">
        <v>13.6</v>
      </c>
      <c r="U6" t="s" s="7">
        <f>IFERROR(VLOOKUP(A6,'Weight Ranges of exporting Coun'!$A$2:$B$6,2,FALSE),'Weight Ranges of exporting Coun'!$B$6)</f>
        <v>58</v>
      </c>
      <c r="V6" s="8"/>
      <c r="W6" t="s" s="7">
        <v>67</v>
      </c>
      <c r="X6" s="10">
        <v>49</v>
      </c>
      <c r="Y6" s="10">
        <v>1233</v>
      </c>
      <c r="Z6" t="s" s="7">
        <v>60</v>
      </c>
      <c r="AA6" s="23">
        <v>1218.98</v>
      </c>
      <c r="AB6" t="s" s="7">
        <v>61</v>
      </c>
      <c r="AC6" t="s" s="7">
        <v>66</v>
      </c>
      <c r="AD6" s="12">
        <f>AA6/Y6</f>
        <v>0.988629359286294</v>
      </c>
      <c r="AE6" s="8"/>
      <c r="AF6" s="3"/>
      <c r="AG6" s="14"/>
      <c r="AH6" s="15"/>
      <c r="AI6" s="15"/>
      <c r="AJ6" s="6"/>
    </row>
    <row r="7" ht="13.55" customHeight="1">
      <c r="A7" t="s" s="7">
        <v>44</v>
      </c>
      <c r="B7" t="s" s="7">
        <v>53</v>
      </c>
      <c r="C7" t="s" s="7">
        <v>33</v>
      </c>
      <c r="D7" t="s" s="7">
        <v>68</v>
      </c>
      <c r="E7" t="s" s="7">
        <v>46</v>
      </c>
      <c r="F7" t="s" s="7">
        <v>69</v>
      </c>
      <c r="G7" t="s" s="7">
        <v>56</v>
      </c>
      <c r="H7" t="s" s="7">
        <v>70</v>
      </c>
      <c r="I7" s="9">
        <v>3.3125</v>
      </c>
      <c r="J7" s="10">
        <v>3</v>
      </c>
      <c r="K7" s="9">
        <v>3.333333333333333</v>
      </c>
      <c r="L7" s="8"/>
      <c r="M7" s="8"/>
      <c r="N7" s="8"/>
      <c r="O7" s="8"/>
      <c r="P7" t="s" s="7">
        <v>37</v>
      </c>
      <c r="Q7" s="8"/>
      <c r="R7" s="8"/>
      <c r="S7" t="s" s="7">
        <v>38</v>
      </c>
      <c r="T7" s="11">
        <v>13.6</v>
      </c>
      <c r="U7" t="s" s="7">
        <f>IFERROR(VLOOKUP(A7,'Weight Ranges of exporting Coun'!$A$2:$B$6,2,FALSE),'Weight Ranges of exporting Coun'!$B$6)</f>
        <v>58</v>
      </c>
      <c r="V7" s="8"/>
      <c r="W7" t="s" s="7">
        <v>71</v>
      </c>
      <c r="X7" s="10">
        <v>72.5</v>
      </c>
      <c r="Y7" s="10">
        <v>1816</v>
      </c>
      <c r="Z7" t="s" s="7">
        <v>60</v>
      </c>
      <c r="AA7" s="23">
        <v>1800</v>
      </c>
      <c r="AB7" t="s" s="7">
        <v>61</v>
      </c>
      <c r="AC7" t="s" s="7">
        <v>72</v>
      </c>
      <c r="AD7" s="12">
        <f>AA7/Y7</f>
        <v>0.991189427312775</v>
      </c>
      <c r="AE7" s="8"/>
      <c r="AF7" s="3"/>
      <c r="AG7" s="14"/>
      <c r="AH7" s="15"/>
      <c r="AI7" s="15"/>
      <c r="AJ7" s="6"/>
    </row>
    <row r="8" ht="13.55" customHeight="1">
      <c r="A8" t="s" s="7">
        <v>44</v>
      </c>
      <c r="B8" t="s" s="7">
        <v>53</v>
      </c>
      <c r="C8" t="s" s="7">
        <v>33</v>
      </c>
      <c r="D8" t="s" s="7">
        <v>68</v>
      </c>
      <c r="E8" t="s" s="7">
        <v>46</v>
      </c>
      <c r="F8" t="s" s="7">
        <v>69</v>
      </c>
      <c r="G8" t="s" s="7">
        <v>56</v>
      </c>
      <c r="H8" t="s" s="7">
        <v>70</v>
      </c>
      <c r="I8" s="9">
        <v>3.3125</v>
      </c>
      <c r="J8" s="10">
        <v>2</v>
      </c>
      <c r="K8" s="9">
        <v>3.375</v>
      </c>
      <c r="L8" s="8"/>
      <c r="M8" s="8"/>
      <c r="N8" s="8"/>
      <c r="O8" s="8"/>
      <c r="P8" s="8"/>
      <c r="Q8" t="s" s="7">
        <v>37</v>
      </c>
      <c r="R8" s="8"/>
      <c r="S8" t="s" s="7">
        <v>38</v>
      </c>
      <c r="T8" s="11">
        <v>13.6</v>
      </c>
      <c r="U8" t="s" s="7">
        <f>IFERROR(VLOOKUP(A8,'Weight Ranges of exporting Coun'!$A$2:$B$6,2,FALSE),'Weight Ranges of exporting Coun'!$B$6)</f>
        <v>58</v>
      </c>
      <c r="V8" s="8"/>
      <c r="W8" t="s" s="7">
        <v>73</v>
      </c>
      <c r="X8" s="10">
        <v>49.5</v>
      </c>
      <c r="Y8" s="10">
        <v>1816</v>
      </c>
      <c r="Z8" t="s" s="7">
        <v>60</v>
      </c>
      <c r="AA8" s="23">
        <v>1770</v>
      </c>
      <c r="AB8" t="s" s="7">
        <v>61</v>
      </c>
      <c r="AC8" t="s" s="7">
        <v>72</v>
      </c>
      <c r="AD8" s="12">
        <f>AA8/Y8</f>
        <v>0.974669603524229</v>
      </c>
      <c r="AE8" s="8"/>
      <c r="AF8" s="3"/>
      <c r="AG8" s="14"/>
      <c r="AH8" s="15"/>
      <c r="AI8" s="15"/>
      <c r="AJ8" s="6"/>
    </row>
    <row r="9" ht="13.55" customHeight="1">
      <c r="A9" t="s" s="7">
        <v>44</v>
      </c>
      <c r="B9" t="s" s="7">
        <v>53</v>
      </c>
      <c r="C9" t="s" s="7">
        <v>33</v>
      </c>
      <c r="D9" t="s" s="7">
        <v>74</v>
      </c>
      <c r="E9" t="s" s="7">
        <v>46</v>
      </c>
      <c r="F9" t="s" s="7">
        <v>75</v>
      </c>
      <c r="G9" t="s" s="7">
        <v>56</v>
      </c>
      <c r="H9" t="s" s="7">
        <v>70</v>
      </c>
      <c r="I9" s="9">
        <v>3.333333333333333</v>
      </c>
      <c r="J9" s="10">
        <v>1</v>
      </c>
      <c r="K9" s="9">
        <v>3.333333333333333</v>
      </c>
      <c r="L9" s="8"/>
      <c r="M9" t="s" s="7">
        <v>37</v>
      </c>
      <c r="N9" t="s" s="7">
        <v>37</v>
      </c>
      <c r="O9" t="s" s="7">
        <v>37</v>
      </c>
      <c r="P9" s="8"/>
      <c r="Q9" s="8"/>
      <c r="R9" s="8"/>
      <c r="S9" t="s" s="7">
        <v>38</v>
      </c>
      <c r="T9" s="11">
        <v>13.6</v>
      </c>
      <c r="U9" t="s" s="7">
        <f>IFERROR(VLOOKUP(A9,'Weight Ranges of exporting Coun'!$A$2:$B$6,2,FALSE),'Weight Ranges of exporting Coun'!$B$6)</f>
        <v>58</v>
      </c>
      <c r="V9" t="s" s="7">
        <v>76</v>
      </c>
      <c r="W9" t="s" s="7">
        <v>77</v>
      </c>
      <c r="X9" s="10">
        <v>24</v>
      </c>
      <c r="Y9" s="10">
        <v>1816</v>
      </c>
      <c r="Z9" t="s" s="7">
        <v>60</v>
      </c>
      <c r="AA9" s="23">
        <v>1864.72</v>
      </c>
      <c r="AB9" t="s" s="7">
        <v>61</v>
      </c>
      <c r="AC9" t="s" s="7">
        <v>72</v>
      </c>
      <c r="AD9" s="12">
        <f>AA9/Y9</f>
        <v>1.0268281938326</v>
      </c>
      <c r="AE9" s="8"/>
      <c r="AF9" s="3"/>
      <c r="AG9" s="14"/>
      <c r="AH9" s="15"/>
      <c r="AI9" s="15"/>
      <c r="AJ9" s="6"/>
    </row>
    <row r="10" ht="13.55" customHeight="1">
      <c r="A10" t="s" s="7">
        <v>44</v>
      </c>
      <c r="B10" t="s" s="7">
        <v>53</v>
      </c>
      <c r="C10" t="s" s="7">
        <v>33</v>
      </c>
      <c r="D10" t="s" s="7">
        <v>78</v>
      </c>
      <c r="E10" t="s" s="7">
        <v>46</v>
      </c>
      <c r="F10" t="s" s="7">
        <v>79</v>
      </c>
      <c r="G10" t="s" s="7">
        <v>56</v>
      </c>
      <c r="H10" t="s" s="7">
        <v>80</v>
      </c>
      <c r="I10" s="9">
        <v>3.3125</v>
      </c>
      <c r="J10" s="10">
        <v>2</v>
      </c>
      <c r="K10" s="9">
        <v>3.625</v>
      </c>
      <c r="L10" s="8"/>
      <c r="M10" s="8"/>
      <c r="N10" s="8"/>
      <c r="O10" s="8"/>
      <c r="P10" s="8"/>
      <c r="Q10" t="s" s="7">
        <v>37</v>
      </c>
      <c r="R10" s="8"/>
      <c r="S10" t="s" s="7">
        <v>38</v>
      </c>
      <c r="T10" s="11">
        <v>13.6</v>
      </c>
      <c r="U10" t="s" s="7">
        <f>IFERROR(VLOOKUP(A10,'Weight Ranges of exporting Coun'!$A$2:$B$6,2,FALSE),'Weight Ranges of exporting Coun'!$B$6)</f>
        <v>58</v>
      </c>
      <c r="V10" s="8"/>
      <c r="W10" t="s" s="7">
        <v>81</v>
      </c>
      <c r="X10" s="10">
        <v>55.5</v>
      </c>
      <c r="Y10" s="10">
        <v>1452</v>
      </c>
      <c r="Z10" t="s" s="7">
        <v>60</v>
      </c>
      <c r="AA10" s="23">
        <v>1598</v>
      </c>
      <c r="AB10" t="s" s="7">
        <v>61</v>
      </c>
      <c r="AC10" t="s" s="7">
        <v>72</v>
      </c>
      <c r="AD10" s="12">
        <f>AA10/Y10</f>
        <v>1.10055096418733</v>
      </c>
      <c r="AE10" s="8"/>
      <c r="AF10" s="3"/>
      <c r="AG10" s="14"/>
      <c r="AH10" s="15"/>
      <c r="AI10" s="15"/>
      <c r="AJ10" s="6"/>
    </row>
    <row r="11" ht="13.55" customHeight="1">
      <c r="A11" t="s" s="7">
        <v>44</v>
      </c>
      <c r="B11" t="s" s="7">
        <v>82</v>
      </c>
      <c r="C11" t="s" s="7">
        <v>33</v>
      </c>
      <c r="D11" t="s" s="7">
        <v>83</v>
      </c>
      <c r="E11" t="s" s="7">
        <v>46</v>
      </c>
      <c r="F11" t="s" s="7">
        <v>84</v>
      </c>
      <c r="G11" t="s" s="7">
        <v>56</v>
      </c>
      <c r="H11" t="s" s="7">
        <v>85</v>
      </c>
      <c r="I11" s="9">
        <v>3.322916666666667</v>
      </c>
      <c r="J11" s="10">
        <v>1</v>
      </c>
      <c r="K11" s="9">
        <v>3.989583333333333</v>
      </c>
      <c r="L11" t="s" s="7">
        <v>37</v>
      </c>
      <c r="M11" t="s" s="7">
        <v>37</v>
      </c>
      <c r="N11" t="s" s="7">
        <v>37</v>
      </c>
      <c r="O11" t="s" s="7">
        <v>37</v>
      </c>
      <c r="P11" s="8"/>
      <c r="Q11" s="8"/>
      <c r="R11" s="8"/>
      <c r="S11" t="s" s="7">
        <v>38</v>
      </c>
      <c r="T11" s="11">
        <v>13.6</v>
      </c>
      <c r="U11" t="s" s="7">
        <f>IFERROR(VLOOKUP(A11,'Weight Ranges of exporting Coun'!$A$2:$B$6,2,FALSE),'Weight Ranges of exporting Coun'!$B$6)</f>
        <v>58</v>
      </c>
      <c r="V11" s="8"/>
      <c r="W11" t="s" s="7">
        <v>86</v>
      </c>
      <c r="X11" s="10">
        <v>40</v>
      </c>
      <c r="Y11" s="10">
        <v>2330</v>
      </c>
      <c r="Z11" t="s" s="7">
        <v>60</v>
      </c>
      <c r="AA11" s="23">
        <v>2206</v>
      </c>
      <c r="AB11" t="s" s="7">
        <v>61</v>
      </c>
      <c r="AC11" t="s" s="7">
        <v>87</v>
      </c>
      <c r="AD11" s="12">
        <f>AA11/Y11</f>
        <v>0.9467811158798281</v>
      </c>
      <c r="AE11" s="8"/>
      <c r="AF11" s="3"/>
      <c r="AG11" s="14"/>
      <c r="AH11" s="15"/>
      <c r="AI11" s="15"/>
      <c r="AJ11" s="6"/>
    </row>
    <row r="12" ht="13.55" customHeight="1">
      <c r="A12" t="s" s="7">
        <v>44</v>
      </c>
      <c r="B12" t="s" s="7">
        <v>82</v>
      </c>
      <c r="C12" t="s" s="7">
        <v>33</v>
      </c>
      <c r="D12" t="s" s="7">
        <v>83</v>
      </c>
      <c r="E12" t="s" s="7">
        <v>46</v>
      </c>
      <c r="F12" t="s" s="7">
        <v>84</v>
      </c>
      <c r="G12" t="s" s="7">
        <v>56</v>
      </c>
      <c r="H12" t="s" s="7">
        <v>85</v>
      </c>
      <c r="I12" s="9">
        <v>3.322916666666667</v>
      </c>
      <c r="J12" s="10">
        <v>3</v>
      </c>
      <c r="K12" s="9">
        <v>3.979166666666667</v>
      </c>
      <c r="L12" s="8"/>
      <c r="M12" s="8"/>
      <c r="N12" s="8"/>
      <c r="O12" s="8"/>
      <c r="P12" t="s" s="7">
        <v>37</v>
      </c>
      <c r="Q12" s="8"/>
      <c r="R12" s="8"/>
      <c r="S12" t="s" s="7">
        <v>38</v>
      </c>
      <c r="T12" s="11">
        <v>13.6</v>
      </c>
      <c r="U12" t="s" s="7">
        <f>IFERROR(VLOOKUP(A12,'Weight Ranges of exporting Coun'!$A$2:$B$6,2,FALSE),'Weight Ranges of exporting Coun'!$B$6)</f>
        <v>58</v>
      </c>
      <c r="V12" s="8"/>
      <c r="W12" t="s" s="7">
        <v>88</v>
      </c>
      <c r="X12" s="10">
        <v>87.75</v>
      </c>
      <c r="Y12" s="10">
        <v>2330</v>
      </c>
      <c r="Z12" t="s" s="7">
        <v>60</v>
      </c>
      <c r="AA12" s="23">
        <v>2206</v>
      </c>
      <c r="AB12" t="s" s="7">
        <v>61</v>
      </c>
      <c r="AC12" t="s" s="7">
        <v>87</v>
      </c>
      <c r="AD12" s="12">
        <f>AA12/Y12</f>
        <v>0.9467811158798281</v>
      </c>
      <c r="AE12" s="8"/>
      <c r="AF12" s="3"/>
      <c r="AG12" s="14"/>
      <c r="AH12" s="15"/>
      <c r="AI12" s="15"/>
      <c r="AJ12" s="6"/>
    </row>
    <row r="13" ht="13.55" customHeight="1">
      <c r="A13" t="s" s="16">
        <v>44</v>
      </c>
      <c r="B13" t="s" s="16">
        <v>53</v>
      </c>
      <c r="C13" t="s" s="16">
        <v>33</v>
      </c>
      <c r="D13" t="s" s="16">
        <v>89</v>
      </c>
      <c r="E13" t="s" s="16">
        <v>46</v>
      </c>
      <c r="F13" t="s" s="16">
        <v>90</v>
      </c>
      <c r="G13" t="s" s="16">
        <v>56</v>
      </c>
      <c r="H13" t="s" s="16">
        <v>57</v>
      </c>
      <c r="I13" s="17"/>
      <c r="J13" s="19"/>
      <c r="K13" s="17"/>
      <c r="L13" s="19"/>
      <c r="M13" s="19"/>
      <c r="N13" s="19"/>
      <c r="O13" s="19"/>
      <c r="P13" s="19"/>
      <c r="Q13" s="19"/>
      <c r="R13" s="19"/>
      <c r="S13" s="19"/>
      <c r="T13" s="20"/>
      <c r="U13" t="s" s="7">
        <f>IFERROR(VLOOKUP(A13,'Weight Ranges of exporting Coun'!$A$2:$B$6,2,FALSE),'Weight Ranges of exporting Coun'!$B$6)</f>
        <v>58</v>
      </c>
      <c r="V13" s="19"/>
      <c r="W13" s="19"/>
      <c r="X13" s="8"/>
      <c r="Y13" s="19"/>
      <c r="Z13" s="19"/>
      <c r="AA13" s="21"/>
      <c r="AB13" t="s" s="16">
        <v>61</v>
      </c>
      <c r="AC13" s="19"/>
      <c r="AD13" s="22">
        <f>AA13/Y13</f>
      </c>
      <c r="AE13" s="19"/>
      <c r="AF13" s="3"/>
      <c r="AG13" s="14"/>
      <c r="AH13" s="15"/>
      <c r="AI13" s="15"/>
      <c r="AJ13" s="6"/>
    </row>
    <row r="14" ht="13.55" customHeight="1">
      <c r="A14" t="s" s="16">
        <v>44</v>
      </c>
      <c r="B14" t="s" s="16">
        <v>53</v>
      </c>
      <c r="C14" t="s" s="16">
        <v>33</v>
      </c>
      <c r="D14" t="s" s="16">
        <v>91</v>
      </c>
      <c r="E14" t="s" s="16">
        <v>46</v>
      </c>
      <c r="F14" t="s" s="16">
        <v>92</v>
      </c>
      <c r="G14" t="s" s="16">
        <v>56</v>
      </c>
      <c r="H14" t="s" s="16">
        <v>70</v>
      </c>
      <c r="I14" s="17"/>
      <c r="J14" s="19"/>
      <c r="K14" s="17"/>
      <c r="L14" s="19"/>
      <c r="M14" s="19"/>
      <c r="N14" s="19"/>
      <c r="O14" s="19"/>
      <c r="P14" s="19"/>
      <c r="Q14" s="19"/>
      <c r="R14" s="19"/>
      <c r="S14" s="19"/>
      <c r="T14" s="20"/>
      <c r="U14" t="s" s="7">
        <f>IFERROR(VLOOKUP(A14,'Weight Ranges of exporting Coun'!$A$2:$B$6,2,FALSE),'Weight Ranges of exporting Coun'!$B$6)</f>
        <v>58</v>
      </c>
      <c r="V14" s="19"/>
      <c r="W14" s="19"/>
      <c r="X14" s="8"/>
      <c r="Y14" s="19"/>
      <c r="Z14" s="19"/>
      <c r="AA14" s="21"/>
      <c r="AB14" t="s" s="16">
        <v>61</v>
      </c>
      <c r="AC14" s="19"/>
      <c r="AD14" s="22">
        <f>AA14/Y14</f>
      </c>
      <c r="AE14" s="19"/>
      <c r="AF14" s="3"/>
      <c r="AG14" s="14"/>
      <c r="AH14" s="15"/>
      <c r="AI14" s="15"/>
      <c r="AJ14" s="6"/>
    </row>
    <row r="15" ht="13.55" customHeight="1">
      <c r="A15" t="s" s="16">
        <v>44</v>
      </c>
      <c r="B15" t="s" s="16">
        <v>53</v>
      </c>
      <c r="C15" t="s" s="16">
        <v>33</v>
      </c>
      <c r="D15" t="s" s="16">
        <v>93</v>
      </c>
      <c r="E15" t="s" s="16">
        <v>46</v>
      </c>
      <c r="F15" t="s" s="16">
        <v>94</v>
      </c>
      <c r="G15" t="s" s="16">
        <v>56</v>
      </c>
      <c r="H15" t="s" s="16">
        <v>70</v>
      </c>
      <c r="I15" s="17"/>
      <c r="J15" s="19"/>
      <c r="K15" s="17"/>
      <c r="L15" s="19"/>
      <c r="M15" s="19"/>
      <c r="N15" s="19"/>
      <c r="O15" s="19"/>
      <c r="P15" s="19"/>
      <c r="Q15" s="19"/>
      <c r="R15" s="19"/>
      <c r="S15" s="19"/>
      <c r="T15" s="20"/>
      <c r="U15" t="s" s="7">
        <f>IFERROR(VLOOKUP(A15,'Weight Ranges of exporting Coun'!$A$2:$B$6,2,FALSE),'Weight Ranges of exporting Coun'!$B$6)</f>
        <v>58</v>
      </c>
      <c r="V15" s="19"/>
      <c r="W15" s="19"/>
      <c r="X15" s="8"/>
      <c r="Y15" s="19"/>
      <c r="Z15" s="19"/>
      <c r="AA15" s="21"/>
      <c r="AB15" t="s" s="16">
        <v>61</v>
      </c>
      <c r="AC15" s="19"/>
      <c r="AD15" s="22">
        <f>AA15/Y15</f>
      </c>
      <c r="AE15" s="19"/>
      <c r="AF15" s="3"/>
      <c r="AG15" s="14"/>
      <c r="AH15" s="15"/>
      <c r="AI15" s="15"/>
      <c r="AJ15" s="6"/>
    </row>
    <row r="16" ht="13.55" customHeight="1">
      <c r="A16" t="s" s="16">
        <v>44</v>
      </c>
      <c r="B16" t="s" s="16">
        <v>82</v>
      </c>
      <c r="C16" t="s" s="16">
        <v>33</v>
      </c>
      <c r="D16" t="s" s="16">
        <v>95</v>
      </c>
      <c r="E16" t="s" s="16">
        <v>46</v>
      </c>
      <c r="F16" t="s" s="16">
        <v>96</v>
      </c>
      <c r="G16" t="s" s="16">
        <v>56</v>
      </c>
      <c r="H16" t="s" s="16">
        <v>85</v>
      </c>
      <c r="I16" s="17"/>
      <c r="J16" s="19"/>
      <c r="K16" s="17"/>
      <c r="L16" s="19"/>
      <c r="M16" s="19"/>
      <c r="N16" s="19"/>
      <c r="O16" s="19"/>
      <c r="P16" s="19"/>
      <c r="Q16" s="19"/>
      <c r="R16" s="19"/>
      <c r="S16" s="19"/>
      <c r="T16" s="20"/>
      <c r="U16" t="s" s="7">
        <f>IFERROR(VLOOKUP(A16,'Weight Ranges of exporting Coun'!$A$2:$B$6,2,FALSE),'Weight Ranges of exporting Coun'!$B$6)</f>
        <v>58</v>
      </c>
      <c r="V16" s="19"/>
      <c r="W16" s="19"/>
      <c r="X16" s="8"/>
      <c r="Y16" s="19"/>
      <c r="Z16" s="19"/>
      <c r="AA16" s="21"/>
      <c r="AB16" t="s" s="16">
        <v>61</v>
      </c>
      <c r="AC16" s="19"/>
      <c r="AD16" s="22">
        <f>AA16/Y16</f>
      </c>
      <c r="AE16" s="19"/>
      <c r="AF16" s="3"/>
      <c r="AG16" s="14"/>
      <c r="AH16" s="15"/>
      <c r="AI16" s="15"/>
      <c r="AJ16" s="6"/>
    </row>
    <row r="17" ht="13.55" customHeight="1">
      <c r="A17" t="s" s="7">
        <v>53</v>
      </c>
      <c r="B17" t="s" s="7">
        <v>44</v>
      </c>
      <c r="C17" t="s" s="7">
        <v>33</v>
      </c>
      <c r="D17" t="s" s="7">
        <v>97</v>
      </c>
      <c r="E17" t="s" s="7">
        <v>98</v>
      </c>
      <c r="F17" t="s" s="7">
        <v>99</v>
      </c>
      <c r="G17" t="s" s="7">
        <v>57</v>
      </c>
      <c r="H17" t="s" s="7">
        <v>56</v>
      </c>
      <c r="I17" s="9">
        <v>3.916666666666667</v>
      </c>
      <c r="J17" s="10">
        <v>1</v>
      </c>
      <c r="K17" s="9">
        <v>3.604166666666667</v>
      </c>
      <c r="L17" t="s" s="7">
        <v>37</v>
      </c>
      <c r="M17" t="s" s="7">
        <v>37</v>
      </c>
      <c r="N17" t="s" s="7">
        <v>37</v>
      </c>
      <c r="O17" t="s" s="7">
        <v>37</v>
      </c>
      <c r="P17" t="s" s="7">
        <v>37</v>
      </c>
      <c r="Q17" s="8"/>
      <c r="R17" s="8"/>
      <c r="S17" t="s" s="7">
        <v>38</v>
      </c>
      <c r="T17" s="11">
        <v>13.6</v>
      </c>
      <c r="U17" t="s" s="7">
        <f>IFERROR(VLOOKUP(A17,'Weight Ranges of exporting Coun'!$A$2:$B$6,2,FALSE),'Weight Ranges of exporting Coun'!$B$6)</f>
        <v>58</v>
      </c>
      <c r="V17" t="s" s="7">
        <v>100</v>
      </c>
      <c r="W17" t="s" s="7">
        <v>101</v>
      </c>
      <c r="X17" s="10">
        <v>16.5</v>
      </c>
      <c r="Y17" s="10">
        <v>1228</v>
      </c>
      <c r="Z17" t="s" s="7">
        <v>102</v>
      </c>
      <c r="AA17" s="23">
        <v>1440</v>
      </c>
      <c r="AB17" t="s" s="7">
        <v>103</v>
      </c>
      <c r="AC17" t="s" s="7">
        <v>104</v>
      </c>
      <c r="AD17" s="12">
        <f>AA17/Y17</f>
        <v>1.17263843648208</v>
      </c>
      <c r="AE17" s="13"/>
      <c r="AF17" s="3"/>
      <c r="AG17" s="14"/>
      <c r="AH17" s="15"/>
      <c r="AI17" s="15"/>
      <c r="AJ17" s="6"/>
    </row>
    <row r="18" ht="13.55" customHeight="1">
      <c r="A18" t="s" s="7">
        <v>53</v>
      </c>
      <c r="B18" t="s" s="7">
        <v>44</v>
      </c>
      <c r="C18" t="s" s="7">
        <v>33</v>
      </c>
      <c r="D18" t="s" s="7">
        <v>105</v>
      </c>
      <c r="E18" s="8"/>
      <c r="F18" s="8"/>
      <c r="G18" t="s" s="7">
        <v>57</v>
      </c>
      <c r="H18" t="s" s="7">
        <v>56</v>
      </c>
      <c r="I18" s="9">
        <v>3.916666666666667</v>
      </c>
      <c r="J18" s="10">
        <v>1</v>
      </c>
      <c r="K18" s="9">
        <v>3.604166666666667</v>
      </c>
      <c r="L18" t="s" s="7">
        <v>37</v>
      </c>
      <c r="M18" s="8"/>
      <c r="N18" s="8"/>
      <c r="O18" s="8"/>
      <c r="P18" s="8"/>
      <c r="Q18" s="8"/>
      <c r="R18" s="8"/>
      <c r="S18" t="s" s="7">
        <v>38</v>
      </c>
      <c r="T18" s="11">
        <v>13.6</v>
      </c>
      <c r="U18" t="s" s="7">
        <f>IFERROR(VLOOKUP(A18,'Weight Ranges of exporting Coun'!$A$2:$B$6,2,FALSE),'Weight Ranges of exporting Coun'!$B$6)</f>
        <v>58</v>
      </c>
      <c r="V18" t="s" s="7">
        <v>100</v>
      </c>
      <c r="W18" t="s" s="7">
        <v>101</v>
      </c>
      <c r="X18" s="10">
        <v>16.5</v>
      </c>
      <c r="Y18" s="10">
        <v>1228</v>
      </c>
      <c r="Z18" t="s" s="7">
        <v>102</v>
      </c>
      <c r="AA18" s="23">
        <v>1730</v>
      </c>
      <c r="AB18" t="s" s="7">
        <v>103</v>
      </c>
      <c r="AC18" t="s" s="7">
        <v>106</v>
      </c>
      <c r="AD18" s="12">
        <f>AA18/Y18</f>
        <v>1.40879478827362</v>
      </c>
      <c r="AE18" s="13"/>
      <c r="AF18" s="3"/>
      <c r="AG18" s="14"/>
      <c r="AH18" s="15"/>
      <c r="AI18" s="15"/>
      <c r="AJ18" s="6"/>
    </row>
    <row r="19" ht="13.55" customHeight="1">
      <c r="A19" t="s" s="7">
        <v>107</v>
      </c>
      <c r="B19" t="s" s="7">
        <v>44</v>
      </c>
      <c r="C19" t="s" s="7">
        <v>33</v>
      </c>
      <c r="D19" t="s" s="7">
        <v>108</v>
      </c>
      <c r="E19" t="s" s="7">
        <v>109</v>
      </c>
      <c r="F19" s="8"/>
      <c r="G19" t="s" s="7">
        <v>110</v>
      </c>
      <c r="H19" t="s" s="7">
        <v>111</v>
      </c>
      <c r="I19" s="9">
        <v>3.6875</v>
      </c>
      <c r="J19" s="10">
        <v>1</v>
      </c>
      <c r="K19" s="9">
        <v>3.416666666666667</v>
      </c>
      <c r="L19" s="8"/>
      <c r="M19" s="8"/>
      <c r="N19" s="8"/>
      <c r="O19" s="8"/>
      <c r="P19" t="s" s="7">
        <v>37</v>
      </c>
      <c r="Q19" s="8"/>
      <c r="R19" s="8"/>
      <c r="S19" t="s" s="7">
        <v>38</v>
      </c>
      <c r="T19" s="11">
        <v>13.6</v>
      </c>
      <c r="U19" t="s" s="7">
        <f>IFERROR(VLOOKUP(A19,'Weight Ranges of exporting Coun'!$A$2:$B$6,2,FALSE),'Weight Ranges of exporting Coun'!$B$6)</f>
        <v>58</v>
      </c>
      <c r="V19" t="s" s="7">
        <v>112</v>
      </c>
      <c r="W19" t="s" s="7">
        <v>113</v>
      </c>
      <c r="X19" s="10">
        <v>17.5</v>
      </c>
      <c r="Y19" t="s" s="7">
        <v>113</v>
      </c>
      <c r="Z19" t="s" s="7">
        <v>114</v>
      </c>
      <c r="AA19" s="23">
        <v>540</v>
      </c>
      <c r="AB19" t="s" s="7">
        <v>115</v>
      </c>
      <c r="AC19" t="s" s="7">
        <v>116</v>
      </c>
      <c r="AD19" s="12">
        <f>AA19/Y19</f>
      </c>
      <c r="AE19" s="8"/>
      <c r="AF19" s="3"/>
      <c r="AG19" s="14"/>
      <c r="AH19" s="15"/>
      <c r="AI19" s="15"/>
      <c r="AJ19" s="6"/>
    </row>
    <row r="20" ht="13.55" customHeight="1">
      <c r="A20" t="s" s="7">
        <v>117</v>
      </c>
      <c r="B20" t="s" s="7">
        <v>44</v>
      </c>
      <c r="C20" t="s" s="7">
        <v>33</v>
      </c>
      <c r="D20" t="s" s="7">
        <v>118</v>
      </c>
      <c r="E20" s="8"/>
      <c r="F20" s="8"/>
      <c r="G20" t="s" s="7">
        <v>119</v>
      </c>
      <c r="H20" t="s" s="7">
        <v>120</v>
      </c>
      <c r="I20" s="9">
        <v>3.458333333333333</v>
      </c>
      <c r="J20" s="10">
        <v>1</v>
      </c>
      <c r="K20" s="9">
        <v>3.458333333333333</v>
      </c>
      <c r="L20" s="8"/>
      <c r="M20" t="s" s="7">
        <v>37</v>
      </c>
      <c r="N20" t="s" s="7">
        <v>37</v>
      </c>
      <c r="O20" t="s" s="7">
        <v>37</v>
      </c>
      <c r="P20" t="s" s="7">
        <v>37</v>
      </c>
      <c r="Q20" s="8"/>
      <c r="R20" s="8"/>
      <c r="S20" t="s" s="7">
        <v>121</v>
      </c>
      <c r="T20" s="8"/>
      <c r="U20" t="s" s="7">
        <f>IFERROR(VLOOKUP(A20,'Weight Ranges of exporting Coun'!$A$2:$B$6,2,FALSE),'Weight Ranges of exporting Coun'!$B$6)</f>
        <v>58</v>
      </c>
      <c r="V20" t="s" s="7">
        <v>122</v>
      </c>
      <c r="W20" t="s" s="7">
        <v>123</v>
      </c>
      <c r="X20" s="10">
        <v>24</v>
      </c>
      <c r="Y20" s="10">
        <v>619</v>
      </c>
      <c r="Z20" t="s" s="7">
        <v>124</v>
      </c>
      <c r="AA20" s="23">
        <v>410</v>
      </c>
      <c r="AB20" t="s" s="7">
        <v>125</v>
      </c>
      <c r="AC20" t="s" s="7">
        <v>126</v>
      </c>
      <c r="AD20" s="12">
        <f>AA20/Y20</f>
        <v>0.662358642972536</v>
      </c>
      <c r="AE20" s="13"/>
      <c r="AF20" s="3"/>
      <c r="AG20" s="14"/>
      <c r="AH20" s="15"/>
      <c r="AI20" s="15"/>
      <c r="AJ20" s="6"/>
    </row>
    <row r="21" ht="13.55" customHeight="1">
      <c r="A21" t="s" s="7">
        <v>117</v>
      </c>
      <c r="B21" t="s" s="7">
        <v>44</v>
      </c>
      <c r="C21" t="s" s="7">
        <v>33</v>
      </c>
      <c r="D21" t="s" s="7">
        <v>118</v>
      </c>
      <c r="E21" s="8"/>
      <c r="F21" s="8"/>
      <c r="G21" t="s" s="7">
        <v>119</v>
      </c>
      <c r="H21" t="s" s="7">
        <v>120</v>
      </c>
      <c r="I21" s="9">
        <v>3.458333333333333</v>
      </c>
      <c r="J21" s="10">
        <v>2</v>
      </c>
      <c r="K21" s="9">
        <v>3.458333333333333</v>
      </c>
      <c r="L21" s="8"/>
      <c r="M21" s="8"/>
      <c r="N21" s="8"/>
      <c r="O21" s="8"/>
      <c r="P21" s="8"/>
      <c r="Q21" t="s" s="7">
        <v>37</v>
      </c>
      <c r="R21" s="8"/>
      <c r="S21" t="s" s="7">
        <v>121</v>
      </c>
      <c r="T21" s="8"/>
      <c r="U21" t="s" s="7">
        <f>IFERROR(VLOOKUP(A21,'Weight Ranges of exporting Coun'!$A$2:$B$6,2,FALSE),'Weight Ranges of exporting Coun'!$B$6)</f>
        <v>58</v>
      </c>
      <c r="V21" t="s" s="7">
        <v>122</v>
      </c>
      <c r="W21" t="s" s="7">
        <v>123</v>
      </c>
      <c r="X21" s="10">
        <v>48</v>
      </c>
      <c r="Y21" s="10">
        <v>619</v>
      </c>
      <c r="Z21" t="s" s="7">
        <v>124</v>
      </c>
      <c r="AA21" s="23">
        <v>410</v>
      </c>
      <c r="AB21" t="s" s="7">
        <v>125</v>
      </c>
      <c r="AC21" t="s" s="7">
        <v>126</v>
      </c>
      <c r="AD21" s="12">
        <f>AA21/Y21</f>
        <v>0.662358642972536</v>
      </c>
      <c r="AE21" s="13"/>
      <c r="AF21" s="3"/>
      <c r="AG21" s="14"/>
      <c r="AH21" s="15"/>
      <c r="AI21" s="15"/>
      <c r="AJ21" s="6"/>
    </row>
    <row r="22" ht="13.55" customHeight="1">
      <c r="A22" t="s" s="7">
        <v>117</v>
      </c>
      <c r="B22" t="s" s="7">
        <v>44</v>
      </c>
      <c r="C22" t="s" s="7">
        <v>33</v>
      </c>
      <c r="D22" t="s" s="7">
        <v>127</v>
      </c>
      <c r="E22" s="8"/>
      <c r="F22" s="8"/>
      <c r="G22" t="s" s="7">
        <v>119</v>
      </c>
      <c r="H22" t="s" s="7">
        <v>120</v>
      </c>
      <c r="I22" s="9">
        <v>3.666666666666667</v>
      </c>
      <c r="J22" s="10">
        <v>1</v>
      </c>
      <c r="K22" s="9">
        <v>3.416666666666667</v>
      </c>
      <c r="L22" s="8"/>
      <c r="M22" t="s" s="7">
        <v>37</v>
      </c>
      <c r="N22" t="s" s="7">
        <v>37</v>
      </c>
      <c r="O22" t="s" s="7">
        <v>37</v>
      </c>
      <c r="P22" t="s" s="7">
        <v>37</v>
      </c>
      <c r="Q22" s="8"/>
      <c r="R22" s="8"/>
      <c r="S22" t="s" s="7">
        <v>121</v>
      </c>
      <c r="T22" s="8"/>
      <c r="U22" t="s" s="7">
        <f>IFERROR(VLOOKUP(A22,'Weight Ranges of exporting Coun'!$A$2:$B$6,2,FALSE),'Weight Ranges of exporting Coun'!$B$6)</f>
        <v>58</v>
      </c>
      <c r="V22" t="s" s="7">
        <v>122</v>
      </c>
      <c r="W22" t="s" s="7">
        <v>123</v>
      </c>
      <c r="X22" s="10">
        <v>18</v>
      </c>
      <c r="Y22" s="10">
        <v>619</v>
      </c>
      <c r="Z22" t="s" s="7">
        <v>124</v>
      </c>
      <c r="AA22" s="23">
        <v>410</v>
      </c>
      <c r="AB22" t="s" s="7">
        <v>125</v>
      </c>
      <c r="AC22" t="s" s="7">
        <v>126</v>
      </c>
      <c r="AD22" s="12">
        <f>AA22/Y22</f>
        <v>0.662358642972536</v>
      </c>
      <c r="AE22" s="13"/>
      <c r="AF22" s="3"/>
      <c r="AG22" s="14"/>
      <c r="AH22" s="15"/>
      <c r="AI22" s="15"/>
      <c r="AJ22" s="6"/>
    </row>
    <row r="23" ht="13.55" customHeight="1">
      <c r="A23" t="s" s="7">
        <v>117</v>
      </c>
      <c r="B23" t="s" s="7">
        <v>44</v>
      </c>
      <c r="C23" t="s" s="7">
        <v>33</v>
      </c>
      <c r="D23" t="s" s="7">
        <v>127</v>
      </c>
      <c r="E23" s="8"/>
      <c r="F23" s="8"/>
      <c r="G23" t="s" s="7">
        <v>119</v>
      </c>
      <c r="H23" t="s" s="7">
        <v>120</v>
      </c>
      <c r="I23" s="9">
        <v>3.666666666666667</v>
      </c>
      <c r="J23" s="10">
        <v>2</v>
      </c>
      <c r="K23" s="9">
        <v>3.416666666666667</v>
      </c>
      <c r="L23" s="8"/>
      <c r="M23" s="8"/>
      <c r="N23" s="8"/>
      <c r="O23" s="8"/>
      <c r="P23" s="8"/>
      <c r="Q23" t="s" s="7">
        <v>37</v>
      </c>
      <c r="R23" s="8"/>
      <c r="S23" t="s" s="7">
        <v>121</v>
      </c>
      <c r="T23" s="8"/>
      <c r="U23" t="s" s="7">
        <f>IFERROR(VLOOKUP(A23,'Weight Ranges of exporting Coun'!$A$2:$B$6,2,FALSE),'Weight Ranges of exporting Coun'!$B$6)</f>
        <v>58</v>
      </c>
      <c r="V23" t="s" s="7">
        <v>122</v>
      </c>
      <c r="W23" t="s" s="7">
        <v>123</v>
      </c>
      <c r="X23" s="10">
        <v>42</v>
      </c>
      <c r="Y23" s="10">
        <v>619</v>
      </c>
      <c r="Z23" t="s" s="7">
        <v>124</v>
      </c>
      <c r="AA23" s="23">
        <v>410</v>
      </c>
      <c r="AB23" t="s" s="7">
        <v>125</v>
      </c>
      <c r="AC23" t="s" s="7">
        <v>126</v>
      </c>
      <c r="AD23" s="12">
        <f>AA23/Y23</f>
        <v>0.662358642972536</v>
      </c>
      <c r="AE23" s="13"/>
      <c r="AF23" s="3"/>
      <c r="AG23" s="14"/>
      <c r="AH23" s="15"/>
      <c r="AI23" s="15"/>
      <c r="AJ23" s="6"/>
    </row>
    <row r="24" ht="13.55" customHeight="1">
      <c r="A24" t="s" s="7">
        <v>117</v>
      </c>
      <c r="B24" t="s" s="7">
        <v>44</v>
      </c>
      <c r="C24" t="s" s="7">
        <v>33</v>
      </c>
      <c r="D24" t="s" s="7">
        <v>128</v>
      </c>
      <c r="E24" s="8"/>
      <c r="F24" s="8"/>
      <c r="G24" t="s" s="7">
        <v>119</v>
      </c>
      <c r="H24" t="s" s="7">
        <v>120</v>
      </c>
      <c r="I24" s="9">
        <v>3.583333333333333</v>
      </c>
      <c r="J24" s="10">
        <v>1</v>
      </c>
      <c r="K24" s="9">
        <v>3.416666666666667</v>
      </c>
      <c r="L24" s="8"/>
      <c r="M24" s="8"/>
      <c r="N24" t="s" s="7">
        <v>37</v>
      </c>
      <c r="O24" s="8"/>
      <c r="P24" s="8"/>
      <c r="Q24" s="8"/>
      <c r="R24" s="8"/>
      <c r="S24" t="s" s="7">
        <v>121</v>
      </c>
      <c r="T24" s="8"/>
      <c r="U24" t="s" s="7">
        <f>IFERROR(VLOOKUP(A24,'Weight Ranges of exporting Coun'!$A$2:$B$6,2,FALSE),'Weight Ranges of exporting Coun'!$B$6)</f>
        <v>58</v>
      </c>
      <c r="V24" t="s" s="7">
        <v>122</v>
      </c>
      <c r="W24" t="s" s="7">
        <v>123</v>
      </c>
      <c r="X24" s="10">
        <v>20</v>
      </c>
      <c r="Y24" s="10">
        <v>619</v>
      </c>
      <c r="Z24" t="s" s="7">
        <v>124</v>
      </c>
      <c r="AA24" s="23">
        <v>410</v>
      </c>
      <c r="AB24" t="s" s="7">
        <v>125</v>
      </c>
      <c r="AC24" t="s" s="7">
        <v>126</v>
      </c>
      <c r="AD24" s="12">
        <f>AA24/Y24</f>
        <v>0.662358642972536</v>
      </c>
      <c r="AE24" s="13"/>
      <c r="AF24" s="3"/>
      <c r="AG24" s="14"/>
      <c r="AH24" s="15"/>
      <c r="AI24" s="15"/>
      <c r="AJ24" s="6"/>
    </row>
    <row r="25" ht="13.55" customHeight="1">
      <c r="A25" t="s" s="7">
        <v>117</v>
      </c>
      <c r="B25" t="s" s="7">
        <v>44</v>
      </c>
      <c r="C25" t="s" s="7">
        <v>33</v>
      </c>
      <c r="D25" t="s" s="7">
        <v>129</v>
      </c>
      <c r="E25" s="8"/>
      <c r="F25" s="8"/>
      <c r="G25" t="s" s="7">
        <v>130</v>
      </c>
      <c r="H25" t="s" s="7">
        <v>120</v>
      </c>
      <c r="I25" s="9">
        <v>3.333333333333333</v>
      </c>
      <c r="J25" s="10">
        <v>1</v>
      </c>
      <c r="K25" s="9">
        <v>3.333333333333333</v>
      </c>
      <c r="L25" s="8"/>
      <c r="M25" t="s" s="7">
        <v>37</v>
      </c>
      <c r="N25" t="s" s="7">
        <v>37</v>
      </c>
      <c r="O25" t="s" s="7">
        <v>37</v>
      </c>
      <c r="P25" t="s" s="7">
        <v>37</v>
      </c>
      <c r="Q25" s="8"/>
      <c r="R25" t="s" s="7">
        <v>37</v>
      </c>
      <c r="S25" t="s" s="7">
        <v>121</v>
      </c>
      <c r="T25" s="8"/>
      <c r="U25" t="s" s="7">
        <f>IFERROR(VLOOKUP(A25,'Weight Ranges of exporting Coun'!$A$2:$B$6,2,FALSE),'Weight Ranges of exporting Coun'!$B$6)</f>
        <v>58</v>
      </c>
      <c r="V25" t="s" s="7">
        <v>122</v>
      </c>
      <c r="W25" t="s" s="7">
        <v>123</v>
      </c>
      <c r="X25" s="10">
        <v>24</v>
      </c>
      <c r="Y25" s="10">
        <v>728</v>
      </c>
      <c r="Z25" t="s" s="7">
        <v>125</v>
      </c>
      <c r="AA25" s="23">
        <v>650</v>
      </c>
      <c r="AB25" t="s" s="7">
        <v>125</v>
      </c>
      <c r="AC25" t="s" s="7">
        <v>131</v>
      </c>
      <c r="AD25" s="12">
        <f>AA25/Y25</f>
        <v>0.892857142857143</v>
      </c>
      <c r="AE25" s="13"/>
      <c r="AF25" s="3"/>
      <c r="AG25" s="14"/>
      <c r="AH25" s="15"/>
      <c r="AI25" s="15"/>
      <c r="AJ25" s="6"/>
    </row>
    <row r="26" ht="13.55" customHeight="1">
      <c r="A26" t="s" s="7">
        <v>132</v>
      </c>
      <c r="B26" t="s" s="7">
        <v>44</v>
      </c>
      <c r="C26" t="s" s="7">
        <v>33</v>
      </c>
      <c r="D26" t="s" s="7">
        <v>133</v>
      </c>
      <c r="E26" s="8"/>
      <c r="F26" t="s" s="7">
        <v>134</v>
      </c>
      <c r="G26" t="s" s="7">
        <v>135</v>
      </c>
      <c r="H26" t="s" s="7">
        <v>136</v>
      </c>
      <c r="I26" s="9">
        <v>3.5625</v>
      </c>
      <c r="J26" s="10">
        <v>0</v>
      </c>
      <c r="K26" s="9">
        <v>3.666666666666667</v>
      </c>
      <c r="L26" s="8"/>
      <c r="M26" t="s" s="7">
        <v>37</v>
      </c>
      <c r="N26" s="8"/>
      <c r="O26" s="8"/>
      <c r="P26" s="8"/>
      <c r="Q26" s="8"/>
      <c r="R26" s="8"/>
      <c r="S26" t="s" s="7">
        <v>38</v>
      </c>
      <c r="T26" s="11">
        <v>13.6</v>
      </c>
      <c r="U26" t="s" s="7">
        <f>IFERROR(VLOOKUP(A26,'Weight Ranges of exporting Coun'!$A$2:$B$6,2,FALSE),'Weight Ranges of exporting Coun'!$B$6)</f>
        <v>137</v>
      </c>
      <c r="V26" s="8"/>
      <c r="W26" t="s" s="7">
        <v>138</v>
      </c>
      <c r="X26" s="10">
        <v>2.5</v>
      </c>
      <c r="Y26" s="10">
        <v>180</v>
      </c>
      <c r="Z26" t="s" s="7">
        <v>139</v>
      </c>
      <c r="AA26" s="23"/>
      <c r="AB26" t="s" s="7">
        <v>140</v>
      </c>
      <c r="AC26" t="s" s="7">
        <v>141</v>
      </c>
      <c r="AD26" s="12">
        <f>AA26/Y26</f>
        <v>0</v>
      </c>
      <c r="AE26" s="13"/>
      <c r="AF26" s="3"/>
      <c r="AG26" s="14"/>
      <c r="AH26" s="15"/>
      <c r="AI26" s="15"/>
      <c r="AJ26" s="6"/>
    </row>
    <row r="27" ht="13.55" customHeight="1">
      <c r="A27" t="s" s="7">
        <v>132</v>
      </c>
      <c r="B27" t="s" s="7">
        <v>44</v>
      </c>
      <c r="C27" t="s" s="7">
        <v>33</v>
      </c>
      <c r="D27" t="s" s="7">
        <v>142</v>
      </c>
      <c r="E27" s="8"/>
      <c r="F27" t="s" s="7">
        <v>143</v>
      </c>
      <c r="G27" t="s" s="7">
        <v>135</v>
      </c>
      <c r="H27" t="s" s="7">
        <v>144</v>
      </c>
      <c r="I27" s="9">
        <v>3.25</v>
      </c>
      <c r="J27" s="10">
        <v>0</v>
      </c>
      <c r="K27" s="9">
        <v>3.416666666666667</v>
      </c>
      <c r="L27" s="8"/>
      <c r="M27" s="8"/>
      <c r="N27" s="8"/>
      <c r="O27" s="8"/>
      <c r="P27" s="8"/>
      <c r="Q27" t="s" s="7">
        <v>37</v>
      </c>
      <c r="R27" s="8"/>
      <c r="S27" t="s" s="7">
        <v>38</v>
      </c>
      <c r="T27" s="11">
        <v>13.6</v>
      </c>
      <c r="U27" t="s" s="7">
        <f>IFERROR(VLOOKUP(A27,'Weight Ranges of exporting Coun'!$A$2:$B$6,2,FALSE),'Weight Ranges of exporting Coun'!$B$6)</f>
        <v>137</v>
      </c>
      <c r="V27" s="8"/>
      <c r="W27" t="s" s="7">
        <v>145</v>
      </c>
      <c r="X27" s="10">
        <v>4</v>
      </c>
      <c r="Y27" s="10">
        <v>151</v>
      </c>
      <c r="Z27" t="s" s="7">
        <v>139</v>
      </c>
      <c r="AA27" s="23"/>
      <c r="AB27" t="s" s="7">
        <v>140</v>
      </c>
      <c r="AC27" t="s" s="7">
        <v>146</v>
      </c>
      <c r="AD27" s="12">
        <f>AA27/Y27</f>
        <v>0</v>
      </c>
      <c r="AE27" s="13"/>
      <c r="AF27" s="3"/>
      <c r="AG27" s="14"/>
      <c r="AH27" s="15"/>
      <c r="AI27" s="15"/>
      <c r="AJ27" s="6"/>
    </row>
    <row r="28" ht="13.55" customHeight="1">
      <c r="A28" t="s" s="7">
        <v>132</v>
      </c>
      <c r="B28" t="s" s="7">
        <v>44</v>
      </c>
      <c r="C28" t="s" s="7">
        <v>33</v>
      </c>
      <c r="D28" t="s" s="7">
        <v>147</v>
      </c>
      <c r="E28" s="8"/>
      <c r="F28" t="s" s="7">
        <v>148</v>
      </c>
      <c r="G28" t="s" s="7">
        <v>135</v>
      </c>
      <c r="H28" t="s" s="7">
        <v>144</v>
      </c>
      <c r="I28" s="9">
        <v>3.25</v>
      </c>
      <c r="J28" s="10">
        <v>0</v>
      </c>
      <c r="K28" s="9">
        <v>3.416666666666667</v>
      </c>
      <c r="L28" s="8"/>
      <c r="M28" s="8"/>
      <c r="N28" s="8"/>
      <c r="O28" s="8"/>
      <c r="P28" s="8"/>
      <c r="Q28" t="s" s="7">
        <v>37</v>
      </c>
      <c r="R28" s="8"/>
      <c r="S28" t="s" s="7">
        <v>38</v>
      </c>
      <c r="T28" s="11">
        <v>13.6</v>
      </c>
      <c r="U28" t="s" s="7">
        <f>IFERROR(VLOOKUP(A28,'Weight Ranges of exporting Coun'!$A$2:$B$6,2,FALSE),'Weight Ranges of exporting Coun'!$B$6)</f>
        <v>137</v>
      </c>
      <c r="V28" s="8"/>
      <c r="W28" t="s" s="7">
        <v>145</v>
      </c>
      <c r="X28" s="10">
        <v>4</v>
      </c>
      <c r="Y28" s="10">
        <v>151</v>
      </c>
      <c r="Z28" t="s" s="7">
        <v>139</v>
      </c>
      <c r="AA28" s="23"/>
      <c r="AB28" t="s" s="7">
        <v>140</v>
      </c>
      <c r="AC28" t="s" s="7">
        <v>146</v>
      </c>
      <c r="AD28" s="12">
        <f>AA28/Y28</f>
        <v>0</v>
      </c>
      <c r="AE28" s="13"/>
      <c r="AF28" s="3"/>
      <c r="AG28" s="14"/>
      <c r="AH28" s="15"/>
      <c r="AI28" s="15"/>
      <c r="AJ28" s="6"/>
    </row>
    <row r="29" ht="13.55" customHeight="1">
      <c r="A29" t="s" s="7">
        <v>132</v>
      </c>
      <c r="B29" t="s" s="7">
        <v>44</v>
      </c>
      <c r="C29" t="s" s="7">
        <v>33</v>
      </c>
      <c r="D29" t="s" s="7">
        <v>149</v>
      </c>
      <c r="E29" s="8"/>
      <c r="F29" t="s" s="7">
        <v>150</v>
      </c>
      <c r="G29" t="s" s="7">
        <v>135</v>
      </c>
      <c r="H29" t="s" s="7">
        <v>120</v>
      </c>
      <c r="I29" s="9">
        <v>3.625</v>
      </c>
      <c r="J29" s="10">
        <v>0</v>
      </c>
      <c r="K29" s="9">
        <v>3.774305555555555</v>
      </c>
      <c r="L29" t="s" s="7">
        <v>37</v>
      </c>
      <c r="M29" t="s" s="7">
        <v>37</v>
      </c>
      <c r="N29" t="s" s="7">
        <v>37</v>
      </c>
      <c r="O29" t="s" s="7">
        <v>37</v>
      </c>
      <c r="P29" t="s" s="7">
        <v>37</v>
      </c>
      <c r="Q29" s="8"/>
      <c r="R29" s="8"/>
      <c r="S29" t="s" s="7">
        <v>151</v>
      </c>
      <c r="T29" s="11">
        <v>7.45</v>
      </c>
      <c r="U29" t="s" s="7">
        <f>IFERROR(VLOOKUP(A29,'Weight Ranges of exporting Coun'!$A$2:$B$6,2,FALSE),'Weight Ranges of exporting Coun'!$B$6)</f>
        <v>137</v>
      </c>
      <c r="V29" t="s" s="7">
        <v>152</v>
      </c>
      <c r="W29" t="s" s="7">
        <v>153</v>
      </c>
      <c r="X29" s="10">
        <v>3.58333333333333</v>
      </c>
      <c r="Y29" t="s" s="7">
        <v>153</v>
      </c>
      <c r="Z29" t="s" s="7">
        <v>154</v>
      </c>
      <c r="AA29" s="23"/>
      <c r="AB29" t="s" s="7">
        <v>140</v>
      </c>
      <c r="AC29" t="s" s="7">
        <v>154</v>
      </c>
      <c r="AD29" s="12"/>
      <c r="AE29" t="s" s="7">
        <v>155</v>
      </c>
      <c r="AF29" s="3"/>
      <c r="AG29" s="14"/>
      <c r="AH29" s="15"/>
      <c r="AI29" s="15"/>
      <c r="AJ29" s="6"/>
    </row>
    <row r="30" ht="13.55" customHeight="1">
      <c r="A30" t="s" s="7">
        <v>132</v>
      </c>
      <c r="B30" t="s" s="7">
        <v>44</v>
      </c>
      <c r="C30" t="s" s="7">
        <v>33</v>
      </c>
      <c r="D30" t="s" s="7">
        <v>156</v>
      </c>
      <c r="E30" s="8"/>
      <c r="F30" t="s" s="7">
        <v>157</v>
      </c>
      <c r="G30" t="s" s="7">
        <v>135</v>
      </c>
      <c r="H30" t="s" s="7">
        <v>158</v>
      </c>
      <c r="I30" s="9">
        <v>3.625</v>
      </c>
      <c r="J30" s="10">
        <v>0</v>
      </c>
      <c r="K30" s="9">
        <v>3.84375</v>
      </c>
      <c r="L30" t="s" s="7">
        <v>37</v>
      </c>
      <c r="M30" t="s" s="7">
        <v>37</v>
      </c>
      <c r="N30" t="s" s="7">
        <v>37</v>
      </c>
      <c r="O30" t="s" s="7">
        <v>37</v>
      </c>
      <c r="P30" t="s" s="7">
        <v>37</v>
      </c>
      <c r="Q30" s="8"/>
      <c r="R30" s="8"/>
      <c r="S30" t="s" s="7">
        <v>151</v>
      </c>
      <c r="T30" s="11">
        <v>7.45</v>
      </c>
      <c r="U30" t="s" s="7">
        <f>IFERROR(VLOOKUP(A30,'Weight Ranges of exporting Coun'!$A$2:$B$6,2,FALSE),'Weight Ranges of exporting Coun'!$B$6)</f>
        <v>137</v>
      </c>
      <c r="V30" t="s" s="7">
        <v>152</v>
      </c>
      <c r="W30" t="s" s="7">
        <v>153</v>
      </c>
      <c r="X30" s="10">
        <v>5.25</v>
      </c>
      <c r="Y30" t="s" s="7">
        <v>153</v>
      </c>
      <c r="Z30" t="s" s="7">
        <v>154</v>
      </c>
      <c r="AA30" s="23"/>
      <c r="AB30" t="s" s="7">
        <v>140</v>
      </c>
      <c r="AC30" t="s" s="7">
        <v>154</v>
      </c>
      <c r="AD30" s="12"/>
      <c r="AE30" t="s" s="7">
        <v>159</v>
      </c>
      <c r="AF30" s="3"/>
      <c r="AG30" s="14"/>
      <c r="AH30" s="15"/>
      <c r="AI30" s="15"/>
      <c r="AJ30" s="6"/>
    </row>
    <row r="31" ht="13.55" customHeight="1">
      <c r="A31" t="s" s="7">
        <v>132</v>
      </c>
      <c r="B31" t="s" s="7">
        <v>44</v>
      </c>
      <c r="C31" t="s" s="7">
        <v>33</v>
      </c>
      <c r="D31" t="s" s="7">
        <v>160</v>
      </c>
      <c r="E31" s="8"/>
      <c r="F31" t="s" s="7">
        <v>161</v>
      </c>
      <c r="G31" t="s" s="7">
        <v>135</v>
      </c>
      <c r="H31" t="s" s="7">
        <v>162</v>
      </c>
      <c r="I31" s="9">
        <v>3.625</v>
      </c>
      <c r="J31" s="10">
        <v>1</v>
      </c>
      <c r="K31" s="9">
        <v>3.166666666666667</v>
      </c>
      <c r="L31" t="s" s="7">
        <v>37</v>
      </c>
      <c r="M31" t="s" s="7">
        <v>37</v>
      </c>
      <c r="N31" t="s" s="7">
        <v>37</v>
      </c>
      <c r="O31" t="s" s="7">
        <v>37</v>
      </c>
      <c r="P31" t="s" s="7">
        <v>37</v>
      </c>
      <c r="Q31" s="8"/>
      <c r="R31" s="8"/>
      <c r="S31" t="s" s="7">
        <v>151</v>
      </c>
      <c r="T31" s="11">
        <v>7.45</v>
      </c>
      <c r="U31" t="s" s="7">
        <f>IFERROR(VLOOKUP(A31,'Weight Ranges of exporting Coun'!$A$2:$B$6,2,FALSE),'Weight Ranges of exporting Coun'!$B$6)</f>
        <v>137</v>
      </c>
      <c r="V31" t="s" s="7">
        <v>163</v>
      </c>
      <c r="W31" t="s" s="7">
        <v>153</v>
      </c>
      <c r="X31" s="10">
        <v>13</v>
      </c>
      <c r="Y31" t="s" s="7">
        <v>153</v>
      </c>
      <c r="Z31" t="s" s="7">
        <v>154</v>
      </c>
      <c r="AA31" s="23"/>
      <c r="AB31" t="s" s="7">
        <v>140</v>
      </c>
      <c r="AC31" t="s" s="7">
        <v>154</v>
      </c>
      <c r="AD31" s="12"/>
      <c r="AE31" t="s" s="7">
        <v>164</v>
      </c>
      <c r="AF31" s="3"/>
      <c r="AG31" s="14"/>
      <c r="AH31" s="15"/>
      <c r="AI31" s="15"/>
      <c r="AJ31" s="6"/>
    </row>
    <row r="32" ht="13.55" customHeight="1">
      <c r="A32" t="s" s="7">
        <v>132</v>
      </c>
      <c r="B32" t="s" s="7">
        <v>44</v>
      </c>
      <c r="C32" t="s" s="7">
        <v>33</v>
      </c>
      <c r="D32" t="s" s="7">
        <v>142</v>
      </c>
      <c r="E32" s="8"/>
      <c r="F32" t="s" s="7">
        <v>165</v>
      </c>
      <c r="G32" t="s" s="7">
        <v>135</v>
      </c>
      <c r="H32" t="s" s="7">
        <v>144</v>
      </c>
      <c r="I32" s="9">
        <v>3.625</v>
      </c>
      <c r="J32" s="10">
        <v>0</v>
      </c>
      <c r="K32" s="9">
        <v>3.743055555555555</v>
      </c>
      <c r="L32" t="s" s="7">
        <v>37</v>
      </c>
      <c r="M32" t="s" s="7">
        <v>37</v>
      </c>
      <c r="N32" t="s" s="7">
        <v>37</v>
      </c>
      <c r="O32" t="s" s="7">
        <v>37</v>
      </c>
      <c r="P32" t="s" s="7">
        <v>37</v>
      </c>
      <c r="Q32" s="8"/>
      <c r="R32" s="8"/>
      <c r="S32" t="s" s="7">
        <v>151</v>
      </c>
      <c r="T32" s="11">
        <v>7.45</v>
      </c>
      <c r="U32" t="s" s="7">
        <f>IFERROR(VLOOKUP(A32,'Weight Ranges of exporting Coun'!$A$2:$B$6,2,FALSE),'Weight Ranges of exporting Coun'!$B$6)</f>
        <v>137</v>
      </c>
      <c r="V32" t="s" s="7">
        <v>152</v>
      </c>
      <c r="W32" t="s" s="7">
        <v>153</v>
      </c>
      <c r="X32" s="10">
        <v>2.83333333333333</v>
      </c>
      <c r="Y32" t="s" s="7">
        <v>153</v>
      </c>
      <c r="Z32" t="s" s="7">
        <v>154</v>
      </c>
      <c r="AA32" s="23"/>
      <c r="AB32" t="s" s="7">
        <v>140</v>
      </c>
      <c r="AC32" t="s" s="7">
        <v>154</v>
      </c>
      <c r="AD32" s="12"/>
      <c r="AE32" t="s" s="7">
        <v>166</v>
      </c>
      <c r="AF32" s="3"/>
      <c r="AG32" s="14"/>
      <c r="AH32" s="15"/>
      <c r="AI32" s="15"/>
      <c r="AJ32" s="6"/>
    </row>
    <row r="33" ht="13.55" customHeight="1">
      <c r="A33" t="s" s="7">
        <v>132</v>
      </c>
      <c r="B33" t="s" s="7">
        <v>53</v>
      </c>
      <c r="C33" t="s" s="7">
        <v>33</v>
      </c>
      <c r="D33" t="s" s="7">
        <v>167</v>
      </c>
      <c r="E33" t="s" s="7">
        <v>168</v>
      </c>
      <c r="F33" t="s" s="7">
        <v>169</v>
      </c>
      <c r="G33" t="s" s="7">
        <v>170</v>
      </c>
      <c r="H33" t="s" s="7">
        <v>57</v>
      </c>
      <c r="I33" s="9">
        <v>3.041666666666667</v>
      </c>
      <c r="J33" s="10">
        <v>0</v>
      </c>
      <c r="K33" s="9">
        <v>3.833333333333333</v>
      </c>
      <c r="L33" s="8"/>
      <c r="M33" t="s" s="7">
        <v>37</v>
      </c>
      <c r="N33" t="s" s="7">
        <v>37</v>
      </c>
      <c r="O33" t="s" s="7">
        <v>37</v>
      </c>
      <c r="P33" t="s" s="7">
        <v>37</v>
      </c>
      <c r="Q33" s="8"/>
      <c r="R33" s="8"/>
      <c r="S33" t="s" s="7">
        <v>38</v>
      </c>
      <c r="T33" s="11">
        <v>13.6</v>
      </c>
      <c r="U33" t="s" s="7">
        <f>IFERROR(VLOOKUP(A33,'Weight Ranges of exporting Coun'!$A$2:$B$6,2,FALSE),'Weight Ranges of exporting Coun'!$B$6)</f>
        <v>137</v>
      </c>
      <c r="V33" s="8"/>
      <c r="W33" t="s" s="7">
        <v>171</v>
      </c>
      <c r="X33" s="10">
        <v>19</v>
      </c>
      <c r="Y33" s="10">
        <v>1431</v>
      </c>
      <c r="Z33" t="s" s="7">
        <v>60</v>
      </c>
      <c r="AA33" s="23">
        <v>1463.98</v>
      </c>
      <c r="AB33" t="s" s="7">
        <v>140</v>
      </c>
      <c r="AC33" t="s" s="7">
        <v>172</v>
      </c>
      <c r="AD33" s="12">
        <f>AA33/Y33</f>
        <v>1.02304682040531</v>
      </c>
      <c r="AE33" s="13"/>
      <c r="AF33" s="3"/>
      <c r="AG33" s="14"/>
      <c r="AH33" s="15"/>
      <c r="AI33" s="15"/>
      <c r="AJ33" s="6"/>
    </row>
    <row r="34" ht="13.55" customHeight="1">
      <c r="A34" t="s" s="7">
        <v>132</v>
      </c>
      <c r="B34" t="s" s="7">
        <v>53</v>
      </c>
      <c r="C34" t="s" s="7">
        <v>33</v>
      </c>
      <c r="D34" t="s" s="7">
        <v>167</v>
      </c>
      <c r="E34" t="s" s="7">
        <v>168</v>
      </c>
      <c r="F34" t="s" s="7">
        <v>169</v>
      </c>
      <c r="G34" t="s" s="7">
        <v>170</v>
      </c>
      <c r="H34" t="s" s="7">
        <v>57</v>
      </c>
      <c r="I34" s="9">
        <v>3.125</v>
      </c>
      <c r="J34" s="10">
        <v>2</v>
      </c>
      <c r="K34" s="9">
        <v>3.833333333333333</v>
      </c>
      <c r="L34" s="8"/>
      <c r="M34" s="8"/>
      <c r="N34" s="8"/>
      <c r="O34" s="8"/>
      <c r="P34" s="8"/>
      <c r="Q34" t="s" s="7">
        <v>37</v>
      </c>
      <c r="R34" s="8"/>
      <c r="S34" t="s" s="7">
        <v>38</v>
      </c>
      <c r="T34" s="11">
        <v>13.6</v>
      </c>
      <c r="U34" t="s" s="7">
        <f>IFERROR(VLOOKUP(A34,'Weight Ranges of exporting Coun'!$A$2:$B$6,2,FALSE),'Weight Ranges of exporting Coun'!$B$6)</f>
        <v>137</v>
      </c>
      <c r="V34" s="8"/>
      <c r="W34" t="s" s="7">
        <v>173</v>
      </c>
      <c r="X34" s="10">
        <v>65</v>
      </c>
      <c r="Y34" s="10">
        <v>1431</v>
      </c>
      <c r="Z34" t="s" s="7">
        <v>60</v>
      </c>
      <c r="AA34" s="23">
        <v>1463.98</v>
      </c>
      <c r="AB34" t="s" s="7">
        <v>140</v>
      </c>
      <c r="AC34" t="s" s="7">
        <v>172</v>
      </c>
      <c r="AD34" s="12">
        <f>AA34/Y34</f>
        <v>1.02304682040531</v>
      </c>
      <c r="AE34" s="13"/>
      <c r="AF34" s="3"/>
      <c r="AG34" s="14"/>
      <c r="AH34" s="15"/>
      <c r="AI34" s="15"/>
      <c r="AJ34" s="6"/>
    </row>
    <row r="35" ht="13.55" customHeight="1">
      <c r="A35" t="s" s="7">
        <v>132</v>
      </c>
      <c r="B35" t="s" s="7">
        <v>53</v>
      </c>
      <c r="C35" t="s" s="7">
        <v>33</v>
      </c>
      <c r="D35" t="s" s="7">
        <v>174</v>
      </c>
      <c r="E35" t="s" s="7">
        <v>168</v>
      </c>
      <c r="F35" t="s" s="7">
        <v>175</v>
      </c>
      <c r="G35" t="s" s="7">
        <v>170</v>
      </c>
      <c r="H35" t="s" s="7">
        <v>70</v>
      </c>
      <c r="I35" s="9">
        <v>3.0625</v>
      </c>
      <c r="J35" s="10">
        <v>1</v>
      </c>
      <c r="K35" s="9">
        <v>3.125</v>
      </c>
      <c r="L35" s="8"/>
      <c r="M35" t="s" s="7">
        <v>37</v>
      </c>
      <c r="N35" t="s" s="7">
        <v>37</v>
      </c>
      <c r="O35" t="s" s="7">
        <v>37</v>
      </c>
      <c r="P35" s="8"/>
      <c r="Q35" s="8"/>
      <c r="R35" s="8"/>
      <c r="S35" t="s" s="7">
        <v>38</v>
      </c>
      <c r="T35" s="11">
        <v>13.6</v>
      </c>
      <c r="U35" t="s" s="7">
        <f>IFERROR(VLOOKUP(A35,'Weight Ranges of exporting Coun'!$A$2:$B$6,2,FALSE),'Weight Ranges of exporting Coun'!$B$6)</f>
        <v>137</v>
      </c>
      <c r="V35" s="8"/>
      <c r="W35" t="s" s="7">
        <v>176</v>
      </c>
      <c r="X35" s="10">
        <v>25.5</v>
      </c>
      <c r="Y35" s="10">
        <v>1710</v>
      </c>
      <c r="Z35" t="s" s="7">
        <v>60</v>
      </c>
      <c r="AA35" s="23">
        <v>1750</v>
      </c>
      <c r="AB35" t="s" s="7">
        <v>140</v>
      </c>
      <c r="AC35" t="s" s="7">
        <v>72</v>
      </c>
      <c r="AD35" s="12">
        <f>AA35/Y35</f>
        <v>1.0233918128655</v>
      </c>
      <c r="AE35" s="13"/>
      <c r="AF35" s="3"/>
      <c r="AG35" s="14"/>
      <c r="AH35" s="15"/>
      <c r="AI35" s="15"/>
      <c r="AJ35" s="6"/>
    </row>
    <row r="36" ht="13.55" customHeight="1">
      <c r="A36" t="s" s="7">
        <v>132</v>
      </c>
      <c r="B36" t="s" s="7">
        <v>53</v>
      </c>
      <c r="C36" t="s" s="7">
        <v>33</v>
      </c>
      <c r="D36" t="s" s="7">
        <v>174</v>
      </c>
      <c r="E36" t="s" s="7">
        <v>168</v>
      </c>
      <c r="F36" t="s" s="7">
        <v>175</v>
      </c>
      <c r="G36" t="s" s="7">
        <v>170</v>
      </c>
      <c r="H36" t="s" s="7">
        <v>70</v>
      </c>
      <c r="I36" s="9">
        <v>3.125</v>
      </c>
      <c r="J36" s="10">
        <v>2</v>
      </c>
      <c r="K36" s="9">
        <v>3.104166666666667</v>
      </c>
      <c r="L36" s="8"/>
      <c r="M36" s="8"/>
      <c r="N36" s="8"/>
      <c r="O36" s="8"/>
      <c r="P36" s="8"/>
      <c r="Q36" t="s" s="7">
        <v>37</v>
      </c>
      <c r="R36" s="8"/>
      <c r="S36" t="s" s="7">
        <v>38</v>
      </c>
      <c r="T36" s="11">
        <v>13.6</v>
      </c>
      <c r="U36" t="s" s="7">
        <f>IFERROR(VLOOKUP(A36,'Weight Ranges of exporting Coun'!$A$2:$B$6,2,FALSE),'Weight Ranges of exporting Coun'!$B$6)</f>
        <v>137</v>
      </c>
      <c r="V36" s="8"/>
      <c r="W36" t="s" s="7">
        <v>177</v>
      </c>
      <c r="X36" s="10">
        <v>47.5</v>
      </c>
      <c r="Y36" s="10">
        <v>1710</v>
      </c>
      <c r="Z36" t="s" s="7">
        <v>60</v>
      </c>
      <c r="AA36" s="23">
        <v>1750</v>
      </c>
      <c r="AB36" t="s" s="7">
        <v>140</v>
      </c>
      <c r="AC36" t="s" s="7">
        <v>72</v>
      </c>
      <c r="AD36" s="12">
        <f>AA36/Y36</f>
        <v>1.0233918128655</v>
      </c>
      <c r="AE36" s="13"/>
      <c r="AF36" s="3"/>
      <c r="AG36" s="14"/>
      <c r="AH36" s="15"/>
      <c r="AI36" s="15"/>
      <c r="AJ36" s="6"/>
    </row>
    <row r="37" ht="13.55" customHeight="1">
      <c r="A37" t="s" s="7">
        <v>132</v>
      </c>
      <c r="B37" t="s" s="7">
        <v>53</v>
      </c>
      <c r="C37" t="s" s="7">
        <v>33</v>
      </c>
      <c r="D37" t="s" s="7">
        <v>174</v>
      </c>
      <c r="E37" t="s" s="7">
        <v>168</v>
      </c>
      <c r="F37" t="s" s="7">
        <v>175</v>
      </c>
      <c r="G37" t="s" s="7">
        <v>170</v>
      </c>
      <c r="H37" t="s" s="7">
        <v>70</v>
      </c>
      <c r="I37" s="9">
        <v>3.104166666666667</v>
      </c>
      <c r="J37" s="10">
        <v>3</v>
      </c>
      <c r="K37" s="9">
        <v>3.083333333333333</v>
      </c>
      <c r="L37" s="8"/>
      <c r="M37" s="8"/>
      <c r="N37" s="8"/>
      <c r="O37" s="8"/>
      <c r="P37" t="s" s="7">
        <v>37</v>
      </c>
      <c r="Q37" s="8"/>
      <c r="R37" s="8"/>
      <c r="S37" t="s" s="7">
        <v>38</v>
      </c>
      <c r="T37" s="11">
        <v>13.6</v>
      </c>
      <c r="U37" t="s" s="7">
        <f>IFERROR(VLOOKUP(A37,'Weight Ranges of exporting Coun'!$A$2:$B$6,2,FALSE),'Weight Ranges of exporting Coun'!$B$6)</f>
        <v>137</v>
      </c>
      <c r="V37" s="8"/>
      <c r="W37" t="s" s="7">
        <v>178</v>
      </c>
      <c r="X37" s="10">
        <v>71.5</v>
      </c>
      <c r="Y37" s="10">
        <v>1710</v>
      </c>
      <c r="Z37" t="s" s="7">
        <v>60</v>
      </c>
      <c r="AA37" s="23">
        <v>1750</v>
      </c>
      <c r="AB37" t="s" s="7">
        <v>140</v>
      </c>
      <c r="AC37" t="s" s="7">
        <v>72</v>
      </c>
      <c r="AD37" s="12">
        <f>AA37/Y37</f>
        <v>1.0233918128655</v>
      </c>
      <c r="AE37" s="13"/>
      <c r="AF37" s="3"/>
      <c r="AG37" s="14"/>
      <c r="AH37" s="15"/>
      <c r="AI37" s="15"/>
      <c r="AJ37" s="6"/>
    </row>
    <row r="38" ht="13.55" customHeight="1">
      <c r="A38" t="s" s="7">
        <v>132</v>
      </c>
      <c r="B38" t="s" s="7">
        <v>53</v>
      </c>
      <c r="C38" t="s" s="7">
        <v>33</v>
      </c>
      <c r="D38" t="s" s="7">
        <v>179</v>
      </c>
      <c r="E38" t="s" s="7">
        <v>168</v>
      </c>
      <c r="F38" t="s" s="7">
        <v>180</v>
      </c>
      <c r="G38" t="s" s="7">
        <v>170</v>
      </c>
      <c r="H38" t="s" s="7">
        <v>80</v>
      </c>
      <c r="I38" s="9">
        <v>3.125</v>
      </c>
      <c r="J38" s="10">
        <v>2</v>
      </c>
      <c r="K38" s="9">
        <v>3.75</v>
      </c>
      <c r="L38" s="8"/>
      <c r="M38" s="8"/>
      <c r="N38" s="8"/>
      <c r="O38" s="8"/>
      <c r="P38" s="8"/>
      <c r="Q38" t="s" s="7">
        <v>37</v>
      </c>
      <c r="R38" s="8"/>
      <c r="S38" t="s" s="7">
        <v>38</v>
      </c>
      <c r="T38" s="11">
        <v>13.6</v>
      </c>
      <c r="U38" t="s" s="7">
        <f>IFERROR(VLOOKUP(A38,'Weight Ranges of exporting Coun'!$A$2:$B$6,2,FALSE),'Weight Ranges of exporting Coun'!$B$6)</f>
        <v>137</v>
      </c>
      <c r="V38" s="8"/>
      <c r="W38" t="s" s="7">
        <v>181</v>
      </c>
      <c r="X38" s="10">
        <v>63</v>
      </c>
      <c r="Y38" s="10">
        <v>1381</v>
      </c>
      <c r="Z38" t="s" s="7">
        <v>60</v>
      </c>
      <c r="AA38" s="23">
        <v>1489.5815902965</v>
      </c>
      <c r="AB38" t="s" s="7">
        <v>140</v>
      </c>
      <c r="AC38" t="s" s="7">
        <v>182</v>
      </c>
      <c r="AD38" s="12">
        <f>AA38/Y38</f>
        <v>1.07862533692723</v>
      </c>
      <c r="AE38" s="13"/>
      <c r="AF38" s="3"/>
      <c r="AG38" s="14"/>
      <c r="AH38" s="15"/>
      <c r="AI38" s="15"/>
      <c r="AJ38" s="6"/>
    </row>
    <row r="39" ht="13.55" customHeight="1">
      <c r="A39" t="s" s="7">
        <v>132</v>
      </c>
      <c r="B39" t="s" s="7">
        <v>53</v>
      </c>
      <c r="C39" t="s" s="7">
        <v>33</v>
      </c>
      <c r="D39" t="s" s="7">
        <v>179</v>
      </c>
      <c r="E39" t="s" s="7">
        <v>168</v>
      </c>
      <c r="F39" t="s" s="7">
        <v>180</v>
      </c>
      <c r="G39" t="s" s="7">
        <v>170</v>
      </c>
      <c r="H39" t="s" s="7">
        <v>80</v>
      </c>
      <c r="I39" s="9">
        <v>3.958333333333333</v>
      </c>
      <c r="J39" s="10">
        <v>1</v>
      </c>
      <c r="K39" s="9">
        <v>3.75</v>
      </c>
      <c r="L39" t="s" s="7">
        <v>37</v>
      </c>
      <c r="M39" t="s" s="7">
        <v>37</v>
      </c>
      <c r="N39" t="s" s="7">
        <v>37</v>
      </c>
      <c r="O39" t="s" s="7">
        <v>37</v>
      </c>
      <c r="P39" s="8"/>
      <c r="Q39" s="8"/>
      <c r="R39" s="8"/>
      <c r="S39" t="s" s="7">
        <v>38</v>
      </c>
      <c r="T39" s="11">
        <v>13.6</v>
      </c>
      <c r="U39" t="s" s="7">
        <f>IFERROR(VLOOKUP(A39,'Weight Ranges of exporting Coun'!$A$2:$B$6,2,FALSE),'Weight Ranges of exporting Coun'!$B$6)</f>
        <v>137</v>
      </c>
      <c r="V39" s="8"/>
      <c r="W39" t="s" s="7">
        <v>171</v>
      </c>
      <c r="X39" s="10">
        <v>19</v>
      </c>
      <c r="Y39" s="10">
        <v>1381</v>
      </c>
      <c r="Z39" t="s" s="7">
        <v>60</v>
      </c>
      <c r="AA39" s="23">
        <v>1489.5815902965</v>
      </c>
      <c r="AB39" t="s" s="7">
        <v>140</v>
      </c>
      <c r="AC39" t="s" s="7">
        <v>182</v>
      </c>
      <c r="AD39" s="12">
        <f>AA39/Y39</f>
        <v>1.07862533692723</v>
      </c>
      <c r="AE39" s="13"/>
      <c r="AF39" s="3"/>
      <c r="AG39" s="14"/>
      <c r="AH39" s="15"/>
      <c r="AI39" s="15"/>
      <c r="AJ39" s="6"/>
    </row>
    <row r="40" ht="13.55" customHeight="1">
      <c r="A40" t="s" s="7">
        <v>132</v>
      </c>
      <c r="B40" t="s" s="7">
        <v>53</v>
      </c>
      <c r="C40" t="s" s="7">
        <v>33</v>
      </c>
      <c r="D40" t="s" s="7">
        <v>183</v>
      </c>
      <c r="E40" t="s" s="7">
        <v>168</v>
      </c>
      <c r="F40" t="s" s="7">
        <v>184</v>
      </c>
      <c r="G40" t="s" s="7">
        <v>170</v>
      </c>
      <c r="H40" t="s" s="7">
        <v>80</v>
      </c>
      <c r="I40" s="9">
        <v>3.000694444444445</v>
      </c>
      <c r="J40" s="10">
        <v>0</v>
      </c>
      <c r="K40" s="9">
        <v>3.791666666666667</v>
      </c>
      <c r="L40" s="8"/>
      <c r="M40" t="s" s="7">
        <v>37</v>
      </c>
      <c r="N40" t="s" s="7">
        <v>37</v>
      </c>
      <c r="O40" t="s" s="7">
        <v>37</v>
      </c>
      <c r="P40" t="s" s="7">
        <v>37</v>
      </c>
      <c r="Q40" s="8"/>
      <c r="R40" s="8"/>
      <c r="S40" t="s" s="7">
        <v>38</v>
      </c>
      <c r="T40" s="11">
        <v>13.6</v>
      </c>
      <c r="U40" t="s" s="7">
        <f>IFERROR(VLOOKUP(A40,'Weight Ranges of exporting Coun'!$A$2:$B$6,2,FALSE),'Weight Ranges of exporting Coun'!$B$6)</f>
        <v>137</v>
      </c>
      <c r="V40" s="8"/>
      <c r="W40" t="s" s="7">
        <v>185</v>
      </c>
      <c r="X40" s="10">
        <v>18.9833333333333</v>
      </c>
      <c r="Y40" s="10">
        <v>1381</v>
      </c>
      <c r="Z40" t="s" s="7">
        <v>60</v>
      </c>
      <c r="AA40" s="23">
        <v>1463.98</v>
      </c>
      <c r="AB40" t="s" s="7">
        <v>140</v>
      </c>
      <c r="AC40" t="s" s="7">
        <v>172</v>
      </c>
      <c r="AD40" s="12">
        <f>AA40/Y40</f>
        <v>1.06008689355539</v>
      </c>
      <c r="AE40" s="13"/>
      <c r="AF40" s="3"/>
      <c r="AG40" s="14"/>
      <c r="AH40" s="15"/>
      <c r="AI40" s="15"/>
      <c r="AJ40" s="6"/>
    </row>
    <row r="41" ht="13.55" customHeight="1">
      <c r="A41" t="s" s="7">
        <v>132</v>
      </c>
      <c r="B41" t="s" s="7">
        <v>53</v>
      </c>
      <c r="C41" t="s" s="7">
        <v>33</v>
      </c>
      <c r="D41" t="s" s="7">
        <v>183</v>
      </c>
      <c r="E41" t="s" s="7">
        <v>168</v>
      </c>
      <c r="F41" t="s" s="7">
        <v>184</v>
      </c>
      <c r="G41" t="s" s="7">
        <v>170</v>
      </c>
      <c r="H41" t="s" s="7">
        <v>80</v>
      </c>
      <c r="I41" s="9">
        <v>3.125</v>
      </c>
      <c r="J41" s="10">
        <v>2</v>
      </c>
      <c r="K41" s="9">
        <v>3.75</v>
      </c>
      <c r="L41" s="8"/>
      <c r="M41" s="8"/>
      <c r="N41" s="8"/>
      <c r="O41" s="8"/>
      <c r="P41" s="8"/>
      <c r="Q41" t="s" s="7">
        <v>37</v>
      </c>
      <c r="R41" s="8"/>
      <c r="S41" t="s" s="7">
        <v>38</v>
      </c>
      <c r="T41" s="11">
        <v>13.6</v>
      </c>
      <c r="U41" t="s" s="7">
        <f>IFERROR(VLOOKUP(A41,'Weight Ranges of exporting Coun'!$A$2:$B$6,2,FALSE),'Weight Ranges of exporting Coun'!$B$6)</f>
        <v>137</v>
      </c>
      <c r="V41" s="8"/>
      <c r="W41" t="s" s="7">
        <v>181</v>
      </c>
      <c r="X41" s="10">
        <v>63</v>
      </c>
      <c r="Y41" s="10">
        <v>1381</v>
      </c>
      <c r="Z41" t="s" s="7">
        <v>60</v>
      </c>
      <c r="AA41" s="23">
        <v>1463.98</v>
      </c>
      <c r="AB41" t="s" s="7">
        <v>140</v>
      </c>
      <c r="AC41" t="s" s="7">
        <v>172</v>
      </c>
      <c r="AD41" s="12">
        <f>AA41/Y41</f>
        <v>1.06008689355539</v>
      </c>
      <c r="AE41" s="13"/>
      <c r="AF41" s="3"/>
      <c r="AG41" s="14"/>
      <c r="AH41" s="15"/>
      <c r="AI41" s="15"/>
      <c r="AJ41" s="6"/>
    </row>
    <row r="42" ht="13.55" customHeight="1">
      <c r="A42" t="s" s="7">
        <v>132</v>
      </c>
      <c r="B42" t="s" s="7">
        <v>107</v>
      </c>
      <c r="C42" t="s" s="7">
        <v>33</v>
      </c>
      <c r="D42" t="s" s="7">
        <v>186</v>
      </c>
      <c r="E42" t="s" s="7">
        <v>168</v>
      </c>
      <c r="F42" t="s" s="7">
        <v>187</v>
      </c>
      <c r="G42" t="s" s="7">
        <v>170</v>
      </c>
      <c r="H42" t="s" s="7">
        <v>188</v>
      </c>
      <c r="I42" s="9">
        <v>3.125</v>
      </c>
      <c r="J42" s="10">
        <v>0</v>
      </c>
      <c r="K42" s="9">
        <v>3.458333333333333</v>
      </c>
      <c r="L42" s="8"/>
      <c r="M42" t="s" s="7">
        <v>37</v>
      </c>
      <c r="N42" t="s" s="7">
        <v>37</v>
      </c>
      <c r="O42" t="s" s="7">
        <v>37</v>
      </c>
      <c r="P42" t="s" s="7">
        <v>37</v>
      </c>
      <c r="Q42" s="8"/>
      <c r="R42" s="8"/>
      <c r="S42" t="s" s="7">
        <v>38</v>
      </c>
      <c r="T42" s="11">
        <v>13.6</v>
      </c>
      <c r="U42" t="s" s="7">
        <f>IFERROR(VLOOKUP(A42,'Weight Ranges of exporting Coun'!$A$2:$B$6,2,FALSE),'Weight Ranges of exporting Coun'!$B$6)</f>
        <v>137</v>
      </c>
      <c r="V42" t="s" s="7">
        <v>189</v>
      </c>
      <c r="W42" t="s" s="7">
        <v>190</v>
      </c>
      <c r="X42" s="10">
        <v>8</v>
      </c>
      <c r="Y42" s="10">
        <v>468</v>
      </c>
      <c r="Z42" t="s" s="7">
        <v>139</v>
      </c>
      <c r="AA42" s="23">
        <v>614.21</v>
      </c>
      <c r="AB42" t="s" s="7">
        <v>140</v>
      </c>
      <c r="AC42" t="s" s="7">
        <v>191</v>
      </c>
      <c r="AD42" s="12">
        <f>AA42/Y42</f>
        <v>1.31241452991453</v>
      </c>
      <c r="AE42" s="13"/>
      <c r="AF42" s="3"/>
      <c r="AG42" s="14"/>
      <c r="AH42" s="15"/>
      <c r="AI42" s="15"/>
      <c r="AJ42" s="6"/>
    </row>
    <row r="43" ht="13.55" customHeight="1">
      <c r="A43" t="s" s="7">
        <v>132</v>
      </c>
      <c r="B43" t="s" s="7">
        <v>107</v>
      </c>
      <c r="C43" t="s" s="7">
        <v>33</v>
      </c>
      <c r="D43" t="s" s="7">
        <v>186</v>
      </c>
      <c r="E43" t="s" s="7">
        <v>168</v>
      </c>
      <c r="F43" t="s" s="7">
        <v>187</v>
      </c>
      <c r="G43" t="s" s="7">
        <v>170</v>
      </c>
      <c r="H43" t="s" s="7">
        <v>188</v>
      </c>
      <c r="I43" s="9">
        <v>3.125</v>
      </c>
      <c r="J43" s="10">
        <v>2</v>
      </c>
      <c r="K43" s="9">
        <v>3.458333333333333</v>
      </c>
      <c r="L43" s="8"/>
      <c r="M43" s="8"/>
      <c r="N43" s="8"/>
      <c r="O43" s="8"/>
      <c r="P43" s="8"/>
      <c r="Q43" t="s" s="7">
        <v>37</v>
      </c>
      <c r="R43" s="8"/>
      <c r="S43" t="s" s="7">
        <v>38</v>
      </c>
      <c r="T43" s="11">
        <v>13.6</v>
      </c>
      <c r="U43" t="s" s="7">
        <f>IFERROR(VLOOKUP(A43,'Weight Ranges of exporting Coun'!$A$2:$B$6,2,FALSE),'Weight Ranges of exporting Coun'!$B$6)</f>
        <v>137</v>
      </c>
      <c r="V43" t="s" s="7">
        <v>189</v>
      </c>
      <c r="W43" t="s" s="7">
        <v>192</v>
      </c>
      <c r="X43" s="10">
        <v>56</v>
      </c>
      <c r="Y43" s="10">
        <v>468</v>
      </c>
      <c r="Z43" t="s" s="7">
        <v>139</v>
      </c>
      <c r="AA43" s="23">
        <v>614.21</v>
      </c>
      <c r="AB43" t="s" s="7">
        <v>140</v>
      </c>
      <c r="AC43" t="s" s="7">
        <v>191</v>
      </c>
      <c r="AD43" s="12">
        <f>AA43/Y43</f>
        <v>1.31241452991453</v>
      </c>
      <c r="AE43" s="13"/>
      <c r="AF43" s="3"/>
      <c r="AG43" s="14"/>
      <c r="AH43" s="15"/>
      <c r="AI43" s="15"/>
      <c r="AJ43" s="6"/>
    </row>
    <row r="44" ht="13.55" customHeight="1">
      <c r="A44" t="s" s="7">
        <v>132</v>
      </c>
      <c r="B44" t="s" s="7">
        <v>117</v>
      </c>
      <c r="C44" t="s" s="7">
        <v>33</v>
      </c>
      <c r="D44" t="s" s="7">
        <v>193</v>
      </c>
      <c r="E44" s="8"/>
      <c r="F44" t="s" s="7">
        <v>194</v>
      </c>
      <c r="G44" t="s" s="7">
        <v>135</v>
      </c>
      <c r="H44" t="s" s="7">
        <v>195</v>
      </c>
      <c r="I44" s="9">
        <v>3.125</v>
      </c>
      <c r="J44" s="10">
        <v>0</v>
      </c>
      <c r="K44" s="9">
        <v>3.666666666666667</v>
      </c>
      <c r="L44" s="8"/>
      <c r="M44" t="s" s="7">
        <v>37</v>
      </c>
      <c r="N44" t="s" s="7">
        <v>37</v>
      </c>
      <c r="O44" t="s" s="7">
        <v>37</v>
      </c>
      <c r="P44" t="s" s="7">
        <v>37</v>
      </c>
      <c r="Q44" s="8"/>
      <c r="R44" s="8"/>
      <c r="S44" t="s" s="7">
        <v>38</v>
      </c>
      <c r="T44" s="11">
        <v>13.6</v>
      </c>
      <c r="U44" t="s" s="7">
        <f>IFERROR(VLOOKUP(A44,'Weight Ranges of exporting Coun'!$A$2:$B$6,2,FALSE),'Weight Ranges of exporting Coun'!$B$6)</f>
        <v>137</v>
      </c>
      <c r="V44" s="8"/>
      <c r="W44" t="s" s="7">
        <v>196</v>
      </c>
      <c r="X44" s="10">
        <v>13</v>
      </c>
      <c r="Y44" s="10">
        <v>647</v>
      </c>
      <c r="Z44" t="s" s="7">
        <v>139</v>
      </c>
      <c r="AA44" s="23">
        <v>1670</v>
      </c>
      <c r="AB44" t="s" s="7">
        <v>140</v>
      </c>
      <c r="AC44" t="s" s="7">
        <v>197</v>
      </c>
      <c r="AD44" s="12">
        <f>AA44/Y44</f>
        <v>2.58114374034003</v>
      </c>
      <c r="AE44" s="13"/>
      <c r="AF44" s="3"/>
      <c r="AG44" s="14"/>
      <c r="AH44" s="15"/>
      <c r="AI44" s="15"/>
      <c r="AJ44" s="6"/>
    </row>
    <row r="45" ht="13.55" customHeight="1">
      <c r="A45" t="s" s="7">
        <v>132</v>
      </c>
      <c r="B45" t="s" s="7">
        <v>117</v>
      </c>
      <c r="C45" t="s" s="7">
        <v>33</v>
      </c>
      <c r="D45" t="s" s="7">
        <v>193</v>
      </c>
      <c r="E45" s="8"/>
      <c r="F45" t="s" s="7">
        <v>194</v>
      </c>
      <c r="G45" t="s" s="7">
        <v>135</v>
      </c>
      <c r="H45" t="s" s="7">
        <v>195</v>
      </c>
      <c r="I45" s="9">
        <v>3.125</v>
      </c>
      <c r="J45" s="10">
        <v>1</v>
      </c>
      <c r="K45" s="9">
        <v>3.541666666666667</v>
      </c>
      <c r="L45" s="8"/>
      <c r="M45" s="8"/>
      <c r="N45" s="8"/>
      <c r="O45" s="8"/>
      <c r="P45" s="8"/>
      <c r="Q45" t="s" s="7">
        <v>37</v>
      </c>
      <c r="R45" s="8"/>
      <c r="S45" t="s" s="7">
        <v>38</v>
      </c>
      <c r="T45" s="11">
        <v>13.6</v>
      </c>
      <c r="U45" t="s" s="7">
        <f>IFERROR(VLOOKUP(A45,'Weight Ranges of exporting Coun'!$A$2:$B$6,2,FALSE),'Weight Ranges of exporting Coun'!$B$6)</f>
        <v>137</v>
      </c>
      <c r="V45" t="s" s="7">
        <v>198</v>
      </c>
      <c r="W45" t="s" s="7">
        <v>199</v>
      </c>
      <c r="X45" s="10">
        <v>34</v>
      </c>
      <c r="Y45" s="10">
        <v>647</v>
      </c>
      <c r="Z45" t="s" s="7">
        <v>139</v>
      </c>
      <c r="AA45" s="23">
        <v>1670</v>
      </c>
      <c r="AB45" t="s" s="7">
        <v>140</v>
      </c>
      <c r="AC45" t="s" s="7">
        <v>197</v>
      </c>
      <c r="AD45" s="12">
        <f>AA45/Y45</f>
        <v>2.58114374034003</v>
      </c>
      <c r="AE45" s="13"/>
      <c r="AF45" s="3"/>
      <c r="AG45" s="14"/>
      <c r="AH45" s="15"/>
      <c r="AI45" s="15"/>
      <c r="AJ45" s="6"/>
    </row>
    <row r="46" ht="13.55" customHeight="1">
      <c r="A46" t="s" s="7">
        <v>132</v>
      </c>
      <c r="B46" t="s" s="7">
        <v>117</v>
      </c>
      <c r="C46" t="s" s="7">
        <v>33</v>
      </c>
      <c r="D46" t="s" s="7">
        <v>200</v>
      </c>
      <c r="E46" s="8"/>
      <c r="F46" t="s" s="7">
        <v>201</v>
      </c>
      <c r="G46" t="s" s="7">
        <v>170</v>
      </c>
      <c r="H46" t="s" s="7">
        <v>195</v>
      </c>
      <c r="I46" s="9">
        <v>3.9375</v>
      </c>
      <c r="J46" s="10">
        <v>1</v>
      </c>
      <c r="K46" s="9">
        <v>3.479166666666667</v>
      </c>
      <c r="L46" t="s" s="7">
        <v>37</v>
      </c>
      <c r="M46" t="s" s="7">
        <v>37</v>
      </c>
      <c r="N46" t="s" s="7">
        <v>37</v>
      </c>
      <c r="O46" t="s" s="7">
        <v>37</v>
      </c>
      <c r="P46" s="8"/>
      <c r="Q46" s="8"/>
      <c r="R46" s="8"/>
      <c r="S46" t="s" s="7">
        <v>38</v>
      </c>
      <c r="T46" s="11">
        <v>13.6</v>
      </c>
      <c r="U46" t="s" s="7">
        <f>IFERROR(VLOOKUP(A46,'Weight Ranges of exporting Coun'!$A$2:$B$6,2,FALSE),'Weight Ranges of exporting Coun'!$B$6)</f>
        <v>137</v>
      </c>
      <c r="V46" s="8"/>
      <c r="W46" t="s" s="7">
        <v>196</v>
      </c>
      <c r="X46" s="10">
        <v>13</v>
      </c>
      <c r="Y46" s="10">
        <v>620</v>
      </c>
      <c r="Z46" t="s" s="7">
        <v>139</v>
      </c>
      <c r="AA46" s="23">
        <v>1670</v>
      </c>
      <c r="AB46" t="s" s="7">
        <v>140</v>
      </c>
      <c r="AC46" t="s" s="7">
        <v>202</v>
      </c>
      <c r="AD46" s="12">
        <f>AA46/Y46</f>
        <v>2.69354838709677</v>
      </c>
      <c r="AE46" s="13"/>
      <c r="AF46" s="3"/>
      <c r="AG46" s="14"/>
      <c r="AH46" s="15"/>
      <c r="AI46" s="15"/>
      <c r="AJ46" s="6"/>
    </row>
    <row r="47" ht="13.55" customHeight="1">
      <c r="A47" t="s" s="7">
        <v>132</v>
      </c>
      <c r="B47" t="s" s="7">
        <v>117</v>
      </c>
      <c r="C47" t="s" s="7">
        <v>33</v>
      </c>
      <c r="D47" t="s" s="7">
        <v>200</v>
      </c>
      <c r="E47" s="8"/>
      <c r="F47" t="s" s="7">
        <v>201</v>
      </c>
      <c r="G47" t="s" s="7">
        <v>170</v>
      </c>
      <c r="H47" t="s" s="7">
        <v>195</v>
      </c>
      <c r="I47" s="9">
        <v>3.9375</v>
      </c>
      <c r="J47" s="10">
        <v>3</v>
      </c>
      <c r="K47" s="9">
        <v>3.25</v>
      </c>
      <c r="L47" s="8"/>
      <c r="M47" s="8"/>
      <c r="N47" s="8"/>
      <c r="O47" s="8"/>
      <c r="P47" t="s" s="7">
        <v>37</v>
      </c>
      <c r="Q47" s="8"/>
      <c r="R47" s="8"/>
      <c r="S47" t="s" s="7">
        <v>38</v>
      </c>
      <c r="T47" s="11">
        <v>13.6</v>
      </c>
      <c r="U47" t="s" s="7">
        <f>IFERROR(VLOOKUP(A47,'Weight Ranges of exporting Coun'!$A$2:$B$6,2,FALSE),'Weight Ranges of exporting Coun'!$B$6)</f>
        <v>137</v>
      </c>
      <c r="V47" s="8"/>
      <c r="W47" t="s" s="7">
        <v>196</v>
      </c>
      <c r="X47" s="10">
        <v>55.5</v>
      </c>
      <c r="Y47" s="10">
        <v>620</v>
      </c>
      <c r="Z47" t="s" s="7">
        <v>139</v>
      </c>
      <c r="AA47" s="23">
        <v>1670</v>
      </c>
      <c r="AB47" t="s" s="7">
        <v>140</v>
      </c>
      <c r="AC47" t="s" s="7">
        <v>202</v>
      </c>
      <c r="AD47" s="12">
        <f>AA47/Y47</f>
        <v>2.69354838709677</v>
      </c>
      <c r="AE47" s="13"/>
      <c r="AF47" s="3"/>
      <c r="AG47" s="14"/>
      <c r="AH47" s="15"/>
      <c r="AI47" s="15"/>
      <c r="AJ47" s="6"/>
    </row>
    <row r="48" ht="13.55" customHeight="1">
      <c r="A48" t="s" s="7">
        <v>132</v>
      </c>
      <c r="B48" t="s" s="7">
        <v>117</v>
      </c>
      <c r="C48" t="s" s="7">
        <v>33</v>
      </c>
      <c r="D48" t="s" s="7">
        <v>203</v>
      </c>
      <c r="E48" s="8"/>
      <c r="F48" t="s" s="7">
        <v>204</v>
      </c>
      <c r="G48" t="s" s="7">
        <v>170</v>
      </c>
      <c r="H48" t="s" s="7">
        <v>195</v>
      </c>
      <c r="I48" s="9">
        <v>3.041666666666667</v>
      </c>
      <c r="J48" s="10">
        <v>0</v>
      </c>
      <c r="K48" s="9">
        <v>3.604166666666667</v>
      </c>
      <c r="L48" s="8"/>
      <c r="M48" t="s" s="7">
        <v>37</v>
      </c>
      <c r="N48" t="s" s="7">
        <v>37</v>
      </c>
      <c r="O48" t="s" s="7">
        <v>37</v>
      </c>
      <c r="P48" t="s" s="7">
        <v>37</v>
      </c>
      <c r="Q48" s="8"/>
      <c r="R48" s="8"/>
      <c r="S48" t="s" s="7">
        <v>38</v>
      </c>
      <c r="T48" s="11">
        <v>13.6</v>
      </c>
      <c r="U48" t="s" s="7">
        <f>IFERROR(VLOOKUP(A48,'Weight Ranges of exporting Coun'!$A$2:$B$6,2,FALSE),'Weight Ranges of exporting Coun'!$B$6)</f>
        <v>137</v>
      </c>
      <c r="V48" s="8"/>
      <c r="W48" t="s" s="7">
        <v>196</v>
      </c>
      <c r="X48" s="10">
        <v>13.5</v>
      </c>
      <c r="Y48" s="10">
        <v>620</v>
      </c>
      <c r="Z48" t="s" s="7">
        <v>139</v>
      </c>
      <c r="AA48" s="23">
        <v>1670</v>
      </c>
      <c r="AB48" t="s" s="7">
        <v>140</v>
      </c>
      <c r="AC48" t="s" s="7">
        <v>202</v>
      </c>
      <c r="AD48" s="12">
        <f>AA48/Y48</f>
        <v>2.69354838709677</v>
      </c>
      <c r="AE48" s="13"/>
      <c r="AF48" s="3"/>
      <c r="AG48" s="14"/>
      <c r="AH48" s="15"/>
      <c r="AI48" s="15"/>
      <c r="AJ48" s="6"/>
    </row>
    <row r="49" ht="13.55" customHeight="1">
      <c r="A49" t="s" s="7">
        <v>132</v>
      </c>
      <c r="B49" t="s" s="7">
        <v>117</v>
      </c>
      <c r="C49" t="s" s="7">
        <v>33</v>
      </c>
      <c r="D49" t="s" s="7">
        <v>203</v>
      </c>
      <c r="E49" s="8"/>
      <c r="F49" t="s" s="7">
        <v>204</v>
      </c>
      <c r="G49" t="s" s="7">
        <v>170</v>
      </c>
      <c r="H49" t="s" s="7">
        <v>195</v>
      </c>
      <c r="I49" s="9">
        <v>3.041666666666667</v>
      </c>
      <c r="J49" s="10">
        <v>2</v>
      </c>
      <c r="K49" s="9">
        <v>3.291666666666667</v>
      </c>
      <c r="L49" s="8"/>
      <c r="M49" s="8"/>
      <c r="N49" s="8"/>
      <c r="O49" s="8"/>
      <c r="P49" s="8"/>
      <c r="Q49" t="s" s="7">
        <v>37</v>
      </c>
      <c r="R49" s="8"/>
      <c r="S49" t="s" s="7">
        <v>38</v>
      </c>
      <c r="T49" s="11">
        <v>13.6</v>
      </c>
      <c r="U49" t="s" s="7">
        <f>IFERROR(VLOOKUP(A49,'Weight Ranges of exporting Coun'!$A$2:$B$6,2,FALSE),'Weight Ranges of exporting Coun'!$B$6)</f>
        <v>137</v>
      </c>
      <c r="V49" s="8"/>
      <c r="W49" t="s" s="7">
        <v>196</v>
      </c>
      <c r="X49" s="10">
        <v>54</v>
      </c>
      <c r="Y49" s="10">
        <v>620</v>
      </c>
      <c r="Z49" t="s" s="7">
        <v>139</v>
      </c>
      <c r="AA49" s="23">
        <v>1670</v>
      </c>
      <c r="AB49" t="s" s="7">
        <v>140</v>
      </c>
      <c r="AC49" t="s" s="7">
        <v>202</v>
      </c>
      <c r="AD49" s="12">
        <f>AA49/Y49</f>
        <v>2.69354838709677</v>
      </c>
      <c r="AE49" s="13"/>
      <c r="AF49" s="3"/>
      <c r="AG49" s="14"/>
      <c r="AH49" s="15"/>
      <c r="AI49" s="15"/>
      <c r="AJ49" s="6"/>
    </row>
    <row r="50" ht="13.55" customHeight="1">
      <c r="A50" t="s" s="7">
        <v>132</v>
      </c>
      <c r="B50" t="s" s="7">
        <v>117</v>
      </c>
      <c r="C50" t="s" s="7">
        <v>33</v>
      </c>
      <c r="D50" t="s" s="7">
        <v>205</v>
      </c>
      <c r="E50" s="8"/>
      <c r="F50" t="s" s="7">
        <v>206</v>
      </c>
      <c r="G50" t="s" s="7">
        <v>170</v>
      </c>
      <c r="H50" t="s" s="7">
        <v>195</v>
      </c>
      <c r="I50" s="9">
        <v>3.104166666666667</v>
      </c>
      <c r="J50" s="10">
        <v>0</v>
      </c>
      <c r="K50" s="9">
        <v>3.625</v>
      </c>
      <c r="L50" s="8"/>
      <c r="M50" t="s" s="7">
        <v>37</v>
      </c>
      <c r="N50" t="s" s="7">
        <v>37</v>
      </c>
      <c r="O50" t="s" s="7">
        <v>37</v>
      </c>
      <c r="P50" t="s" s="7">
        <v>37</v>
      </c>
      <c r="Q50" s="8"/>
      <c r="R50" s="8"/>
      <c r="S50" t="s" s="7">
        <v>38</v>
      </c>
      <c r="T50" s="11">
        <v>13.6</v>
      </c>
      <c r="U50" t="s" s="7">
        <f>IFERROR(VLOOKUP(A50,'Weight Ranges of exporting Coun'!$A$2:$B$6,2,FALSE),'Weight Ranges of exporting Coun'!$B$6)</f>
        <v>137</v>
      </c>
      <c r="V50" s="8"/>
      <c r="W50" t="s" s="7">
        <v>196</v>
      </c>
      <c r="X50" s="10">
        <v>12.5</v>
      </c>
      <c r="Y50" s="10">
        <v>620</v>
      </c>
      <c r="Z50" t="s" s="7">
        <v>139</v>
      </c>
      <c r="AA50" s="23">
        <v>1670</v>
      </c>
      <c r="AB50" t="s" s="7">
        <v>140</v>
      </c>
      <c r="AC50" t="s" s="7">
        <v>202</v>
      </c>
      <c r="AD50" s="12">
        <f>AA50/Y50</f>
        <v>2.69354838709677</v>
      </c>
      <c r="AE50" s="13"/>
      <c r="AF50" s="3"/>
      <c r="AG50" s="14"/>
      <c r="AH50" s="15"/>
      <c r="AI50" s="15"/>
      <c r="AJ50" s="6"/>
    </row>
    <row r="51" ht="13.55" customHeight="1">
      <c r="A51" t="s" s="7">
        <v>132</v>
      </c>
      <c r="B51" t="s" s="7">
        <v>117</v>
      </c>
      <c r="C51" t="s" s="7">
        <v>33</v>
      </c>
      <c r="D51" t="s" s="7">
        <v>205</v>
      </c>
      <c r="E51" s="8"/>
      <c r="F51" t="s" s="7">
        <v>206</v>
      </c>
      <c r="G51" t="s" s="7">
        <v>170</v>
      </c>
      <c r="H51" t="s" s="7">
        <v>195</v>
      </c>
      <c r="I51" s="9">
        <v>3.104166666666667</v>
      </c>
      <c r="J51" s="10">
        <v>2</v>
      </c>
      <c r="K51" s="9">
        <v>3.416666666666667</v>
      </c>
      <c r="L51" s="8"/>
      <c r="M51" s="8"/>
      <c r="N51" s="8"/>
      <c r="O51" s="8"/>
      <c r="P51" s="8"/>
      <c r="Q51" t="s" s="7">
        <v>37</v>
      </c>
      <c r="R51" s="8"/>
      <c r="S51" t="s" s="7">
        <v>38</v>
      </c>
      <c r="T51" s="11">
        <v>13.6</v>
      </c>
      <c r="U51" t="s" s="7">
        <f>IFERROR(VLOOKUP(A51,'Weight Ranges of exporting Coun'!$A$2:$B$6,2,FALSE),'Weight Ranges of exporting Coun'!$B$6)</f>
        <v>137</v>
      </c>
      <c r="V51" s="8"/>
      <c r="W51" t="s" s="7">
        <v>196</v>
      </c>
      <c r="X51" s="10">
        <v>55.5</v>
      </c>
      <c r="Y51" s="10">
        <v>620</v>
      </c>
      <c r="Z51" t="s" s="7">
        <v>139</v>
      </c>
      <c r="AA51" s="23">
        <v>1670</v>
      </c>
      <c r="AB51" t="s" s="7">
        <v>140</v>
      </c>
      <c r="AC51" t="s" s="7">
        <v>202</v>
      </c>
      <c r="AD51" s="12">
        <f>AA51/Y51</f>
        <v>2.69354838709677</v>
      </c>
      <c r="AE51" s="13"/>
      <c r="AF51" s="3"/>
      <c r="AG51" s="14"/>
      <c r="AH51" s="15"/>
      <c r="AI51" s="15"/>
      <c r="AJ51" s="6"/>
    </row>
    <row r="52" ht="13.55" customHeight="1">
      <c r="A52" t="s" s="7">
        <v>132</v>
      </c>
      <c r="B52" t="s" s="7">
        <v>32</v>
      </c>
      <c r="C52" t="s" s="7">
        <v>33</v>
      </c>
      <c r="D52" t="s" s="7">
        <v>207</v>
      </c>
      <c r="E52" t="s" s="7">
        <v>168</v>
      </c>
      <c r="F52" t="s" s="7">
        <v>208</v>
      </c>
      <c r="G52" t="s" s="7">
        <v>170</v>
      </c>
      <c r="H52" t="s" s="7">
        <v>209</v>
      </c>
      <c r="I52" s="9">
        <v>3.125</v>
      </c>
      <c r="J52" s="10">
        <v>0</v>
      </c>
      <c r="K52" s="9">
        <v>3.708333333333333</v>
      </c>
      <c r="L52" s="8"/>
      <c r="M52" t="s" s="7">
        <v>37</v>
      </c>
      <c r="N52" t="s" s="7">
        <v>37</v>
      </c>
      <c r="O52" t="s" s="7">
        <v>37</v>
      </c>
      <c r="P52" t="s" s="7">
        <v>37</v>
      </c>
      <c r="Q52" s="8"/>
      <c r="R52" s="8"/>
      <c r="S52" t="s" s="7">
        <v>38</v>
      </c>
      <c r="T52" s="11">
        <v>13.6</v>
      </c>
      <c r="U52" t="s" s="7">
        <f>IFERROR(VLOOKUP(A52,'Weight Ranges of exporting Coun'!$A$2:$B$6,2,FALSE),'Weight Ranges of exporting Coun'!$B$6)</f>
        <v>137</v>
      </c>
      <c r="V52" s="8"/>
      <c r="W52" t="s" s="7">
        <v>210</v>
      </c>
      <c r="X52" s="10">
        <v>14</v>
      </c>
      <c r="Y52" s="10">
        <v>894</v>
      </c>
      <c r="Z52" t="s" s="7">
        <v>60</v>
      </c>
      <c r="AA52" s="23">
        <v>851.8099999999999</v>
      </c>
      <c r="AB52" t="s" s="7">
        <v>140</v>
      </c>
      <c r="AC52" t="s" s="7">
        <v>211</v>
      </c>
      <c r="AD52" s="12">
        <f>AA52/Y52</f>
        <v>0.952807606263982</v>
      </c>
      <c r="AE52" s="13"/>
      <c r="AF52" s="3"/>
      <c r="AG52" s="14"/>
      <c r="AH52" s="15"/>
      <c r="AI52" s="15"/>
      <c r="AJ52" s="6"/>
    </row>
    <row r="53" ht="13.55" customHeight="1">
      <c r="A53" t="s" s="7">
        <v>132</v>
      </c>
      <c r="B53" t="s" s="7">
        <v>32</v>
      </c>
      <c r="C53" t="s" s="7">
        <v>33</v>
      </c>
      <c r="D53" t="s" s="7">
        <v>207</v>
      </c>
      <c r="E53" t="s" s="7">
        <v>168</v>
      </c>
      <c r="F53" t="s" s="7">
        <v>208</v>
      </c>
      <c r="G53" t="s" s="7">
        <v>170</v>
      </c>
      <c r="H53" t="s" s="7">
        <v>209</v>
      </c>
      <c r="I53" s="9">
        <v>3.125</v>
      </c>
      <c r="J53" s="10">
        <v>2</v>
      </c>
      <c r="K53" s="9">
        <v>3.708333333333333</v>
      </c>
      <c r="L53" s="8"/>
      <c r="M53" s="8"/>
      <c r="N53" s="8"/>
      <c r="O53" s="8"/>
      <c r="P53" s="8"/>
      <c r="Q53" t="s" s="7">
        <v>37</v>
      </c>
      <c r="R53" s="8"/>
      <c r="S53" t="s" s="7">
        <v>38</v>
      </c>
      <c r="T53" s="11">
        <v>13.6</v>
      </c>
      <c r="U53" t="s" s="7">
        <f>IFERROR(VLOOKUP(A53,'Weight Ranges of exporting Coun'!$A$2:$B$6,2,FALSE),'Weight Ranges of exporting Coun'!$B$6)</f>
        <v>137</v>
      </c>
      <c r="V53" s="8"/>
      <c r="W53" t="s" s="7">
        <v>212</v>
      </c>
      <c r="X53" s="10">
        <v>62</v>
      </c>
      <c r="Y53" s="10">
        <v>894</v>
      </c>
      <c r="Z53" t="s" s="7">
        <v>60</v>
      </c>
      <c r="AA53" s="23">
        <v>851.8099999999999</v>
      </c>
      <c r="AB53" t="s" s="7">
        <v>140</v>
      </c>
      <c r="AC53" t="s" s="7">
        <v>211</v>
      </c>
      <c r="AD53" s="12">
        <f>AA53/Y53</f>
        <v>0.952807606263982</v>
      </c>
      <c r="AE53" s="13"/>
      <c r="AF53" s="3"/>
      <c r="AG53" s="14"/>
      <c r="AH53" s="15"/>
      <c r="AI53" s="15"/>
      <c r="AJ53" s="6"/>
    </row>
    <row r="54" ht="13.55" customHeight="1">
      <c r="A54" t="s" s="7">
        <v>132</v>
      </c>
      <c r="B54" t="s" s="7">
        <v>32</v>
      </c>
      <c r="C54" t="s" s="7">
        <v>33</v>
      </c>
      <c r="D54" t="s" s="7">
        <v>213</v>
      </c>
      <c r="E54" t="s" s="7">
        <v>168</v>
      </c>
      <c r="F54" t="s" s="7">
        <v>214</v>
      </c>
      <c r="G54" t="s" s="7">
        <v>170</v>
      </c>
      <c r="H54" t="s" s="7">
        <v>215</v>
      </c>
      <c r="I54" s="9">
        <v>3.104166666666667</v>
      </c>
      <c r="J54" s="10">
        <v>0</v>
      </c>
      <c r="K54" s="9">
        <v>3.666666666666667</v>
      </c>
      <c r="L54" s="8"/>
      <c r="M54" t="s" s="7">
        <v>37</v>
      </c>
      <c r="N54" t="s" s="7">
        <v>37</v>
      </c>
      <c r="O54" t="s" s="7">
        <v>37</v>
      </c>
      <c r="P54" t="s" s="7">
        <v>37</v>
      </c>
      <c r="Q54" s="8"/>
      <c r="R54" s="8"/>
      <c r="S54" t="s" s="7">
        <v>38</v>
      </c>
      <c r="T54" s="11">
        <v>13.6</v>
      </c>
      <c r="U54" t="s" s="7">
        <f>IFERROR(VLOOKUP(A54,'Weight Ranges of exporting Coun'!$A$2:$B$6,2,FALSE),'Weight Ranges of exporting Coun'!$B$6)</f>
        <v>137</v>
      </c>
      <c r="V54" t="s" s="7">
        <v>216</v>
      </c>
      <c r="W54" t="s" s="7">
        <v>217</v>
      </c>
      <c r="X54" s="10">
        <v>13.5</v>
      </c>
      <c r="Y54" s="10">
        <v>900</v>
      </c>
      <c r="Z54" t="s" s="7">
        <v>60</v>
      </c>
      <c r="AA54" s="23">
        <v>826.0599999999999</v>
      </c>
      <c r="AB54" t="s" s="7">
        <v>140</v>
      </c>
      <c r="AC54" t="s" s="7">
        <v>211</v>
      </c>
      <c r="AD54" s="12">
        <f>AA54/Y54</f>
        <v>0.917844444444444</v>
      </c>
      <c r="AE54" s="13"/>
      <c r="AF54" s="3"/>
      <c r="AG54" s="14"/>
      <c r="AH54" s="15"/>
      <c r="AI54" s="15"/>
      <c r="AJ54" s="6"/>
    </row>
    <row r="55" ht="13.55" customHeight="1">
      <c r="A55" t="s" s="7">
        <v>132</v>
      </c>
      <c r="B55" t="s" s="7">
        <v>32</v>
      </c>
      <c r="C55" t="s" s="7">
        <v>33</v>
      </c>
      <c r="D55" t="s" s="7">
        <v>213</v>
      </c>
      <c r="E55" t="s" s="7">
        <v>168</v>
      </c>
      <c r="F55" t="s" s="7">
        <v>214</v>
      </c>
      <c r="G55" t="s" s="7">
        <v>170</v>
      </c>
      <c r="H55" t="s" s="7">
        <v>215</v>
      </c>
      <c r="I55" s="9">
        <v>3.104166666666667</v>
      </c>
      <c r="J55" s="10">
        <v>2</v>
      </c>
      <c r="K55" s="9">
        <v>3.666666666666667</v>
      </c>
      <c r="L55" s="8"/>
      <c r="M55" s="8"/>
      <c r="N55" s="8"/>
      <c r="O55" s="8"/>
      <c r="P55" s="8"/>
      <c r="Q55" t="s" s="7">
        <v>37</v>
      </c>
      <c r="R55" s="8"/>
      <c r="S55" t="s" s="7">
        <v>38</v>
      </c>
      <c r="T55" s="11">
        <v>13.6</v>
      </c>
      <c r="U55" t="s" s="7">
        <f>IFERROR(VLOOKUP(A55,'Weight Ranges of exporting Coun'!$A$2:$B$6,2,FALSE),'Weight Ranges of exporting Coun'!$B$6)</f>
        <v>137</v>
      </c>
      <c r="V55" t="s" s="7">
        <v>218</v>
      </c>
      <c r="W55" t="s" s="7">
        <v>219</v>
      </c>
      <c r="X55" s="10">
        <v>61.5</v>
      </c>
      <c r="Y55" s="10">
        <v>900</v>
      </c>
      <c r="Z55" t="s" s="7">
        <v>60</v>
      </c>
      <c r="AA55" s="23">
        <v>826.0599999999999</v>
      </c>
      <c r="AB55" t="s" s="7">
        <v>140</v>
      </c>
      <c r="AC55" t="s" s="7">
        <v>211</v>
      </c>
      <c r="AD55" s="12">
        <f>AA55/Y55</f>
        <v>0.917844444444444</v>
      </c>
      <c r="AE55" s="13"/>
      <c r="AF55" s="3"/>
      <c r="AG55" s="14"/>
      <c r="AH55" s="15"/>
      <c r="AI55" s="15"/>
      <c r="AJ55" s="6"/>
    </row>
    <row r="56" ht="13.55" customHeight="1">
      <c r="A56" t="s" s="7">
        <v>132</v>
      </c>
      <c r="B56" t="s" s="7">
        <v>220</v>
      </c>
      <c r="C56" t="s" s="7">
        <v>33</v>
      </c>
      <c r="D56" t="s" s="7">
        <v>221</v>
      </c>
      <c r="E56" t="s" s="7">
        <v>168</v>
      </c>
      <c r="F56" t="s" s="7">
        <v>222</v>
      </c>
      <c r="G56" t="s" s="7">
        <v>170</v>
      </c>
      <c r="H56" t="s" s="7">
        <v>223</v>
      </c>
      <c r="I56" s="9">
        <v>3.000694444444445</v>
      </c>
      <c r="J56" s="10">
        <v>0</v>
      </c>
      <c r="K56" s="9">
        <v>3.5625</v>
      </c>
      <c r="L56" s="8"/>
      <c r="M56" t="s" s="7">
        <v>37</v>
      </c>
      <c r="N56" t="s" s="7">
        <v>37</v>
      </c>
      <c r="O56" t="s" s="7">
        <v>37</v>
      </c>
      <c r="P56" t="s" s="7">
        <v>37</v>
      </c>
      <c r="Q56" s="8"/>
      <c r="R56" s="8"/>
      <c r="S56" t="s" s="7">
        <v>38</v>
      </c>
      <c r="T56" s="11">
        <v>13.6</v>
      </c>
      <c r="U56" t="s" s="7">
        <f>IFERROR(VLOOKUP(A56,'Weight Ranges of exporting Coun'!$A$2:$B$6,2,FALSE),'Weight Ranges of exporting Coun'!$B$6)</f>
        <v>137</v>
      </c>
      <c r="V56" s="8"/>
      <c r="W56" t="s" s="7">
        <v>217</v>
      </c>
      <c r="X56" s="10">
        <v>13.4833333333333</v>
      </c>
      <c r="Y56" s="10">
        <v>845</v>
      </c>
      <c r="Z56" t="s" s="7">
        <v>139</v>
      </c>
      <c r="AA56" s="23">
        <v>2090</v>
      </c>
      <c r="AB56" t="s" s="7">
        <v>140</v>
      </c>
      <c r="AC56" t="s" s="7">
        <v>224</v>
      </c>
      <c r="AD56" s="12">
        <f>AA56/Y56</f>
        <v>2.47337278106509</v>
      </c>
      <c r="AE56" s="13"/>
      <c r="AF56" t="s" s="24">
        <v>113</v>
      </c>
      <c r="AG56" s="14"/>
      <c r="AH56" s="15"/>
      <c r="AI56" s="15"/>
      <c r="AJ56" s="6"/>
    </row>
    <row r="57" ht="13.55" customHeight="1">
      <c r="A57" t="s" s="7">
        <v>132</v>
      </c>
      <c r="B57" t="s" s="7">
        <v>220</v>
      </c>
      <c r="C57" t="s" s="7">
        <v>33</v>
      </c>
      <c r="D57" t="s" s="7">
        <v>221</v>
      </c>
      <c r="E57" t="s" s="7">
        <v>168</v>
      </c>
      <c r="F57" t="s" s="7">
        <v>222</v>
      </c>
      <c r="G57" t="s" s="7">
        <v>170</v>
      </c>
      <c r="H57" t="s" s="7">
        <v>223</v>
      </c>
      <c r="I57" s="9">
        <v>3.000694444444445</v>
      </c>
      <c r="J57" s="10">
        <v>2</v>
      </c>
      <c r="K57" s="9">
        <v>3.416666666666667</v>
      </c>
      <c r="L57" s="8"/>
      <c r="M57" s="8"/>
      <c r="N57" s="8"/>
      <c r="O57" s="8"/>
      <c r="P57" s="8"/>
      <c r="Q57" t="s" s="7">
        <v>37</v>
      </c>
      <c r="R57" s="8"/>
      <c r="S57" t="s" s="7">
        <v>38</v>
      </c>
      <c r="T57" s="11">
        <v>13.6</v>
      </c>
      <c r="U57" t="s" s="7">
        <f>IFERROR(VLOOKUP(A57,'Weight Ranges of exporting Coun'!$A$2:$B$6,2,FALSE),'Weight Ranges of exporting Coun'!$B$6)</f>
        <v>137</v>
      </c>
      <c r="V57" s="8"/>
      <c r="W57" t="s" s="7">
        <v>225</v>
      </c>
      <c r="X57" s="10">
        <v>57.9833333333333</v>
      </c>
      <c r="Y57" s="10">
        <v>845</v>
      </c>
      <c r="Z57" t="s" s="7">
        <v>139</v>
      </c>
      <c r="AA57" s="23">
        <v>2090</v>
      </c>
      <c r="AB57" t="s" s="7">
        <v>140</v>
      </c>
      <c r="AC57" t="s" s="7">
        <v>224</v>
      </c>
      <c r="AD57" s="12">
        <f>AA57/Y57</f>
        <v>2.47337278106509</v>
      </c>
      <c r="AE57" s="13"/>
      <c r="AF57" s="3"/>
      <c r="AG57" s="14"/>
      <c r="AH57" s="15"/>
      <c r="AI57" s="15"/>
      <c r="AJ57" s="6"/>
    </row>
    <row r="58" ht="13.55" customHeight="1">
      <c r="A58" t="s" s="7">
        <v>132</v>
      </c>
      <c r="B58" t="s" s="7">
        <v>220</v>
      </c>
      <c r="C58" t="s" s="7">
        <v>33</v>
      </c>
      <c r="D58" t="s" s="7">
        <v>226</v>
      </c>
      <c r="E58" t="s" s="7">
        <v>168</v>
      </c>
      <c r="F58" t="s" s="7">
        <v>227</v>
      </c>
      <c r="G58" t="s" s="7">
        <v>170</v>
      </c>
      <c r="H58" t="s" s="7">
        <v>223</v>
      </c>
      <c r="I58" s="9">
        <v>3.083333333333333</v>
      </c>
      <c r="J58" s="10">
        <v>0</v>
      </c>
      <c r="K58" s="9">
        <v>3.604166666666667</v>
      </c>
      <c r="L58" s="8"/>
      <c r="M58" t="s" s="7">
        <v>37</v>
      </c>
      <c r="N58" t="s" s="7">
        <v>37</v>
      </c>
      <c r="O58" t="s" s="7">
        <v>37</v>
      </c>
      <c r="P58" t="s" s="7">
        <v>37</v>
      </c>
      <c r="Q58" s="8"/>
      <c r="R58" s="8"/>
      <c r="S58" t="s" s="7">
        <v>38</v>
      </c>
      <c r="T58" s="11">
        <v>13.6</v>
      </c>
      <c r="U58" t="s" s="7">
        <f>IFERROR(VLOOKUP(A58,'Weight Ranges of exporting Coun'!$A$2:$B$6,2,FALSE),'Weight Ranges of exporting Coun'!$B$6)</f>
        <v>137</v>
      </c>
      <c r="V58" s="8"/>
      <c r="W58" t="s" s="7">
        <v>228</v>
      </c>
      <c r="X58" s="10">
        <v>12.5</v>
      </c>
      <c r="Y58" s="10">
        <v>845</v>
      </c>
      <c r="Z58" t="s" s="7">
        <v>139</v>
      </c>
      <c r="AA58" s="23">
        <v>2090</v>
      </c>
      <c r="AB58" t="s" s="7">
        <v>140</v>
      </c>
      <c r="AC58" t="s" s="7">
        <v>229</v>
      </c>
      <c r="AD58" s="12">
        <f>AA58/Y58</f>
        <v>2.47337278106509</v>
      </c>
      <c r="AE58" s="13"/>
      <c r="AF58" s="3"/>
      <c r="AG58" s="14"/>
      <c r="AH58" s="15"/>
      <c r="AI58" s="15"/>
      <c r="AJ58" s="6"/>
    </row>
    <row r="59" ht="13.55" customHeight="1">
      <c r="A59" t="s" s="7">
        <v>132</v>
      </c>
      <c r="B59" t="s" s="7">
        <v>220</v>
      </c>
      <c r="C59" t="s" s="7">
        <v>33</v>
      </c>
      <c r="D59" t="s" s="7">
        <v>226</v>
      </c>
      <c r="E59" t="s" s="7">
        <v>168</v>
      </c>
      <c r="F59" t="s" s="7">
        <v>227</v>
      </c>
      <c r="G59" t="s" s="7">
        <v>170</v>
      </c>
      <c r="H59" t="s" s="7">
        <v>223</v>
      </c>
      <c r="I59" s="9">
        <v>3.083333333333333</v>
      </c>
      <c r="J59" s="10">
        <v>2</v>
      </c>
      <c r="K59" s="9">
        <v>3.4375</v>
      </c>
      <c r="L59" s="8"/>
      <c r="M59" s="8"/>
      <c r="N59" s="8"/>
      <c r="O59" s="8"/>
      <c r="P59" s="8"/>
      <c r="Q59" t="s" s="7">
        <v>37</v>
      </c>
      <c r="R59" s="8"/>
      <c r="S59" t="s" s="7">
        <v>38</v>
      </c>
      <c r="T59" s="11">
        <v>13.6</v>
      </c>
      <c r="U59" t="s" s="7">
        <f>IFERROR(VLOOKUP(A59,'Weight Ranges of exporting Coun'!$A$2:$B$6,2,FALSE),'Weight Ranges of exporting Coun'!$B$6)</f>
        <v>137</v>
      </c>
      <c r="V59" s="8"/>
      <c r="W59" t="s" s="7">
        <v>230</v>
      </c>
      <c r="X59" s="10">
        <v>56.5</v>
      </c>
      <c r="Y59" s="10">
        <v>845</v>
      </c>
      <c r="Z59" t="s" s="7">
        <v>139</v>
      </c>
      <c r="AA59" s="23">
        <v>2090</v>
      </c>
      <c r="AB59" t="s" s="7">
        <v>140</v>
      </c>
      <c r="AC59" t="s" s="7">
        <v>229</v>
      </c>
      <c r="AD59" s="12">
        <f>AA59/Y59</f>
        <v>2.47337278106509</v>
      </c>
      <c r="AE59" s="13"/>
      <c r="AF59" s="3"/>
      <c r="AG59" s="14"/>
      <c r="AH59" s="15"/>
      <c r="AI59" s="15"/>
      <c r="AJ59" s="6"/>
    </row>
    <row r="60" ht="13.55" customHeight="1">
      <c r="A60" t="s" s="7">
        <v>32</v>
      </c>
      <c r="B60" t="s" s="7">
        <v>231</v>
      </c>
      <c r="C60" t="s" s="7">
        <v>33</v>
      </c>
      <c r="D60" t="s" s="7">
        <v>232</v>
      </c>
      <c r="E60" s="8"/>
      <c r="F60" s="8"/>
      <c r="G60" t="s" s="7">
        <v>233</v>
      </c>
      <c r="H60" t="s" s="7">
        <v>234</v>
      </c>
      <c r="I60" s="9">
        <v>3.444444444444445</v>
      </c>
      <c r="J60" s="10">
        <v>0</v>
      </c>
      <c r="K60" s="9">
        <v>3.625</v>
      </c>
      <c r="L60" t="s" s="7">
        <v>37</v>
      </c>
      <c r="M60" t="s" s="7">
        <v>37</v>
      </c>
      <c r="N60" t="s" s="7">
        <v>37</v>
      </c>
      <c r="O60" t="s" s="7">
        <v>37</v>
      </c>
      <c r="P60" t="s" s="7">
        <v>37</v>
      </c>
      <c r="Q60" s="8"/>
      <c r="R60" s="8"/>
      <c r="S60" t="s" s="7">
        <v>235</v>
      </c>
      <c r="T60" s="11">
        <v>3</v>
      </c>
      <c r="U60" t="s" s="7">
        <f>IFERROR(VLOOKUP(A60,'Weight Ranges of exporting Coun'!$A$2:$B$6,2,FALSE),'Weight Ranges of exporting Coun'!$B$6)</f>
        <v>236</v>
      </c>
      <c r="V60" t="s" s="7">
        <v>237</v>
      </c>
      <c r="W60" t="s" s="7">
        <v>238</v>
      </c>
      <c r="X60" s="10">
        <v>4.33333333333333</v>
      </c>
      <c r="Y60" s="10">
        <v>500</v>
      </c>
      <c r="Z60" t="s" s="7">
        <v>239</v>
      </c>
      <c r="AA60" s="23">
        <v>235</v>
      </c>
      <c r="AB60" t="s" s="7">
        <v>239</v>
      </c>
      <c r="AC60" t="s" s="7">
        <v>240</v>
      </c>
      <c r="AD60" s="12">
        <f>AA60/Y60</f>
        <v>0.47</v>
      </c>
      <c r="AE60" s="13"/>
      <c r="AF60" s="3"/>
      <c r="AG60" s="14"/>
      <c r="AH60" s="15"/>
      <c r="AI60" s="15"/>
      <c r="AJ60" s="6"/>
    </row>
    <row r="61" ht="13.55" customHeight="1">
      <c r="A61" t="s" s="7">
        <v>32</v>
      </c>
      <c r="B61" t="s" s="7">
        <v>44</v>
      </c>
      <c r="C61" t="s" s="7">
        <v>33</v>
      </c>
      <c r="D61" t="s" s="7">
        <v>241</v>
      </c>
      <c r="E61" s="8"/>
      <c r="F61" s="8"/>
      <c r="G61" t="s" s="7">
        <v>215</v>
      </c>
      <c r="H61" t="s" s="7">
        <v>242</v>
      </c>
      <c r="I61" s="9">
        <v>3.354166666666667</v>
      </c>
      <c r="J61" s="10">
        <v>0</v>
      </c>
      <c r="K61" s="9">
        <v>3.5</v>
      </c>
      <c r="L61" t="s" s="7">
        <v>37</v>
      </c>
      <c r="M61" t="s" s="7">
        <v>37</v>
      </c>
      <c r="N61" t="s" s="7">
        <v>37</v>
      </c>
      <c r="O61" t="s" s="7">
        <v>37</v>
      </c>
      <c r="P61" t="s" s="7">
        <v>37</v>
      </c>
      <c r="Q61" s="8"/>
      <c r="R61" s="8"/>
      <c r="S61" t="s" s="7">
        <v>49</v>
      </c>
      <c r="T61" s="11">
        <v>14</v>
      </c>
      <c r="U61" t="s" s="7">
        <f>IFERROR(VLOOKUP(A61,'Weight Ranges of exporting Coun'!$A$2:$B$6,2,FALSE),'Weight Ranges of exporting Coun'!$B$6)</f>
        <v>236</v>
      </c>
      <c r="V61" t="s" s="7">
        <v>243</v>
      </c>
      <c r="W61" t="s" s="7">
        <v>113</v>
      </c>
      <c r="X61" s="10">
        <v>3.5</v>
      </c>
      <c r="Y61" s="10">
        <v>242</v>
      </c>
      <c r="Z61" t="s" s="7">
        <v>239</v>
      </c>
      <c r="AA61" s="23">
        <v>400</v>
      </c>
      <c r="AB61" t="s" s="7">
        <v>239</v>
      </c>
      <c r="AC61" t="s" s="7">
        <v>244</v>
      </c>
      <c r="AD61" s="12">
        <f>AA61/Y61</f>
        <v>1.65289256198347</v>
      </c>
      <c r="AE61" s="13"/>
      <c r="AF61" s="3"/>
      <c r="AG61" s="14"/>
      <c r="AH61" s="15"/>
      <c r="AI61" s="15"/>
      <c r="AJ61" s="6"/>
    </row>
    <row r="62" ht="13.55" customHeight="1">
      <c r="A62" t="s" s="7">
        <v>32</v>
      </c>
      <c r="B62" t="s" s="7">
        <v>44</v>
      </c>
      <c r="C62" t="s" s="7">
        <v>33</v>
      </c>
      <c r="D62" t="s" s="7">
        <v>245</v>
      </c>
      <c r="E62" s="8"/>
      <c r="F62" s="8"/>
      <c r="G62" t="s" s="7">
        <v>215</v>
      </c>
      <c r="H62" t="s" s="7">
        <v>242</v>
      </c>
      <c r="I62" s="9">
        <v>3.375</v>
      </c>
      <c r="J62" s="10">
        <v>0</v>
      </c>
      <c r="K62" s="9">
        <v>3.520833333333333</v>
      </c>
      <c r="L62" t="s" s="7">
        <v>37</v>
      </c>
      <c r="M62" t="s" s="7">
        <v>37</v>
      </c>
      <c r="N62" t="s" s="7">
        <v>37</v>
      </c>
      <c r="O62" t="s" s="7">
        <v>37</v>
      </c>
      <c r="P62" t="s" s="7">
        <v>37</v>
      </c>
      <c r="Q62" s="8"/>
      <c r="R62" s="8"/>
      <c r="S62" t="s" s="7">
        <v>49</v>
      </c>
      <c r="T62" s="11">
        <v>14</v>
      </c>
      <c r="U62" t="s" s="7">
        <f>IFERROR(VLOOKUP(A62,'Weight Ranges of exporting Coun'!$A$2:$B$6,2,FALSE),'Weight Ranges of exporting Coun'!$B$6)</f>
        <v>236</v>
      </c>
      <c r="V62" t="s" s="7">
        <v>243</v>
      </c>
      <c r="W62" t="s" s="7">
        <v>113</v>
      </c>
      <c r="X62" s="10">
        <v>3.5</v>
      </c>
      <c r="Y62" s="10">
        <v>242</v>
      </c>
      <c r="Z62" t="s" s="7">
        <v>239</v>
      </c>
      <c r="AA62" s="23">
        <v>400</v>
      </c>
      <c r="AB62" t="s" s="7">
        <v>239</v>
      </c>
      <c r="AC62" t="s" s="7">
        <v>244</v>
      </c>
      <c r="AD62" s="12">
        <f>AA62/Y62</f>
        <v>1.65289256198347</v>
      </c>
      <c r="AE62" s="13"/>
      <c r="AF62" s="3"/>
      <c r="AG62" s="14"/>
      <c r="AH62" s="15"/>
      <c r="AI62" s="15"/>
      <c r="AJ62" s="6"/>
    </row>
    <row r="63" ht="13.55" customHeight="1">
      <c r="A63" t="s" s="7">
        <v>32</v>
      </c>
      <c r="B63" t="s" s="7">
        <v>44</v>
      </c>
      <c r="C63" t="s" s="7">
        <v>33</v>
      </c>
      <c r="D63" t="s" s="7">
        <v>246</v>
      </c>
      <c r="E63" s="8"/>
      <c r="F63" s="8"/>
      <c r="G63" t="s" s="7">
        <v>215</v>
      </c>
      <c r="H63" t="s" s="7">
        <v>242</v>
      </c>
      <c r="I63" s="9">
        <v>3.395833333333333</v>
      </c>
      <c r="J63" s="10">
        <v>0</v>
      </c>
      <c r="K63" s="9">
        <v>3.541666666666667</v>
      </c>
      <c r="L63" t="s" s="7">
        <v>37</v>
      </c>
      <c r="M63" t="s" s="7">
        <v>37</v>
      </c>
      <c r="N63" t="s" s="7">
        <v>37</v>
      </c>
      <c r="O63" t="s" s="7">
        <v>37</v>
      </c>
      <c r="P63" t="s" s="7">
        <v>37</v>
      </c>
      <c r="Q63" s="8"/>
      <c r="R63" s="8"/>
      <c r="S63" t="s" s="7">
        <v>49</v>
      </c>
      <c r="T63" s="11">
        <v>14</v>
      </c>
      <c r="U63" t="s" s="7">
        <f>IFERROR(VLOOKUP(A63,'Weight Ranges of exporting Coun'!$A$2:$B$6,2,FALSE),'Weight Ranges of exporting Coun'!$B$6)</f>
        <v>236</v>
      </c>
      <c r="V63" t="s" s="7">
        <v>243</v>
      </c>
      <c r="W63" t="s" s="7">
        <v>113</v>
      </c>
      <c r="X63" s="10">
        <v>3.5</v>
      </c>
      <c r="Y63" s="10">
        <v>242</v>
      </c>
      <c r="Z63" t="s" s="7">
        <v>239</v>
      </c>
      <c r="AA63" s="23">
        <v>400</v>
      </c>
      <c r="AB63" t="s" s="7">
        <v>239</v>
      </c>
      <c r="AC63" t="s" s="7">
        <v>244</v>
      </c>
      <c r="AD63" s="12">
        <f>AA63/Y63</f>
        <v>1.65289256198347</v>
      </c>
      <c r="AE63" s="13"/>
      <c r="AF63" s="3"/>
      <c r="AG63" s="14"/>
      <c r="AH63" s="15"/>
      <c r="AI63" s="15"/>
      <c r="AJ63" s="6"/>
    </row>
    <row r="64" ht="13.55" customHeight="1">
      <c r="A64" t="s" s="7">
        <v>32</v>
      </c>
      <c r="B64" t="s" s="7">
        <v>31</v>
      </c>
      <c r="C64" t="s" s="7">
        <v>33</v>
      </c>
      <c r="D64" t="s" s="7">
        <v>247</v>
      </c>
      <c r="E64" s="8"/>
      <c r="F64" s="8"/>
      <c r="G64" t="s" s="7">
        <v>36</v>
      </c>
      <c r="H64" t="s" s="7">
        <v>35</v>
      </c>
      <c r="I64" s="9">
        <v>3.6875</v>
      </c>
      <c r="J64" s="10">
        <v>0</v>
      </c>
      <c r="K64" s="9">
        <v>3.791666666666667</v>
      </c>
      <c r="L64" t="s" s="7">
        <v>37</v>
      </c>
      <c r="M64" t="s" s="7">
        <v>37</v>
      </c>
      <c r="N64" t="s" s="7">
        <v>37</v>
      </c>
      <c r="O64" t="s" s="7">
        <v>37</v>
      </c>
      <c r="P64" t="s" s="7">
        <v>37</v>
      </c>
      <c r="Q64" s="8"/>
      <c r="R64" s="8"/>
      <c r="S64" t="s" s="7">
        <v>248</v>
      </c>
      <c r="T64" s="11">
        <v>13.6</v>
      </c>
      <c r="U64" t="s" s="7">
        <f>IFERROR(VLOOKUP(A64,'Weight Ranges of exporting Coun'!$A$2:$B$6,2,FALSE),'Weight Ranges of exporting Coun'!$B$6)</f>
        <v>236</v>
      </c>
      <c r="V64" t="s" s="7">
        <v>249</v>
      </c>
      <c r="W64" t="s" s="7">
        <v>113</v>
      </c>
      <c r="X64" s="10">
        <v>2.5</v>
      </c>
      <c r="Y64" s="10">
        <v>84</v>
      </c>
      <c r="Z64" t="s" s="7">
        <v>250</v>
      </c>
      <c r="AA64" s="23">
        <v>125</v>
      </c>
      <c r="AB64" t="s" s="7">
        <v>239</v>
      </c>
      <c r="AC64" s="13"/>
      <c r="AD64" s="12">
        <f>AA64/Y64</f>
        <v>1.48809523809524</v>
      </c>
      <c r="AE64" t="s" s="7">
        <v>251</v>
      </c>
      <c r="AF64" s="3"/>
      <c r="AG64" s="14"/>
      <c r="AH64" s="15"/>
      <c r="AI64" s="15"/>
      <c r="AJ64" s="6"/>
    </row>
    <row r="65" ht="13.55" customHeight="1">
      <c r="A65" t="s" s="7">
        <v>220</v>
      </c>
      <c r="B65" t="s" s="7">
        <v>252</v>
      </c>
      <c r="C65" t="s" s="7">
        <v>33</v>
      </c>
      <c r="D65" t="s" s="7">
        <v>253</v>
      </c>
      <c r="E65" t="s" s="7">
        <v>254</v>
      </c>
      <c r="F65" t="s" s="7">
        <v>255</v>
      </c>
      <c r="G65" t="s" s="7">
        <v>256</v>
      </c>
      <c r="H65" t="s" s="7">
        <v>257</v>
      </c>
      <c r="I65" s="9">
        <v>3.666666666666667</v>
      </c>
      <c r="J65" s="10">
        <v>1</v>
      </c>
      <c r="K65" s="9">
        <v>3.041666666666667</v>
      </c>
      <c r="L65" t="s" s="7">
        <v>37</v>
      </c>
      <c r="M65" t="s" s="7">
        <v>37</v>
      </c>
      <c r="N65" t="s" s="7">
        <v>37</v>
      </c>
      <c r="O65" t="s" s="7">
        <v>37</v>
      </c>
      <c r="P65" s="9"/>
      <c r="Q65" s="9"/>
      <c r="R65" s="9"/>
      <c r="S65" s="8"/>
      <c r="T65" s="8"/>
      <c r="U65" t="s" s="7">
        <f>IFERROR(VLOOKUP(A65,'Weight Ranges of exporting Coun'!$A$2:$B$6,2,FALSE),'Weight Ranges of exporting Coun'!$B$6)</f>
        <v>58</v>
      </c>
      <c r="V65" s="8"/>
      <c r="W65" s="8"/>
      <c r="X65" s="10">
        <v>9</v>
      </c>
      <c r="Y65" s="8"/>
      <c r="Z65" t="s" s="7">
        <v>258</v>
      </c>
      <c r="AA65" s="8"/>
      <c r="AB65" s="8"/>
      <c r="AC65" s="8"/>
      <c r="AD65" s="12"/>
      <c r="AE65" s="8"/>
      <c r="AF65" s="3"/>
      <c r="AG65" s="14"/>
      <c r="AH65" s="15"/>
      <c r="AI65" s="15"/>
      <c r="AJ65" s="6"/>
    </row>
    <row r="66" ht="13.55" customHeight="1">
      <c r="A66" t="s" s="7">
        <v>220</v>
      </c>
      <c r="B66" t="s" s="7">
        <v>252</v>
      </c>
      <c r="C66" t="s" s="7">
        <v>33</v>
      </c>
      <c r="D66" t="s" s="7">
        <v>253</v>
      </c>
      <c r="E66" t="s" s="7">
        <v>254</v>
      </c>
      <c r="F66" t="s" s="7">
        <v>255</v>
      </c>
      <c r="G66" t="s" s="7">
        <v>256</v>
      </c>
      <c r="H66" t="s" s="7">
        <v>257</v>
      </c>
      <c r="I66" s="9">
        <v>3.666666666666667</v>
      </c>
      <c r="J66" s="10">
        <v>2</v>
      </c>
      <c r="K66" s="9">
        <v>3.041666666666667</v>
      </c>
      <c r="L66" s="8"/>
      <c r="M66" s="8"/>
      <c r="N66" s="8"/>
      <c r="O66" s="8"/>
      <c r="P66" t="s" s="7">
        <v>37</v>
      </c>
      <c r="Q66" s="9"/>
      <c r="R66" s="9"/>
      <c r="S66" s="8"/>
      <c r="T66" s="8"/>
      <c r="U66" t="s" s="7">
        <f>IFERROR(VLOOKUP(A66,'Weight Ranges of exporting Coun'!$A$2:$B$6,2,FALSE),'Weight Ranges of exporting Coun'!$B$6)</f>
        <v>58</v>
      </c>
      <c r="V66" s="8"/>
      <c r="W66" s="8"/>
      <c r="X66" s="10">
        <v>33</v>
      </c>
      <c r="Y66" s="8"/>
      <c r="Z66" t="s" s="7">
        <v>258</v>
      </c>
      <c r="AA66" s="8"/>
      <c r="AB66" s="8"/>
      <c r="AC66" s="8"/>
      <c r="AD66" s="12"/>
      <c r="AE66" s="8"/>
      <c r="AF66" s="3"/>
      <c r="AG66" s="14"/>
      <c r="AH66" s="15"/>
      <c r="AI66" s="15"/>
      <c r="AJ66" s="6"/>
    </row>
    <row r="67" ht="13.55" customHeight="1">
      <c r="A67" t="s" s="7">
        <v>220</v>
      </c>
      <c r="B67" t="s" s="7">
        <v>252</v>
      </c>
      <c r="C67" t="s" s="7">
        <v>33</v>
      </c>
      <c r="D67" t="s" s="7">
        <v>259</v>
      </c>
      <c r="E67" t="s" s="7">
        <v>254</v>
      </c>
      <c r="F67" t="s" s="7">
        <v>255</v>
      </c>
      <c r="G67" t="s" s="7">
        <v>256</v>
      </c>
      <c r="H67" t="s" s="7">
        <v>257</v>
      </c>
      <c r="I67" s="9">
        <v>3.458333333333333</v>
      </c>
      <c r="J67" s="10">
        <v>0</v>
      </c>
      <c r="K67" s="9">
        <v>3.75</v>
      </c>
      <c r="L67" t="s" s="7">
        <v>37</v>
      </c>
      <c r="M67" t="s" s="7">
        <v>37</v>
      </c>
      <c r="N67" t="s" s="7">
        <v>37</v>
      </c>
      <c r="O67" t="s" s="7">
        <v>37</v>
      </c>
      <c r="P67" t="s" s="7">
        <v>37</v>
      </c>
      <c r="Q67" s="9"/>
      <c r="R67" s="9"/>
      <c r="S67" s="8"/>
      <c r="T67" s="8"/>
      <c r="U67" t="s" s="7">
        <f>IFERROR(VLOOKUP(A67,'Weight Ranges of exporting Coun'!$A$2:$B$6,2,FALSE),'Weight Ranges of exporting Coun'!$B$6)</f>
        <v>58</v>
      </c>
      <c r="V67" s="8"/>
      <c r="W67" s="8"/>
      <c r="X67" s="10">
        <v>7</v>
      </c>
      <c r="Y67" s="8"/>
      <c r="Z67" t="s" s="7">
        <v>258</v>
      </c>
      <c r="AA67" s="8"/>
      <c r="AB67" s="8"/>
      <c r="AC67" s="8"/>
      <c r="AD67" s="12"/>
      <c r="AE67" s="8"/>
      <c r="AF67" s="3"/>
      <c r="AG67" s="14"/>
      <c r="AH67" s="15"/>
      <c r="AI67" s="15"/>
      <c r="AJ67" s="6"/>
    </row>
    <row r="68" ht="13.55" customHeight="1">
      <c r="A68" t="s" s="7">
        <v>220</v>
      </c>
      <c r="B68" t="s" s="7">
        <v>260</v>
      </c>
      <c r="C68" t="s" s="7">
        <v>33</v>
      </c>
      <c r="D68" t="s" s="7">
        <v>261</v>
      </c>
      <c r="E68" t="s" s="7">
        <v>254</v>
      </c>
      <c r="F68" t="s" s="7">
        <v>262</v>
      </c>
      <c r="G68" t="s" s="7">
        <v>263</v>
      </c>
      <c r="H68" t="s" s="7">
        <v>264</v>
      </c>
      <c r="I68" s="9">
        <v>3.25</v>
      </c>
      <c r="J68" s="10">
        <v>0</v>
      </c>
      <c r="K68" s="9">
        <v>3.84375</v>
      </c>
      <c r="L68" t="s" s="7">
        <v>37</v>
      </c>
      <c r="M68" t="s" s="7">
        <v>37</v>
      </c>
      <c r="N68" t="s" s="7">
        <v>37</v>
      </c>
      <c r="O68" t="s" s="7">
        <v>37</v>
      </c>
      <c r="P68" t="s" s="7">
        <v>37</v>
      </c>
      <c r="Q68" s="9"/>
      <c r="R68" s="9"/>
      <c r="S68" s="8"/>
      <c r="T68" s="8"/>
      <c r="U68" t="s" s="7">
        <f>IFERROR(VLOOKUP(A68,'Weight Ranges of exporting Coun'!$A$2:$B$6,2,FALSE),'Weight Ranges of exporting Coun'!$B$6)</f>
        <v>58</v>
      </c>
      <c r="V68" s="8"/>
      <c r="W68" s="8"/>
      <c r="X68" s="10">
        <v>14.25</v>
      </c>
      <c r="Y68" s="8"/>
      <c r="Z68" t="s" s="7">
        <v>258</v>
      </c>
      <c r="AA68" s="8"/>
      <c r="AB68" s="8"/>
      <c r="AC68" s="8"/>
      <c r="AD68" s="12"/>
      <c r="AE68" s="8"/>
      <c r="AF68" s="3"/>
      <c r="AG68" s="14"/>
      <c r="AH68" s="15"/>
      <c r="AI68" s="15"/>
      <c r="AJ68" s="6"/>
    </row>
    <row r="69" ht="13.55" customHeight="1">
      <c r="A69" t="s" s="7">
        <v>220</v>
      </c>
      <c r="B69" t="s" s="7">
        <v>260</v>
      </c>
      <c r="C69" t="s" s="7">
        <v>33</v>
      </c>
      <c r="D69" t="s" s="7">
        <v>265</v>
      </c>
      <c r="E69" t="s" s="7">
        <v>254</v>
      </c>
      <c r="F69" t="s" s="7">
        <v>262</v>
      </c>
      <c r="G69" t="s" s="7">
        <v>263</v>
      </c>
      <c r="H69" t="s" s="7">
        <v>264</v>
      </c>
      <c r="I69" s="9">
        <v>3.708333333333333</v>
      </c>
      <c r="J69" s="10">
        <v>1</v>
      </c>
      <c r="K69" s="9">
        <v>3.354166666666667</v>
      </c>
      <c r="L69" t="s" s="7">
        <v>37</v>
      </c>
      <c r="M69" t="s" s="7">
        <v>37</v>
      </c>
      <c r="N69" t="s" s="7">
        <v>37</v>
      </c>
      <c r="O69" t="s" s="7">
        <v>37</v>
      </c>
      <c r="P69" t="s" s="7">
        <v>37</v>
      </c>
      <c r="Q69" s="9"/>
      <c r="R69" s="9"/>
      <c r="S69" s="8"/>
      <c r="T69" s="8"/>
      <c r="U69" t="s" s="7">
        <f>IFERROR(VLOOKUP(A69,'Weight Ranges of exporting Coun'!$A$2:$B$6,2,FALSE),'Weight Ranges of exporting Coun'!$B$6)</f>
        <v>58</v>
      </c>
      <c r="V69" s="8"/>
      <c r="W69" s="8"/>
      <c r="X69" s="10">
        <v>15.5</v>
      </c>
      <c r="Y69" s="8"/>
      <c r="Z69" t="s" s="7">
        <v>258</v>
      </c>
      <c r="AA69" s="8"/>
      <c r="AB69" s="8"/>
      <c r="AC69" s="8"/>
      <c r="AD69" s="12"/>
      <c r="AE69" s="8"/>
      <c r="AF69" s="3"/>
      <c r="AG69" s="14"/>
      <c r="AH69" s="15"/>
      <c r="AI69" s="15"/>
      <c r="AJ69" s="6"/>
    </row>
    <row r="70" ht="13.55" customHeight="1">
      <c r="A70" t="s" s="7">
        <v>220</v>
      </c>
      <c r="B70" t="s" s="7">
        <v>132</v>
      </c>
      <c r="C70" t="s" s="7">
        <v>33</v>
      </c>
      <c r="D70" t="s" s="7">
        <v>266</v>
      </c>
      <c r="E70" t="s" s="7">
        <v>254</v>
      </c>
      <c r="F70" t="s" s="7">
        <v>267</v>
      </c>
      <c r="G70" t="s" s="7">
        <v>268</v>
      </c>
      <c r="H70" t="s" s="7">
        <v>269</v>
      </c>
      <c r="I70" s="9">
        <v>3.75</v>
      </c>
      <c r="J70" s="10">
        <v>1</v>
      </c>
      <c r="K70" s="9">
        <v>3.625</v>
      </c>
      <c r="L70" t="s" s="7">
        <v>37</v>
      </c>
      <c r="M70" t="s" s="7">
        <v>37</v>
      </c>
      <c r="N70" t="s" s="7">
        <v>37</v>
      </c>
      <c r="O70" t="s" s="7">
        <v>37</v>
      </c>
      <c r="P70" s="9"/>
      <c r="Q70" s="9"/>
      <c r="R70" s="9"/>
      <c r="S70" s="8"/>
      <c r="T70" s="8"/>
      <c r="U70" t="s" s="7">
        <f>IFERROR(VLOOKUP(A70,'Weight Ranges of exporting Coun'!$A$2:$B$6,2,FALSE),'Weight Ranges of exporting Coun'!$B$6)</f>
        <v>58</v>
      </c>
      <c r="V70" s="8"/>
      <c r="W70" s="8"/>
      <c r="X70" s="10">
        <v>21</v>
      </c>
      <c r="Y70" s="8"/>
      <c r="Z70" t="s" s="7">
        <v>258</v>
      </c>
      <c r="AA70" s="8"/>
      <c r="AB70" s="8"/>
      <c r="AC70" s="8"/>
      <c r="AD70" s="12"/>
      <c r="AE70" s="8"/>
      <c r="AF70" s="3"/>
      <c r="AG70" s="14"/>
      <c r="AH70" s="15"/>
      <c r="AI70" s="15"/>
      <c r="AJ70" s="6"/>
    </row>
    <row r="71" ht="13.55" customHeight="1">
      <c r="A71" t="s" s="7">
        <v>220</v>
      </c>
      <c r="B71" t="s" s="7">
        <v>132</v>
      </c>
      <c r="C71" t="s" s="7">
        <v>33</v>
      </c>
      <c r="D71" t="s" s="7">
        <v>266</v>
      </c>
      <c r="E71" t="s" s="7">
        <v>254</v>
      </c>
      <c r="F71" t="s" s="7">
        <v>267</v>
      </c>
      <c r="G71" t="s" s="7">
        <v>268</v>
      </c>
      <c r="H71" t="s" s="7">
        <v>269</v>
      </c>
      <c r="I71" s="9">
        <v>3.666666666666667</v>
      </c>
      <c r="J71" s="10">
        <v>2</v>
      </c>
      <c r="K71" s="9">
        <v>3.333333333333333</v>
      </c>
      <c r="L71" s="9"/>
      <c r="M71" s="9"/>
      <c r="N71" s="9"/>
      <c r="O71" s="9"/>
      <c r="P71" s="9"/>
      <c r="Q71" t="s" s="7">
        <v>37</v>
      </c>
      <c r="R71" s="9"/>
      <c r="S71" s="8"/>
      <c r="T71" s="8"/>
      <c r="U71" t="s" s="7">
        <f>IFERROR(VLOOKUP(A71,'Weight Ranges of exporting Coun'!$A$2:$B$6,2,FALSE),'Weight Ranges of exporting Coun'!$B$6)</f>
        <v>58</v>
      </c>
      <c r="V71" s="8"/>
      <c r="W71" s="8"/>
      <c r="X71" s="10">
        <v>40</v>
      </c>
      <c r="Y71" s="8"/>
      <c r="Z71" t="s" s="7">
        <v>258</v>
      </c>
      <c r="AA71" s="8"/>
      <c r="AB71" s="8"/>
      <c r="AC71" s="8"/>
      <c r="AD71" s="12"/>
      <c r="AE71" s="8"/>
      <c r="AF71" s="3"/>
      <c r="AG71" s="14"/>
      <c r="AH71" s="15"/>
      <c r="AI71" s="15"/>
      <c r="AJ71" s="6"/>
    </row>
    <row r="72" ht="13.55" customHeight="1">
      <c r="A72" t="s" s="7">
        <v>260</v>
      </c>
      <c r="B72" t="s" s="7">
        <v>220</v>
      </c>
      <c r="C72" t="s" s="7">
        <v>33</v>
      </c>
      <c r="D72" t="s" s="7">
        <v>270</v>
      </c>
      <c r="E72" t="s" s="7">
        <v>254</v>
      </c>
      <c r="F72" t="s" s="7">
        <v>271</v>
      </c>
      <c r="G72" t="s" s="7">
        <v>264</v>
      </c>
      <c r="H72" t="s" s="7">
        <v>263</v>
      </c>
      <c r="I72" s="9">
        <v>3.333333333333333</v>
      </c>
      <c r="J72" s="10">
        <v>0</v>
      </c>
      <c r="K72" s="9">
        <v>3.833333333333333</v>
      </c>
      <c r="L72" s="9"/>
      <c r="M72" t="s" s="7">
        <v>37</v>
      </c>
      <c r="N72" t="s" s="7">
        <v>37</v>
      </c>
      <c r="O72" t="s" s="7">
        <v>37</v>
      </c>
      <c r="P72" t="s" s="7">
        <v>37</v>
      </c>
      <c r="Q72" s="9"/>
      <c r="R72" s="9"/>
      <c r="S72" s="8"/>
      <c r="T72" s="8"/>
      <c r="U72" t="s" s="7">
        <f>IFERROR(VLOOKUP(A72,'Weight Ranges of exporting Coun'!$A$2:$B$6,2,FALSE),'Weight Ranges of exporting Coun'!$B$6)</f>
        <v>58</v>
      </c>
      <c r="V72" s="8"/>
      <c r="W72" s="8"/>
      <c r="X72" s="10">
        <v>12</v>
      </c>
      <c r="Y72" s="8"/>
      <c r="Z72" t="s" s="7">
        <v>258</v>
      </c>
      <c r="AA72" s="8"/>
      <c r="AB72" s="8"/>
      <c r="AC72" s="8"/>
      <c r="AD72" s="12"/>
      <c r="AE72" s="8"/>
      <c r="AF72" s="3"/>
      <c r="AG72" s="14"/>
      <c r="AH72" s="15"/>
      <c r="AI72" s="15"/>
      <c r="AJ72" s="6"/>
    </row>
    <row r="73" ht="13.55" customHeight="1">
      <c r="A73" t="s" s="7">
        <v>260</v>
      </c>
      <c r="B73" t="s" s="7">
        <v>220</v>
      </c>
      <c r="C73" t="s" s="7">
        <v>33</v>
      </c>
      <c r="D73" t="s" s="7">
        <v>272</v>
      </c>
      <c r="E73" t="s" s="7">
        <v>254</v>
      </c>
      <c r="F73" t="s" s="7">
        <v>271</v>
      </c>
      <c r="G73" t="s" s="7">
        <v>264</v>
      </c>
      <c r="H73" t="s" s="7">
        <v>263</v>
      </c>
      <c r="I73" s="9">
        <v>3.708333333333333</v>
      </c>
      <c r="J73" s="10">
        <v>1</v>
      </c>
      <c r="K73" s="9">
        <v>3.333333333333333</v>
      </c>
      <c r="L73" t="s" s="7">
        <v>37</v>
      </c>
      <c r="M73" t="s" s="7">
        <v>37</v>
      </c>
      <c r="N73" t="s" s="7">
        <v>37</v>
      </c>
      <c r="O73" t="s" s="7">
        <v>37</v>
      </c>
      <c r="P73" s="9"/>
      <c r="Q73" s="9"/>
      <c r="R73" s="9"/>
      <c r="S73" s="8"/>
      <c r="T73" s="8"/>
      <c r="U73" t="s" s="7">
        <f>IFERROR(VLOOKUP(A73,'Weight Ranges of exporting Coun'!$A$2:$B$6,2,FALSE),'Weight Ranges of exporting Coun'!$B$6)</f>
        <v>58</v>
      </c>
      <c r="V73" s="8"/>
      <c r="W73" s="8"/>
      <c r="X73" s="10">
        <v>15</v>
      </c>
      <c r="Y73" s="8"/>
      <c r="Z73" t="s" s="7">
        <v>258</v>
      </c>
      <c r="AA73" s="8"/>
      <c r="AB73" s="8"/>
      <c r="AC73" s="8"/>
      <c r="AD73" s="12"/>
      <c r="AE73" s="8"/>
      <c r="AF73" s="3"/>
      <c r="AG73" s="14"/>
      <c r="AH73" s="15"/>
      <c r="AI73" s="15"/>
      <c r="AJ73" s="6"/>
    </row>
    <row r="74" ht="13.55" customHeight="1">
      <c r="A74" t="s" s="7">
        <v>44</v>
      </c>
      <c r="B74" t="s" s="7">
        <v>273</v>
      </c>
      <c r="C74" t="s" s="7">
        <v>33</v>
      </c>
      <c r="D74" t="s" s="7">
        <v>274</v>
      </c>
      <c r="E74" t="s" s="7">
        <v>109</v>
      </c>
      <c r="F74" t="s" s="7">
        <v>275</v>
      </c>
      <c r="G74" t="s" s="7">
        <v>120</v>
      </c>
      <c r="H74" t="s" s="7">
        <v>276</v>
      </c>
      <c r="I74" s="9">
        <v>3.208333333333333</v>
      </c>
      <c r="J74" s="10">
        <v>0</v>
      </c>
      <c r="K74" s="9">
        <v>3.354166666666667</v>
      </c>
      <c r="L74" t="s" s="7">
        <v>37</v>
      </c>
      <c r="M74" t="s" s="7">
        <v>37</v>
      </c>
      <c r="N74" t="s" s="7">
        <v>37</v>
      </c>
      <c r="O74" t="s" s="7">
        <v>37</v>
      </c>
      <c r="P74" t="s" s="7">
        <v>37</v>
      </c>
      <c r="Q74" s="9"/>
      <c r="R74" s="9"/>
      <c r="S74" t="s" s="7">
        <v>38</v>
      </c>
      <c r="T74" s="11">
        <v>13.6</v>
      </c>
      <c r="U74" t="s" s="7">
        <f>IFERROR(VLOOKUP(A74,'Weight Ranges of exporting Coun'!$A$2:$B$6,2,FALSE),'Weight Ranges of exporting Coun'!$B$6)</f>
        <v>58</v>
      </c>
      <c r="V74" s="8"/>
      <c r="W74" s="25">
        <f>K74-I74</f>
        <v>0.1458333333333333</v>
      </c>
      <c r="X74" s="10">
        <v>3.5</v>
      </c>
      <c r="Y74" s="10">
        <v>207</v>
      </c>
      <c r="Z74" t="s" s="7">
        <v>124</v>
      </c>
      <c r="AA74" s="23">
        <v>532</v>
      </c>
      <c r="AB74" t="s" s="7">
        <v>277</v>
      </c>
      <c r="AC74" t="s" s="7">
        <v>278</v>
      </c>
      <c r="AD74" s="12">
        <f>AA74/Y74</f>
        <v>2.57004830917874</v>
      </c>
      <c r="AE74" s="8"/>
      <c r="AF74" s="3"/>
      <c r="AG74" s="14"/>
      <c r="AH74" s="15"/>
      <c r="AI74" s="15"/>
      <c r="AJ74" s="6"/>
    </row>
    <row r="75" ht="13.55" customHeight="1">
      <c r="A75" t="s" s="7">
        <v>44</v>
      </c>
      <c r="B75" t="s" s="7">
        <v>273</v>
      </c>
      <c r="C75" t="s" s="7">
        <v>33</v>
      </c>
      <c r="D75" t="s" s="7">
        <v>279</v>
      </c>
      <c r="E75" t="s" s="7">
        <v>109</v>
      </c>
      <c r="F75" t="s" s="7">
        <v>280</v>
      </c>
      <c r="G75" t="s" s="7">
        <v>120</v>
      </c>
      <c r="H75" t="s" s="7">
        <v>276</v>
      </c>
      <c r="I75" s="9">
        <v>3.375</v>
      </c>
      <c r="J75" s="10">
        <v>0</v>
      </c>
      <c r="K75" s="9">
        <v>3.520833333333333</v>
      </c>
      <c r="L75" t="s" s="7">
        <v>37</v>
      </c>
      <c r="M75" t="s" s="7">
        <v>37</v>
      </c>
      <c r="N75" t="s" s="7">
        <v>37</v>
      </c>
      <c r="O75" t="s" s="7">
        <v>37</v>
      </c>
      <c r="P75" t="s" s="7">
        <v>37</v>
      </c>
      <c r="Q75" t="s" s="7">
        <v>37</v>
      </c>
      <c r="R75" s="9"/>
      <c r="S75" t="s" s="7">
        <v>38</v>
      </c>
      <c r="T75" s="11">
        <v>13.6</v>
      </c>
      <c r="U75" t="s" s="7">
        <f>IFERROR(VLOOKUP(A75,'Weight Ranges of exporting Coun'!$A$2:$B$6,2,FALSE),'Weight Ranges of exporting Coun'!$B$6)</f>
        <v>58</v>
      </c>
      <c r="V75" s="8"/>
      <c r="W75" s="25">
        <f>K75-I75</f>
        <v>0.1458333333333333</v>
      </c>
      <c r="X75" s="10">
        <v>3.5</v>
      </c>
      <c r="Y75" s="10">
        <v>207</v>
      </c>
      <c r="Z75" t="s" s="7">
        <v>124</v>
      </c>
      <c r="AA75" s="23">
        <v>404</v>
      </c>
      <c r="AB75" t="s" s="7">
        <v>277</v>
      </c>
      <c r="AC75" t="s" s="7">
        <v>278</v>
      </c>
      <c r="AD75" s="12">
        <f>AA75/Y75</f>
        <v>1.95169082125604</v>
      </c>
      <c r="AE75" s="8"/>
      <c r="AF75" s="3"/>
      <c r="AG75" s="14"/>
      <c r="AH75" s="15"/>
      <c r="AI75" s="15"/>
      <c r="AJ75" s="6"/>
    </row>
    <row r="76" ht="13.55" customHeight="1">
      <c r="A76" t="s" s="7">
        <v>44</v>
      </c>
      <c r="B76" t="s" s="7">
        <v>273</v>
      </c>
      <c r="C76" t="s" s="7">
        <v>33</v>
      </c>
      <c r="D76" t="s" s="7">
        <v>281</v>
      </c>
      <c r="E76" t="s" s="7">
        <v>109</v>
      </c>
      <c r="F76" t="s" s="7">
        <v>282</v>
      </c>
      <c r="G76" t="s" s="7">
        <v>120</v>
      </c>
      <c r="H76" t="s" s="7">
        <v>276</v>
      </c>
      <c r="I76" s="9">
        <v>3.572916666666667</v>
      </c>
      <c r="J76" s="10">
        <v>0</v>
      </c>
      <c r="K76" s="9">
        <v>3.697916666666667</v>
      </c>
      <c r="L76" t="s" s="7">
        <v>37</v>
      </c>
      <c r="M76" t="s" s="7">
        <v>37</v>
      </c>
      <c r="N76" t="s" s="7">
        <v>37</v>
      </c>
      <c r="O76" t="s" s="7">
        <v>37</v>
      </c>
      <c r="P76" t="s" s="7">
        <v>37</v>
      </c>
      <c r="Q76" s="9"/>
      <c r="R76" s="9"/>
      <c r="S76" t="s" s="7">
        <v>38</v>
      </c>
      <c r="T76" s="11">
        <v>13.6</v>
      </c>
      <c r="U76" t="s" s="7">
        <f>IFERROR(VLOOKUP(A76,'Weight Ranges of exporting Coun'!$A$2:$B$6,2,FALSE),'Weight Ranges of exporting Coun'!$B$6)</f>
        <v>58</v>
      </c>
      <c r="V76" s="8"/>
      <c r="W76" s="26">
        <f>K76-I76</f>
        <v>0.125</v>
      </c>
      <c r="X76" s="10">
        <v>3</v>
      </c>
      <c r="Y76" s="10">
        <v>207</v>
      </c>
      <c r="Z76" t="s" s="7">
        <v>124</v>
      </c>
      <c r="AA76" s="23">
        <v>532</v>
      </c>
      <c r="AB76" t="s" s="7">
        <v>277</v>
      </c>
      <c r="AC76" t="s" s="7">
        <v>278</v>
      </c>
      <c r="AD76" s="12">
        <f>AA76/Y76</f>
        <v>2.57004830917874</v>
      </c>
      <c r="AE76" s="8"/>
      <c r="AF76" s="3"/>
      <c r="AG76" s="14"/>
      <c r="AH76" s="15"/>
      <c r="AI76" s="15"/>
      <c r="AJ76" s="6"/>
    </row>
    <row r="77" ht="13.55" customHeight="1">
      <c r="A77" t="s" s="7">
        <v>44</v>
      </c>
      <c r="B77" t="s" s="7">
        <v>132</v>
      </c>
      <c r="C77" t="s" s="7">
        <v>33</v>
      </c>
      <c r="D77" t="s" s="7">
        <v>283</v>
      </c>
      <c r="E77" t="s" s="7">
        <v>109</v>
      </c>
      <c r="F77" t="s" s="7">
        <v>284</v>
      </c>
      <c r="G77" t="s" s="7">
        <v>285</v>
      </c>
      <c r="H77" t="s" s="7">
        <v>135</v>
      </c>
      <c r="I77" s="9">
        <v>3.170138888888889</v>
      </c>
      <c r="J77" s="10">
        <v>0</v>
      </c>
      <c r="K77" s="9">
        <v>3.270833333333333</v>
      </c>
      <c r="L77" t="s" s="7">
        <v>37</v>
      </c>
      <c r="M77" t="s" s="7">
        <v>37</v>
      </c>
      <c r="N77" t="s" s="7">
        <v>37</v>
      </c>
      <c r="O77" t="s" s="7">
        <v>37</v>
      </c>
      <c r="P77" t="s" s="7">
        <v>37</v>
      </c>
      <c r="Q77" s="9"/>
      <c r="R77" s="9"/>
      <c r="S77" t="s" s="7">
        <v>49</v>
      </c>
      <c r="T77" s="11">
        <v>14.9</v>
      </c>
      <c r="U77" t="s" s="7">
        <f>IFERROR(VLOOKUP(A77,'Weight Ranges of exporting Coun'!$A$2:$B$6,2,FALSE),'Weight Ranges of exporting Coun'!$B$6)</f>
        <v>58</v>
      </c>
      <c r="V77" s="8"/>
      <c r="W77" s="25">
        <f>K77-I77</f>
        <v>0.1006944444444444</v>
      </c>
      <c r="X77" s="10">
        <v>2.41666666666667</v>
      </c>
      <c r="Y77" s="10">
        <v>240</v>
      </c>
      <c r="Z77" t="s" s="7">
        <v>124</v>
      </c>
      <c r="AA77" s="23">
        <v>0</v>
      </c>
      <c r="AB77" t="s" s="7">
        <v>277</v>
      </c>
      <c r="AC77" t="s" s="7">
        <v>154</v>
      </c>
      <c r="AD77" s="12">
        <f>AA77/Y77</f>
        <v>0</v>
      </c>
      <c r="AE77" s="8"/>
      <c r="AF77" s="3"/>
      <c r="AG77" s="14"/>
      <c r="AH77" s="15"/>
      <c r="AI77" s="15"/>
      <c r="AJ77" s="6"/>
    </row>
    <row r="78" ht="13.55" customHeight="1">
      <c r="A78" t="s" s="7">
        <v>44</v>
      </c>
      <c r="B78" t="s" s="7">
        <v>132</v>
      </c>
      <c r="C78" t="s" s="7">
        <v>33</v>
      </c>
      <c r="D78" t="s" s="7">
        <v>286</v>
      </c>
      <c r="E78" t="s" s="7">
        <v>109</v>
      </c>
      <c r="F78" t="s" s="7">
        <v>284</v>
      </c>
      <c r="G78" t="s" s="7">
        <v>285</v>
      </c>
      <c r="H78" t="s" s="7">
        <v>135</v>
      </c>
      <c r="I78" s="9">
        <v>3.184027777777778</v>
      </c>
      <c r="J78" s="10">
        <v>0</v>
      </c>
      <c r="K78" s="9">
        <v>3.284722222222222</v>
      </c>
      <c r="L78" t="s" s="7">
        <v>37</v>
      </c>
      <c r="M78" t="s" s="7">
        <v>37</v>
      </c>
      <c r="N78" t="s" s="7">
        <v>37</v>
      </c>
      <c r="O78" t="s" s="7">
        <v>37</v>
      </c>
      <c r="P78" t="s" s="7">
        <v>37</v>
      </c>
      <c r="Q78" s="9"/>
      <c r="R78" s="9"/>
      <c r="S78" t="s" s="7">
        <v>49</v>
      </c>
      <c r="T78" s="11">
        <v>14.9</v>
      </c>
      <c r="U78" t="s" s="7">
        <f>IFERROR(VLOOKUP(A78,'Weight Ranges of exporting Coun'!$A$2:$B$6,2,FALSE),'Weight Ranges of exporting Coun'!$B$6)</f>
        <v>58</v>
      </c>
      <c r="V78" s="8"/>
      <c r="W78" s="25">
        <f>K78-I78</f>
        <v>0.1006944444444444</v>
      </c>
      <c r="X78" s="10">
        <v>2.41666666666667</v>
      </c>
      <c r="Y78" s="10">
        <v>240</v>
      </c>
      <c r="Z78" t="s" s="7">
        <v>124</v>
      </c>
      <c r="AA78" s="23">
        <v>0</v>
      </c>
      <c r="AB78" t="s" s="7">
        <v>277</v>
      </c>
      <c r="AC78" t="s" s="7">
        <v>154</v>
      </c>
      <c r="AD78" s="12">
        <f>AA78/Y78</f>
        <v>0</v>
      </c>
      <c r="AE78" s="8"/>
      <c r="AF78" s="3"/>
      <c r="AG78" s="14"/>
      <c r="AH78" s="15"/>
      <c r="AI78" s="15"/>
      <c r="AJ78" s="6"/>
    </row>
    <row r="79" ht="13.55" customHeight="1">
      <c r="A79" t="s" s="7">
        <v>44</v>
      </c>
      <c r="B79" t="s" s="7">
        <v>132</v>
      </c>
      <c r="C79" t="s" s="7">
        <v>33</v>
      </c>
      <c r="D79" t="s" s="7">
        <v>287</v>
      </c>
      <c r="E79" t="s" s="7">
        <v>109</v>
      </c>
      <c r="F79" t="s" s="7">
        <v>284</v>
      </c>
      <c r="G79" t="s" s="7">
        <v>285</v>
      </c>
      <c r="H79" t="s" s="7">
        <v>135</v>
      </c>
      <c r="I79" s="9">
        <v>3.3125</v>
      </c>
      <c r="J79" s="10">
        <v>0</v>
      </c>
      <c r="K79" s="9">
        <v>3.413194444444445</v>
      </c>
      <c r="L79" t="s" s="7">
        <v>37</v>
      </c>
      <c r="M79" t="s" s="7">
        <v>37</v>
      </c>
      <c r="N79" t="s" s="7">
        <v>37</v>
      </c>
      <c r="O79" t="s" s="7">
        <v>37</v>
      </c>
      <c r="P79" t="s" s="7">
        <v>37</v>
      </c>
      <c r="Q79" s="9"/>
      <c r="R79" s="9"/>
      <c r="S79" t="s" s="7">
        <v>49</v>
      </c>
      <c r="T79" s="11">
        <v>14.9</v>
      </c>
      <c r="U79" t="s" s="7">
        <f>IFERROR(VLOOKUP(A79,'Weight Ranges of exporting Coun'!$A$2:$B$6,2,FALSE),'Weight Ranges of exporting Coun'!$B$6)</f>
        <v>58</v>
      </c>
      <c r="V79" s="8"/>
      <c r="W79" s="25">
        <f>K79-I79</f>
        <v>0.1006944444444444</v>
      </c>
      <c r="X79" s="10">
        <v>2.41666666666667</v>
      </c>
      <c r="Y79" s="10">
        <v>240</v>
      </c>
      <c r="Z79" t="s" s="7">
        <v>124</v>
      </c>
      <c r="AA79" s="23">
        <v>0</v>
      </c>
      <c r="AB79" t="s" s="7">
        <v>277</v>
      </c>
      <c r="AC79" t="s" s="7">
        <v>154</v>
      </c>
      <c r="AD79" s="12">
        <f>AA79/Y79</f>
        <v>0</v>
      </c>
      <c r="AE79" s="8"/>
      <c r="AF79" s="3"/>
      <c r="AG79" s="14"/>
      <c r="AH79" s="15"/>
      <c r="AI79" s="15"/>
      <c r="AJ79" s="6"/>
    </row>
    <row r="80" ht="13.55" customHeight="1">
      <c r="A80" t="s" s="7">
        <v>44</v>
      </c>
      <c r="B80" t="s" s="7">
        <v>132</v>
      </c>
      <c r="C80" t="s" s="7">
        <v>33</v>
      </c>
      <c r="D80" t="s" s="7">
        <v>288</v>
      </c>
      <c r="E80" t="s" s="7">
        <v>109</v>
      </c>
      <c r="F80" t="s" s="7">
        <v>284</v>
      </c>
      <c r="G80" t="s" s="7">
        <v>285</v>
      </c>
      <c r="H80" t="s" s="7">
        <v>135</v>
      </c>
      <c r="I80" s="9">
        <v>3.326388888888889</v>
      </c>
      <c r="J80" s="10">
        <v>0</v>
      </c>
      <c r="K80" s="9">
        <v>3.427083333333333</v>
      </c>
      <c r="L80" t="s" s="7">
        <v>37</v>
      </c>
      <c r="M80" t="s" s="7">
        <v>37</v>
      </c>
      <c r="N80" t="s" s="7">
        <v>37</v>
      </c>
      <c r="O80" t="s" s="7">
        <v>37</v>
      </c>
      <c r="P80" t="s" s="7">
        <v>37</v>
      </c>
      <c r="Q80" s="9"/>
      <c r="R80" s="9"/>
      <c r="S80" t="s" s="7">
        <v>49</v>
      </c>
      <c r="T80" s="11">
        <v>14.9</v>
      </c>
      <c r="U80" t="s" s="7">
        <f>IFERROR(VLOOKUP(A80,'Weight Ranges of exporting Coun'!$A$2:$B$6,2,FALSE),'Weight Ranges of exporting Coun'!$B$6)</f>
        <v>58</v>
      </c>
      <c r="V80" s="8"/>
      <c r="W80" s="25">
        <f>K80-I80</f>
        <v>0.1006944444444444</v>
      </c>
      <c r="X80" s="10">
        <v>2.41666666666667</v>
      </c>
      <c r="Y80" s="10">
        <v>240</v>
      </c>
      <c r="Z80" t="s" s="7">
        <v>124</v>
      </c>
      <c r="AA80" s="23">
        <v>0</v>
      </c>
      <c r="AB80" t="s" s="7">
        <v>277</v>
      </c>
      <c r="AC80" t="s" s="7">
        <v>154</v>
      </c>
      <c r="AD80" s="12">
        <f>AA80/Y80</f>
        <v>0</v>
      </c>
      <c r="AE80" s="8"/>
      <c r="AF80" s="3"/>
      <c r="AG80" s="14"/>
      <c r="AH80" s="15"/>
      <c r="AI80" s="15"/>
      <c r="AJ80" s="6"/>
    </row>
    <row r="81" ht="13.55" customHeight="1">
      <c r="A81" t="s" s="7">
        <v>44</v>
      </c>
      <c r="B81" t="s" s="7">
        <v>132</v>
      </c>
      <c r="C81" t="s" s="7">
        <v>33</v>
      </c>
      <c r="D81" t="s" s="7">
        <v>289</v>
      </c>
      <c r="E81" t="s" s="7">
        <v>109</v>
      </c>
      <c r="F81" t="s" s="7">
        <v>284</v>
      </c>
      <c r="G81" t="s" s="7">
        <v>285</v>
      </c>
      <c r="H81" t="s" s="7">
        <v>135</v>
      </c>
      <c r="I81" s="9">
        <v>3.340277777777778</v>
      </c>
      <c r="J81" s="10">
        <v>0</v>
      </c>
      <c r="K81" s="9">
        <v>3.465277777777778</v>
      </c>
      <c r="L81" t="s" s="7">
        <v>37</v>
      </c>
      <c r="M81" t="s" s="7">
        <v>37</v>
      </c>
      <c r="N81" t="s" s="7">
        <v>37</v>
      </c>
      <c r="O81" t="s" s="7">
        <v>37</v>
      </c>
      <c r="P81" t="s" s="7">
        <v>37</v>
      </c>
      <c r="Q81" s="9"/>
      <c r="R81" s="9"/>
      <c r="S81" t="s" s="7">
        <v>49</v>
      </c>
      <c r="T81" s="11">
        <v>14.9</v>
      </c>
      <c r="U81" t="s" s="7">
        <f>IFERROR(VLOOKUP(A81,'Weight Ranges of exporting Coun'!$A$2:$B$6,2,FALSE),'Weight Ranges of exporting Coun'!$B$6)</f>
        <v>58</v>
      </c>
      <c r="V81" s="8"/>
      <c r="W81" s="26">
        <f>K81-I81</f>
        <v>0.125</v>
      </c>
      <c r="X81" s="10">
        <v>3</v>
      </c>
      <c r="Y81" s="10">
        <v>240</v>
      </c>
      <c r="Z81" t="s" s="7">
        <v>124</v>
      </c>
      <c r="AA81" s="23">
        <v>0</v>
      </c>
      <c r="AB81" t="s" s="7">
        <v>277</v>
      </c>
      <c r="AC81" t="s" s="7">
        <v>154</v>
      </c>
      <c r="AD81" s="12">
        <f>AA81/Y81</f>
        <v>0</v>
      </c>
      <c r="AE81" s="8"/>
      <c r="AF81" s="3"/>
      <c r="AG81" s="14"/>
      <c r="AH81" s="15"/>
      <c r="AI81" s="15"/>
      <c r="AJ81" s="6"/>
    </row>
    <row r="82" ht="13.55" customHeight="1">
      <c r="A82" t="s" s="7">
        <v>44</v>
      </c>
      <c r="B82" t="s" s="7">
        <v>132</v>
      </c>
      <c r="C82" t="s" s="7">
        <v>33</v>
      </c>
      <c r="D82" t="s" s="7">
        <v>290</v>
      </c>
      <c r="E82" t="s" s="7">
        <v>109</v>
      </c>
      <c r="F82" t="s" s="7">
        <v>284</v>
      </c>
      <c r="G82" t="s" s="7">
        <v>285</v>
      </c>
      <c r="H82" t="s" s="7">
        <v>135</v>
      </c>
      <c r="I82" s="9">
        <v>3.354166666666667</v>
      </c>
      <c r="J82" s="10">
        <v>0</v>
      </c>
      <c r="K82" s="9">
        <v>3.479166666666667</v>
      </c>
      <c r="L82" t="s" s="7">
        <v>37</v>
      </c>
      <c r="M82" t="s" s="7">
        <v>37</v>
      </c>
      <c r="N82" t="s" s="7">
        <v>37</v>
      </c>
      <c r="O82" t="s" s="7">
        <v>37</v>
      </c>
      <c r="P82" t="s" s="7">
        <v>37</v>
      </c>
      <c r="Q82" s="9"/>
      <c r="R82" s="9"/>
      <c r="S82" t="s" s="7">
        <v>49</v>
      </c>
      <c r="T82" s="11">
        <v>14.9</v>
      </c>
      <c r="U82" t="s" s="7">
        <f>IFERROR(VLOOKUP(A82,'Weight Ranges of exporting Coun'!$A$2:$B$6,2,FALSE),'Weight Ranges of exporting Coun'!$B$6)</f>
        <v>58</v>
      </c>
      <c r="V82" s="8"/>
      <c r="W82" s="26">
        <f>K82-I82</f>
        <v>0.125</v>
      </c>
      <c r="X82" s="10">
        <v>3</v>
      </c>
      <c r="Y82" s="10">
        <v>240</v>
      </c>
      <c r="Z82" t="s" s="7">
        <v>124</v>
      </c>
      <c r="AA82" s="23">
        <v>0</v>
      </c>
      <c r="AB82" t="s" s="7">
        <v>277</v>
      </c>
      <c r="AC82" t="s" s="7">
        <v>154</v>
      </c>
      <c r="AD82" s="12">
        <f>AA82/Y82</f>
        <v>0</v>
      </c>
      <c r="AE82" s="8"/>
      <c r="AF82" s="3"/>
      <c r="AG82" s="14"/>
      <c r="AH82" s="15"/>
      <c r="AI82" s="15"/>
      <c r="AJ82" s="6"/>
    </row>
    <row r="83" ht="13.55" customHeight="1">
      <c r="A83" t="s" s="7">
        <v>44</v>
      </c>
      <c r="B83" t="s" s="7">
        <v>132</v>
      </c>
      <c r="C83" t="s" s="7">
        <v>33</v>
      </c>
      <c r="D83" t="s" s="7">
        <v>291</v>
      </c>
      <c r="E83" t="s" s="7">
        <v>109</v>
      </c>
      <c r="F83" t="s" s="7">
        <v>284</v>
      </c>
      <c r="G83" t="s" s="7">
        <v>285</v>
      </c>
      <c r="H83" t="s" s="7">
        <v>135</v>
      </c>
      <c r="I83" s="9">
        <v>3.368055555555555</v>
      </c>
      <c r="J83" s="10">
        <v>0</v>
      </c>
      <c r="K83" s="9">
        <v>3.493055555555555</v>
      </c>
      <c r="L83" t="s" s="7">
        <v>37</v>
      </c>
      <c r="M83" t="s" s="7">
        <v>37</v>
      </c>
      <c r="N83" t="s" s="7">
        <v>37</v>
      </c>
      <c r="O83" t="s" s="7">
        <v>37</v>
      </c>
      <c r="P83" t="s" s="7">
        <v>37</v>
      </c>
      <c r="Q83" s="9"/>
      <c r="R83" s="9"/>
      <c r="S83" t="s" s="7">
        <v>49</v>
      </c>
      <c r="T83" s="11">
        <v>14.9</v>
      </c>
      <c r="U83" t="s" s="7">
        <f>IFERROR(VLOOKUP(A83,'Weight Ranges of exporting Coun'!$A$2:$B$6,2,FALSE),'Weight Ranges of exporting Coun'!$B$6)</f>
        <v>58</v>
      </c>
      <c r="V83" s="8"/>
      <c r="W83" s="26">
        <f>K83-I83</f>
        <v>0.125</v>
      </c>
      <c r="X83" s="10">
        <v>3</v>
      </c>
      <c r="Y83" s="10">
        <v>240</v>
      </c>
      <c r="Z83" t="s" s="7">
        <v>124</v>
      </c>
      <c r="AA83" s="23">
        <v>0</v>
      </c>
      <c r="AB83" t="s" s="7">
        <v>277</v>
      </c>
      <c r="AC83" t="s" s="7">
        <v>154</v>
      </c>
      <c r="AD83" s="12">
        <f>AA83/Y83</f>
        <v>0</v>
      </c>
      <c r="AE83" s="8"/>
      <c r="AF83" s="3"/>
      <c r="AG83" s="14"/>
      <c r="AH83" s="15"/>
      <c r="AI83" s="15"/>
      <c r="AJ83" s="6"/>
    </row>
    <row r="84" ht="13.55" customHeight="1">
      <c r="A84" t="s" s="7">
        <v>44</v>
      </c>
      <c r="B84" t="s" s="7">
        <v>132</v>
      </c>
      <c r="C84" t="s" s="7">
        <v>33</v>
      </c>
      <c r="D84" t="s" s="7">
        <v>292</v>
      </c>
      <c r="E84" t="s" s="7">
        <v>109</v>
      </c>
      <c r="F84" t="s" s="7">
        <v>284</v>
      </c>
      <c r="G84" t="s" s="7">
        <v>285</v>
      </c>
      <c r="H84" t="s" s="7">
        <v>135</v>
      </c>
      <c r="I84" s="9">
        <v>3.381944444444445</v>
      </c>
      <c r="J84" s="10">
        <v>0</v>
      </c>
      <c r="K84" s="9">
        <v>3.506944444444445</v>
      </c>
      <c r="L84" t="s" s="7">
        <v>37</v>
      </c>
      <c r="M84" t="s" s="7">
        <v>37</v>
      </c>
      <c r="N84" t="s" s="7">
        <v>37</v>
      </c>
      <c r="O84" t="s" s="7">
        <v>37</v>
      </c>
      <c r="P84" t="s" s="7">
        <v>37</v>
      </c>
      <c r="Q84" s="9"/>
      <c r="R84" s="9"/>
      <c r="S84" t="s" s="7">
        <v>49</v>
      </c>
      <c r="T84" s="11">
        <v>14.9</v>
      </c>
      <c r="U84" t="s" s="7">
        <f>IFERROR(VLOOKUP(A84,'Weight Ranges of exporting Coun'!$A$2:$B$6,2,FALSE),'Weight Ranges of exporting Coun'!$B$6)</f>
        <v>58</v>
      </c>
      <c r="V84" s="8"/>
      <c r="W84" s="26">
        <f>K84-I84</f>
        <v>0.125</v>
      </c>
      <c r="X84" s="10">
        <v>3</v>
      </c>
      <c r="Y84" s="10">
        <v>240</v>
      </c>
      <c r="Z84" t="s" s="7">
        <v>124</v>
      </c>
      <c r="AA84" s="23">
        <v>0</v>
      </c>
      <c r="AB84" t="s" s="7">
        <v>277</v>
      </c>
      <c r="AC84" t="s" s="7">
        <v>154</v>
      </c>
      <c r="AD84" s="12">
        <f>AA84/Y84</f>
        <v>0</v>
      </c>
      <c r="AE84" s="8"/>
      <c r="AF84" s="3"/>
      <c r="AG84" s="14"/>
      <c r="AH84" s="15"/>
      <c r="AI84" s="15"/>
      <c r="AJ84" s="6"/>
    </row>
    <row r="85" ht="13.55" customHeight="1">
      <c r="A85" t="s" s="7">
        <v>44</v>
      </c>
      <c r="B85" t="s" s="7">
        <v>132</v>
      </c>
      <c r="C85" t="s" s="7">
        <v>33</v>
      </c>
      <c r="D85" t="s" s="7">
        <v>293</v>
      </c>
      <c r="E85" t="s" s="7">
        <v>109</v>
      </c>
      <c r="F85" t="s" s="7">
        <v>284</v>
      </c>
      <c r="G85" t="s" s="7">
        <v>285</v>
      </c>
      <c r="H85" t="s" s="7">
        <v>135</v>
      </c>
      <c r="I85" s="9">
        <v>3.395833333333333</v>
      </c>
      <c r="J85" s="10">
        <v>0</v>
      </c>
      <c r="K85" s="9">
        <v>3.520833333333333</v>
      </c>
      <c r="L85" t="s" s="7">
        <v>37</v>
      </c>
      <c r="M85" t="s" s="7">
        <v>37</v>
      </c>
      <c r="N85" t="s" s="7">
        <v>37</v>
      </c>
      <c r="O85" t="s" s="7">
        <v>37</v>
      </c>
      <c r="P85" t="s" s="7">
        <v>37</v>
      </c>
      <c r="Q85" s="9"/>
      <c r="R85" s="9"/>
      <c r="S85" t="s" s="7">
        <v>49</v>
      </c>
      <c r="T85" s="11">
        <v>14.9</v>
      </c>
      <c r="U85" t="s" s="7">
        <f>IFERROR(VLOOKUP(A85,'Weight Ranges of exporting Coun'!$A$2:$B$6,2,FALSE),'Weight Ranges of exporting Coun'!$B$6)</f>
        <v>58</v>
      </c>
      <c r="V85" s="8"/>
      <c r="W85" s="26">
        <f>K85-I85</f>
        <v>0.125</v>
      </c>
      <c r="X85" s="10">
        <v>3</v>
      </c>
      <c r="Y85" s="10">
        <v>240</v>
      </c>
      <c r="Z85" t="s" s="7">
        <v>124</v>
      </c>
      <c r="AA85" s="23">
        <v>0</v>
      </c>
      <c r="AB85" t="s" s="7">
        <v>277</v>
      </c>
      <c r="AC85" t="s" s="7">
        <v>154</v>
      </c>
      <c r="AD85" s="12">
        <f>AA85/Y85</f>
        <v>0</v>
      </c>
      <c r="AE85" s="8"/>
      <c r="AF85" s="3"/>
      <c r="AG85" s="14"/>
      <c r="AH85" s="15"/>
      <c r="AI85" s="15"/>
      <c r="AJ85" s="6"/>
    </row>
    <row r="86" ht="13.55" customHeight="1">
      <c r="A86" t="s" s="7">
        <v>44</v>
      </c>
      <c r="B86" t="s" s="7">
        <v>294</v>
      </c>
      <c r="C86" t="s" s="7">
        <v>33</v>
      </c>
      <c r="D86" t="s" s="7">
        <v>295</v>
      </c>
      <c r="E86" t="s" s="7">
        <v>109</v>
      </c>
      <c r="F86" t="s" s="7">
        <v>296</v>
      </c>
      <c r="G86" t="s" s="7">
        <v>120</v>
      </c>
      <c r="H86" t="s" s="7">
        <v>297</v>
      </c>
      <c r="I86" s="9">
        <v>3.291666666666667</v>
      </c>
      <c r="J86" s="10">
        <v>0</v>
      </c>
      <c r="K86" s="9">
        <v>3.458333333333333</v>
      </c>
      <c r="L86" t="s" s="7">
        <v>37</v>
      </c>
      <c r="M86" t="s" s="7">
        <v>37</v>
      </c>
      <c r="N86" t="s" s="7">
        <v>37</v>
      </c>
      <c r="O86" t="s" s="7">
        <v>37</v>
      </c>
      <c r="P86" t="s" s="7">
        <v>37</v>
      </c>
      <c r="Q86" s="9"/>
      <c r="R86" s="9"/>
      <c r="S86" t="s" s="7">
        <v>38</v>
      </c>
      <c r="T86" s="11">
        <v>13.6</v>
      </c>
      <c r="U86" t="s" s="7">
        <f>IFERROR(VLOOKUP(A86,'Weight Ranges of exporting Coun'!$A$2:$B$6,2,FALSE),'Weight Ranges of exporting Coun'!$B$6)</f>
        <v>58</v>
      </c>
      <c r="V86" s="8"/>
      <c r="W86" s="26">
        <f>K86-I86</f>
        <v>0.1666666666666667</v>
      </c>
      <c r="X86" s="10">
        <v>4</v>
      </c>
      <c r="Y86" s="10">
        <v>240</v>
      </c>
      <c r="Z86" t="s" s="7">
        <v>124</v>
      </c>
      <c r="AA86" s="23">
        <v>485</v>
      </c>
      <c r="AB86" t="s" s="7">
        <v>277</v>
      </c>
      <c r="AC86" t="s" s="7">
        <v>278</v>
      </c>
      <c r="AD86" s="12">
        <f>AA86/Y86</f>
        <v>2.02083333333333</v>
      </c>
      <c r="AE86" s="8"/>
      <c r="AF86" s="3"/>
      <c r="AG86" s="14"/>
      <c r="AH86" s="15"/>
      <c r="AI86" s="15"/>
      <c r="AJ86" s="6"/>
    </row>
    <row r="87" ht="13.55" customHeight="1">
      <c r="A87" t="s" s="7">
        <v>44</v>
      </c>
      <c r="B87" t="s" s="7">
        <v>294</v>
      </c>
      <c r="C87" t="s" s="7">
        <v>33</v>
      </c>
      <c r="D87" t="s" s="7">
        <v>298</v>
      </c>
      <c r="E87" t="s" s="7">
        <v>109</v>
      </c>
      <c r="F87" t="s" s="7">
        <v>299</v>
      </c>
      <c r="G87" t="s" s="7">
        <v>120</v>
      </c>
      <c r="H87" t="s" s="7">
        <v>297</v>
      </c>
      <c r="I87" s="9">
        <v>3.208333333333333</v>
      </c>
      <c r="J87" s="10">
        <v>0</v>
      </c>
      <c r="K87" s="9">
        <v>3.375</v>
      </c>
      <c r="L87" t="s" s="7">
        <v>37</v>
      </c>
      <c r="M87" t="s" s="7">
        <v>37</v>
      </c>
      <c r="N87" t="s" s="7">
        <v>37</v>
      </c>
      <c r="O87" t="s" s="7">
        <v>37</v>
      </c>
      <c r="P87" s="9"/>
      <c r="Q87" s="9"/>
      <c r="R87" s="9"/>
      <c r="S87" t="s" s="7">
        <v>38</v>
      </c>
      <c r="T87" s="11">
        <v>13.6</v>
      </c>
      <c r="U87" t="s" s="7">
        <f>IFERROR(VLOOKUP(A87,'Weight Ranges of exporting Coun'!$A$2:$B$6,2,FALSE),'Weight Ranges of exporting Coun'!$B$6)</f>
        <v>58</v>
      </c>
      <c r="V87" s="8"/>
      <c r="W87" s="26">
        <f>K87-I87</f>
        <v>0.1666666666666667</v>
      </c>
      <c r="X87" s="10">
        <v>4</v>
      </c>
      <c r="Y87" s="10">
        <v>240</v>
      </c>
      <c r="Z87" t="s" s="7">
        <v>124</v>
      </c>
      <c r="AA87" s="23">
        <v>430</v>
      </c>
      <c r="AB87" t="s" s="7">
        <v>277</v>
      </c>
      <c r="AC87" t="s" s="7">
        <v>300</v>
      </c>
      <c r="AD87" s="12">
        <f>AA87/Y87</f>
        <v>1.79166666666667</v>
      </c>
      <c r="AE87" s="8"/>
      <c r="AF87" s="3"/>
      <c r="AG87" s="14"/>
      <c r="AH87" s="15"/>
      <c r="AI87" s="15"/>
      <c r="AJ87" s="6"/>
    </row>
    <row r="88" ht="13.55" customHeight="1">
      <c r="A88" t="s" s="7">
        <v>44</v>
      </c>
      <c r="B88" t="s" s="7">
        <v>294</v>
      </c>
      <c r="C88" t="s" s="7">
        <v>33</v>
      </c>
      <c r="D88" t="s" s="7">
        <v>301</v>
      </c>
      <c r="E88" t="s" s="7">
        <v>109</v>
      </c>
      <c r="F88" t="s" s="7">
        <v>302</v>
      </c>
      <c r="G88" t="s" s="7">
        <v>120</v>
      </c>
      <c r="H88" t="s" s="7">
        <v>297</v>
      </c>
      <c r="I88" s="9">
        <v>3.208333333333333</v>
      </c>
      <c r="J88" s="10">
        <v>0</v>
      </c>
      <c r="K88" s="9">
        <v>3.375</v>
      </c>
      <c r="L88" t="s" s="7">
        <v>37</v>
      </c>
      <c r="M88" s="8"/>
      <c r="N88" s="8"/>
      <c r="O88" s="8"/>
      <c r="P88" t="s" s="7">
        <v>37</v>
      </c>
      <c r="Q88" s="9"/>
      <c r="R88" s="9"/>
      <c r="S88" t="s" s="7">
        <v>38</v>
      </c>
      <c r="T88" s="11">
        <v>13.6</v>
      </c>
      <c r="U88" t="s" s="7">
        <f>IFERROR(VLOOKUP(A88,'Weight Ranges of exporting Coun'!$A$2:$B$6,2,FALSE),'Weight Ranges of exporting Coun'!$B$6)</f>
        <v>58</v>
      </c>
      <c r="V88" s="8"/>
      <c r="W88" s="26">
        <f>K88-I88</f>
        <v>0.1666666666666667</v>
      </c>
      <c r="X88" s="10">
        <v>4</v>
      </c>
      <c r="Y88" s="10">
        <v>240</v>
      </c>
      <c r="Z88" t="s" s="7">
        <v>124</v>
      </c>
      <c r="AA88" s="23">
        <v>510</v>
      </c>
      <c r="AB88" t="s" s="7">
        <v>277</v>
      </c>
      <c r="AC88" t="s" s="7">
        <v>300</v>
      </c>
      <c r="AD88" s="12">
        <f>AA88/Y88</f>
        <v>2.125</v>
      </c>
      <c r="AE88" s="8"/>
      <c r="AF88" s="3"/>
      <c r="AG88" s="14"/>
      <c r="AH88" s="15"/>
      <c r="AI88" s="15"/>
      <c r="AJ88" s="6"/>
    </row>
    <row r="89" ht="13.55" customHeight="1">
      <c r="A89" t="s" s="7">
        <v>44</v>
      </c>
      <c r="B89" t="s" s="7">
        <v>117</v>
      </c>
      <c r="C89" t="s" s="7">
        <v>33</v>
      </c>
      <c r="D89" t="s" s="7">
        <v>303</v>
      </c>
      <c r="E89" t="s" s="7">
        <v>109</v>
      </c>
      <c r="F89" t="s" s="7">
        <v>304</v>
      </c>
      <c r="G89" t="s" s="7">
        <v>285</v>
      </c>
      <c r="H89" t="s" s="7">
        <v>195</v>
      </c>
      <c r="I89" s="9">
        <v>3.145833333333333</v>
      </c>
      <c r="J89" s="10">
        <v>0</v>
      </c>
      <c r="K89" s="9">
        <v>3.6875</v>
      </c>
      <c r="L89" s="8"/>
      <c r="M89" t="s" s="7">
        <v>37</v>
      </c>
      <c r="N89" t="s" s="7">
        <v>37</v>
      </c>
      <c r="O89" t="s" s="7">
        <v>37</v>
      </c>
      <c r="P89" t="s" s="7">
        <v>37</v>
      </c>
      <c r="Q89" t="s" s="7">
        <v>37</v>
      </c>
      <c r="R89" s="9"/>
      <c r="S89" t="s" s="7">
        <v>38</v>
      </c>
      <c r="T89" s="11">
        <v>13.6</v>
      </c>
      <c r="U89" t="s" s="7">
        <f>IFERROR(VLOOKUP(A89,'Weight Ranges of exporting Coun'!$A$2:$B$6,2,FALSE),'Weight Ranges of exporting Coun'!$B$6)</f>
        <v>58</v>
      </c>
      <c r="V89" s="8"/>
      <c r="W89" s="26">
        <f>K89-I89</f>
        <v>0.5416666666666666</v>
      </c>
      <c r="X89" s="10">
        <v>13</v>
      </c>
      <c r="Y89" s="10">
        <v>800</v>
      </c>
      <c r="Z89" t="s" s="7">
        <v>124</v>
      </c>
      <c r="AA89" s="23"/>
      <c r="AB89" t="s" s="7">
        <v>277</v>
      </c>
      <c r="AC89" t="s" s="7">
        <v>305</v>
      </c>
      <c r="AD89" s="12">
        <f>AA89/Y89</f>
        <v>0</v>
      </c>
      <c r="AE89" s="8"/>
      <c r="AF89" s="3"/>
      <c r="AG89" s="14"/>
      <c r="AH89" s="15"/>
      <c r="AI89" s="15"/>
      <c r="AJ89" s="6"/>
    </row>
    <row r="90" ht="13.55" customHeight="1">
      <c r="A90" t="s" s="7">
        <v>44</v>
      </c>
      <c r="B90" t="s" s="7">
        <v>117</v>
      </c>
      <c r="C90" t="s" s="7">
        <v>33</v>
      </c>
      <c r="D90" t="s" s="7">
        <v>306</v>
      </c>
      <c r="E90" t="s" s="7">
        <v>109</v>
      </c>
      <c r="F90" t="s" s="7">
        <v>307</v>
      </c>
      <c r="G90" t="s" s="7">
        <v>285</v>
      </c>
      <c r="H90" t="s" s="7">
        <v>195</v>
      </c>
      <c r="I90" s="9">
        <v>3.229166666666667</v>
      </c>
      <c r="J90" s="10">
        <v>0</v>
      </c>
      <c r="K90" s="9">
        <v>3.75</v>
      </c>
      <c r="L90" t="s" s="7">
        <v>37</v>
      </c>
      <c r="M90" t="s" s="7">
        <v>37</v>
      </c>
      <c r="N90" t="s" s="7">
        <v>37</v>
      </c>
      <c r="O90" t="s" s="7">
        <v>37</v>
      </c>
      <c r="P90" t="s" s="7">
        <v>37</v>
      </c>
      <c r="Q90" s="9"/>
      <c r="R90" s="9"/>
      <c r="S90" t="s" s="7">
        <v>38</v>
      </c>
      <c r="T90" s="11">
        <v>13.6</v>
      </c>
      <c r="U90" t="s" s="7">
        <f>IFERROR(VLOOKUP(A90,'Weight Ranges of exporting Coun'!$A$2:$B$6,2,FALSE),'Weight Ranges of exporting Coun'!$B$6)</f>
        <v>58</v>
      </c>
      <c r="V90" s="8"/>
      <c r="W90" s="25">
        <f>K90-I90</f>
        <v>0.5208333333333334</v>
      </c>
      <c r="X90" s="10">
        <v>12.5</v>
      </c>
      <c r="Y90" s="10">
        <v>800</v>
      </c>
      <c r="Z90" t="s" s="7">
        <v>124</v>
      </c>
      <c r="AA90" s="23"/>
      <c r="AB90" t="s" s="7">
        <v>277</v>
      </c>
      <c r="AC90" t="s" s="7">
        <v>305</v>
      </c>
      <c r="AD90" s="12">
        <f>AA90/Y90</f>
        <v>0</v>
      </c>
      <c r="AE90" s="8"/>
      <c r="AF90" s="3"/>
      <c r="AG90" s="14"/>
      <c r="AH90" s="15"/>
      <c r="AI90" s="15"/>
      <c r="AJ90" s="6"/>
    </row>
    <row r="91" ht="13.55" customHeight="1">
      <c r="A91" t="s" s="7">
        <v>308</v>
      </c>
      <c r="B91" t="s" s="7">
        <v>309</v>
      </c>
      <c r="C91" t="s" s="7">
        <v>33</v>
      </c>
      <c r="D91" t="s" s="7">
        <v>310</v>
      </c>
      <c r="E91" s="8"/>
      <c r="F91" s="8"/>
      <c r="G91" t="s" s="7">
        <v>311</v>
      </c>
      <c r="H91" t="s" s="7">
        <v>36</v>
      </c>
      <c r="I91" s="9">
        <v>3.25</v>
      </c>
      <c r="J91" s="10">
        <v>0</v>
      </c>
      <c r="K91" s="9">
        <v>3.625</v>
      </c>
      <c r="L91" t="s" s="7">
        <v>37</v>
      </c>
      <c r="M91" t="s" s="7">
        <v>37</v>
      </c>
      <c r="N91" t="s" s="7">
        <v>37</v>
      </c>
      <c r="O91" t="s" s="7">
        <v>37</v>
      </c>
      <c r="P91" t="s" s="7">
        <v>37</v>
      </c>
      <c r="Q91" s="9"/>
      <c r="R91" s="9"/>
      <c r="S91" t="s" s="7">
        <v>38</v>
      </c>
      <c r="T91" s="11">
        <v>13.6</v>
      </c>
      <c r="U91" t="s" s="7">
        <f>IFERROR(VLOOKUP(A91,'Weight Ranges of exporting Coun'!$A$2:$B$6,2,FALSE),'Weight Ranges of exporting Coun'!$B$6)</f>
        <v>58</v>
      </c>
      <c r="V91" t="s" s="27">
        <v>312</v>
      </c>
      <c r="W91" s="26">
        <f>K91-I91</f>
        <v>0.375</v>
      </c>
      <c r="X91" s="10">
        <v>9</v>
      </c>
      <c r="Y91" s="10">
        <v>386</v>
      </c>
      <c r="Z91" t="s" s="7">
        <v>250</v>
      </c>
      <c r="AA91" s="23">
        <f t="shared" si="184" ref="AA91:AA186">835/2</f>
        <v>417.5</v>
      </c>
      <c r="AB91" t="s" s="7">
        <v>313</v>
      </c>
      <c r="AC91" s="8"/>
      <c r="AD91" s="12"/>
      <c r="AE91" t="s" s="7">
        <v>314</v>
      </c>
      <c r="AF91" s="3"/>
      <c r="AG91" s="14"/>
      <c r="AH91" s="15"/>
      <c r="AI91" s="15"/>
      <c r="AJ91" s="6"/>
    </row>
    <row r="92" ht="13.55" customHeight="1">
      <c r="A92" t="s" s="7">
        <v>308</v>
      </c>
      <c r="B92" t="s" s="7">
        <v>31</v>
      </c>
      <c r="C92" t="s" s="7">
        <v>33</v>
      </c>
      <c r="D92" t="s" s="7">
        <v>310</v>
      </c>
      <c r="E92" s="8"/>
      <c r="F92" s="8"/>
      <c r="G92" t="s" s="7">
        <v>311</v>
      </c>
      <c r="H92" t="s" s="7">
        <v>315</v>
      </c>
      <c r="I92" s="9">
        <v>3.25</v>
      </c>
      <c r="J92" s="10">
        <v>0</v>
      </c>
      <c r="K92" s="9">
        <v>3.395833333333333</v>
      </c>
      <c r="L92" t="s" s="7">
        <v>37</v>
      </c>
      <c r="M92" t="s" s="7">
        <v>37</v>
      </c>
      <c r="N92" t="s" s="7">
        <v>37</v>
      </c>
      <c r="O92" t="s" s="7">
        <v>37</v>
      </c>
      <c r="P92" t="s" s="7">
        <v>37</v>
      </c>
      <c r="Q92" s="9"/>
      <c r="R92" s="9"/>
      <c r="S92" t="s" s="7">
        <v>38</v>
      </c>
      <c r="T92" s="11">
        <v>13.6</v>
      </c>
      <c r="U92" t="s" s="7">
        <f>IFERROR(VLOOKUP(A92,'Weight Ranges of exporting Coun'!$A$2:$B$6,2,FALSE),'Weight Ranges of exporting Coun'!$B$6)</f>
        <v>58</v>
      </c>
      <c r="V92" t="s" s="27">
        <v>312</v>
      </c>
      <c r="W92" s="25">
        <f>K92-I92</f>
        <v>0.1458333333333333</v>
      </c>
      <c r="X92" s="10">
        <v>3.5</v>
      </c>
      <c r="Y92" s="10">
        <v>130</v>
      </c>
      <c r="Z92" t="s" s="7">
        <v>250</v>
      </c>
      <c r="AA92" s="23"/>
      <c r="AB92" t="s" s="7">
        <v>313</v>
      </c>
      <c r="AC92" s="8"/>
      <c r="AD92" s="12"/>
      <c r="AE92" t="s" s="7">
        <v>314</v>
      </c>
      <c r="AF92" s="3"/>
      <c r="AG92" s="14"/>
      <c r="AH92" s="15"/>
      <c r="AI92" s="15"/>
      <c r="AJ92" s="6"/>
    </row>
    <row r="93" ht="13.55" customHeight="1">
      <c r="A93" t="s" s="7">
        <v>44</v>
      </c>
      <c r="B93" t="s" s="7">
        <v>32</v>
      </c>
      <c r="C93" t="s" s="7">
        <v>33</v>
      </c>
      <c r="D93" t="s" s="7">
        <v>316</v>
      </c>
      <c r="E93" t="s" s="7">
        <v>109</v>
      </c>
      <c r="F93" t="s" s="7">
        <v>317</v>
      </c>
      <c r="G93" t="s" s="7">
        <v>318</v>
      </c>
      <c r="H93" t="s" s="7">
        <v>319</v>
      </c>
      <c r="I93" s="9">
        <v>3.25</v>
      </c>
      <c r="J93" s="10">
        <v>0</v>
      </c>
      <c r="K93" s="9">
        <v>3.541666666666667</v>
      </c>
      <c r="L93" t="s" s="7">
        <v>37</v>
      </c>
      <c r="M93" t="s" s="7">
        <v>37</v>
      </c>
      <c r="N93" t="s" s="7">
        <v>37</v>
      </c>
      <c r="O93" t="s" s="7">
        <v>37</v>
      </c>
      <c r="P93" t="s" s="7">
        <v>37</v>
      </c>
      <c r="Q93" s="9"/>
      <c r="R93" s="9"/>
      <c r="S93" t="s" s="7">
        <v>49</v>
      </c>
      <c r="T93" s="11">
        <v>14.9</v>
      </c>
      <c r="U93" t="s" s="7">
        <f>IFERROR(VLOOKUP(A93,'Weight Ranges of exporting Coun'!$A$2:$B$6,2,FALSE),'Weight Ranges of exporting Coun'!$B$6)</f>
        <v>58</v>
      </c>
      <c r="V93" s="8"/>
      <c r="W93" s="26">
        <f>K93-I93</f>
        <v>0.2916666666666667</v>
      </c>
      <c r="X93" s="10">
        <v>7</v>
      </c>
      <c r="Y93" s="10">
        <v>380</v>
      </c>
      <c r="Z93" t="s" s="7">
        <v>124</v>
      </c>
      <c r="AA93" s="23">
        <v>450</v>
      </c>
      <c r="AB93" t="s" s="7">
        <v>277</v>
      </c>
      <c r="AC93" t="s" s="7">
        <v>320</v>
      </c>
      <c r="AD93" s="12">
        <f>AA93/Y93</f>
        <v>1.18421052631579</v>
      </c>
      <c r="AE93" s="8"/>
      <c r="AF93" s="3"/>
      <c r="AG93" s="14"/>
      <c r="AH93" s="15"/>
      <c r="AI93" s="15"/>
      <c r="AJ93" s="6"/>
    </row>
    <row r="94" ht="13.55" customHeight="1">
      <c r="A94" t="s" s="7">
        <v>44</v>
      </c>
      <c r="B94" t="s" s="7">
        <v>32</v>
      </c>
      <c r="C94" t="s" s="7">
        <v>33</v>
      </c>
      <c r="D94" t="s" s="7">
        <v>321</v>
      </c>
      <c r="E94" t="s" s="7">
        <v>109</v>
      </c>
      <c r="F94" t="s" s="7">
        <v>322</v>
      </c>
      <c r="G94" t="s" s="7">
        <v>318</v>
      </c>
      <c r="H94" t="s" s="7">
        <v>209</v>
      </c>
      <c r="I94" s="9">
        <v>3.302083333333333</v>
      </c>
      <c r="J94" s="10">
        <v>0</v>
      </c>
      <c r="K94" s="9">
        <v>3.614583333333333</v>
      </c>
      <c r="L94" t="s" s="7">
        <v>37</v>
      </c>
      <c r="M94" t="s" s="7">
        <v>37</v>
      </c>
      <c r="N94" t="s" s="7">
        <v>37</v>
      </c>
      <c r="O94" t="s" s="7">
        <v>37</v>
      </c>
      <c r="P94" t="s" s="7">
        <v>37</v>
      </c>
      <c r="Q94" t="s" s="7">
        <v>37</v>
      </c>
      <c r="R94" s="9"/>
      <c r="S94" t="s" s="7">
        <v>49</v>
      </c>
      <c r="T94" s="11">
        <v>14.9</v>
      </c>
      <c r="U94" t="s" s="7">
        <f>IFERROR(VLOOKUP(A94,'Weight Ranges of exporting Coun'!$A$2:$B$6,2,FALSE),'Weight Ranges of exporting Coun'!$B$6)</f>
        <v>58</v>
      </c>
      <c r="V94" s="8"/>
      <c r="W94" s="25">
        <f>K94-I94</f>
        <v>0.3125</v>
      </c>
      <c r="X94" s="10">
        <v>7.5</v>
      </c>
      <c r="Y94" s="10">
        <v>445</v>
      </c>
      <c r="Z94" t="s" s="7">
        <v>124</v>
      </c>
      <c r="AA94" s="23">
        <v>605</v>
      </c>
      <c r="AB94" t="s" s="7">
        <v>277</v>
      </c>
      <c r="AC94" t="s" s="7">
        <v>320</v>
      </c>
      <c r="AD94" s="12">
        <f>AA94/Y94</f>
        <v>1.35955056179775</v>
      </c>
      <c r="AE94" s="8"/>
      <c r="AF94" s="3"/>
      <c r="AG94" s="14"/>
      <c r="AH94" s="15"/>
      <c r="AI94" s="15"/>
      <c r="AJ94" s="6"/>
    </row>
    <row r="95" ht="13.55" customHeight="1">
      <c r="A95" t="s" s="7">
        <v>44</v>
      </c>
      <c r="B95" t="s" s="7">
        <v>32</v>
      </c>
      <c r="C95" t="s" s="7">
        <v>33</v>
      </c>
      <c r="D95" t="s" s="7">
        <v>323</v>
      </c>
      <c r="E95" t="s" s="7">
        <v>109</v>
      </c>
      <c r="F95" t="s" s="7">
        <v>324</v>
      </c>
      <c r="G95" t="s" s="7">
        <v>318</v>
      </c>
      <c r="H95" t="s" s="7">
        <v>325</v>
      </c>
      <c r="I95" s="9">
        <v>3.270833333333333</v>
      </c>
      <c r="J95" s="10">
        <v>0</v>
      </c>
      <c r="K95" s="9">
        <v>3.59375</v>
      </c>
      <c r="L95" t="s" s="7">
        <v>37</v>
      </c>
      <c r="M95" s="8"/>
      <c r="N95" t="s" s="7">
        <v>37</v>
      </c>
      <c r="O95" s="8"/>
      <c r="P95" t="s" s="7">
        <v>37</v>
      </c>
      <c r="Q95" s="9"/>
      <c r="R95" s="9"/>
      <c r="S95" t="s" s="7">
        <v>49</v>
      </c>
      <c r="T95" s="11">
        <v>14.9</v>
      </c>
      <c r="U95" t="s" s="7">
        <f>IFERROR(VLOOKUP(A95,'Weight Ranges of exporting Coun'!$A$2:$B$6,2,FALSE),'Weight Ranges of exporting Coun'!$B$6)</f>
        <v>58</v>
      </c>
      <c r="V95" s="8"/>
      <c r="W95" s="25">
        <f>K95-I95</f>
        <v>0.3229166666666667</v>
      </c>
      <c r="X95" s="10">
        <v>7.75</v>
      </c>
      <c r="Y95" s="10">
        <v>551</v>
      </c>
      <c r="Z95" t="s" s="7">
        <v>124</v>
      </c>
      <c r="AA95" s="23">
        <v>780</v>
      </c>
      <c r="AB95" t="s" s="7">
        <v>277</v>
      </c>
      <c r="AC95" t="s" s="7">
        <v>320</v>
      </c>
      <c r="AD95" s="12">
        <f>AA95/Y95</f>
        <v>1.41560798548094</v>
      </c>
      <c r="AE95" s="8"/>
      <c r="AF95" s="3"/>
      <c r="AG95" s="14"/>
      <c r="AH95" s="15"/>
      <c r="AI95" s="15"/>
      <c r="AJ95" s="6"/>
    </row>
    <row r="96" ht="13.55" customHeight="1">
      <c r="A96" t="s" s="7">
        <v>44</v>
      </c>
      <c r="B96" t="s" s="7">
        <v>326</v>
      </c>
      <c r="C96" t="s" s="7">
        <v>33</v>
      </c>
      <c r="D96" t="s" s="7">
        <v>327</v>
      </c>
      <c r="E96" t="s" s="7">
        <v>109</v>
      </c>
      <c r="F96" t="s" s="7">
        <v>328</v>
      </c>
      <c r="G96" t="s" s="7">
        <v>120</v>
      </c>
      <c r="H96" t="s" s="7">
        <v>329</v>
      </c>
      <c r="I96" s="9">
        <v>3.291666666666667</v>
      </c>
      <c r="J96" s="10">
        <v>1</v>
      </c>
      <c r="K96" s="9">
        <v>3.833333333333333</v>
      </c>
      <c r="L96" t="s" s="7">
        <v>37</v>
      </c>
      <c r="M96" t="s" s="7">
        <v>37</v>
      </c>
      <c r="N96" t="s" s="7">
        <v>37</v>
      </c>
      <c r="O96" t="s" s="7">
        <v>37</v>
      </c>
      <c r="P96" t="s" s="7">
        <v>37</v>
      </c>
      <c r="Q96" t="s" s="7">
        <v>37</v>
      </c>
      <c r="R96" s="9"/>
      <c r="S96" t="s" s="7">
        <v>38</v>
      </c>
      <c r="T96" s="11">
        <v>13.6</v>
      </c>
      <c r="U96" t="s" s="7">
        <f>IFERROR(VLOOKUP(A96,'Weight Ranges of exporting Coun'!$A$2:$B$6,2,FALSE),'Weight Ranges of exporting Coun'!$B$6)</f>
        <v>58</v>
      </c>
      <c r="V96" s="8"/>
      <c r="W96" t="s" s="28">
        <v>330</v>
      </c>
      <c r="X96" s="10">
        <v>37</v>
      </c>
      <c r="Y96" s="10">
        <v>1282</v>
      </c>
      <c r="Z96" t="s" s="7">
        <v>124</v>
      </c>
      <c r="AA96" s="23">
        <v>2565</v>
      </c>
      <c r="AB96" t="s" s="7">
        <v>277</v>
      </c>
      <c r="AC96" t="s" s="7">
        <v>331</v>
      </c>
      <c r="AD96" s="12">
        <f>AA96/Y96</f>
        <v>2.00078003120125</v>
      </c>
      <c r="AE96" s="8"/>
      <c r="AF96" s="3"/>
      <c r="AG96" s="14"/>
      <c r="AH96" s="15"/>
      <c r="AI96" s="15"/>
      <c r="AJ96" s="6"/>
    </row>
    <row r="97" ht="13.55" customHeight="1">
      <c r="A97" t="s" s="7">
        <v>44</v>
      </c>
      <c r="B97" t="s" s="7">
        <v>326</v>
      </c>
      <c r="C97" t="s" s="7">
        <v>33</v>
      </c>
      <c r="D97" t="s" s="7">
        <v>332</v>
      </c>
      <c r="E97" t="s" s="7">
        <v>109</v>
      </c>
      <c r="F97" t="s" s="7">
        <v>333</v>
      </c>
      <c r="G97" t="s" s="7">
        <v>120</v>
      </c>
      <c r="H97" t="s" s="7">
        <v>329</v>
      </c>
      <c r="I97" s="9">
        <v>3.125</v>
      </c>
      <c r="J97" s="10">
        <v>1</v>
      </c>
      <c r="K97" s="9">
        <v>3.729166666666667</v>
      </c>
      <c r="L97" s="8"/>
      <c r="M97" t="s" s="7">
        <v>37</v>
      </c>
      <c r="N97" t="s" s="7">
        <v>37</v>
      </c>
      <c r="O97" t="s" s="7">
        <v>37</v>
      </c>
      <c r="P97" t="s" s="7">
        <v>37</v>
      </c>
      <c r="Q97" s="9"/>
      <c r="R97" s="9"/>
      <c r="S97" t="s" s="7">
        <v>38</v>
      </c>
      <c r="T97" s="11">
        <v>13.6</v>
      </c>
      <c r="U97" t="s" s="7">
        <f>IFERROR(VLOOKUP(A97,'Weight Ranges of exporting Coun'!$A$2:$B$6,2,FALSE),'Weight Ranges of exporting Coun'!$B$6)</f>
        <v>58</v>
      </c>
      <c r="V97" s="8"/>
      <c r="W97" t="s" s="28">
        <v>334</v>
      </c>
      <c r="X97" s="10">
        <v>38.5</v>
      </c>
      <c r="Y97" s="10">
        <v>1282</v>
      </c>
      <c r="Z97" t="s" s="7">
        <v>124</v>
      </c>
      <c r="AA97" s="23">
        <v>2565</v>
      </c>
      <c r="AB97" t="s" s="7">
        <v>277</v>
      </c>
      <c r="AC97" t="s" s="7">
        <v>331</v>
      </c>
      <c r="AD97" s="12">
        <f>AA97/Y97</f>
        <v>2.00078003120125</v>
      </c>
      <c r="AE97" s="8"/>
      <c r="AF97" s="3"/>
      <c r="AG97" s="14"/>
      <c r="AH97" s="15"/>
      <c r="AI97" s="15"/>
      <c r="AJ97" s="6"/>
    </row>
    <row r="98" ht="13.55" customHeight="1">
      <c r="A98" t="s" s="7">
        <v>132</v>
      </c>
      <c r="B98" t="s" s="7">
        <v>326</v>
      </c>
      <c r="C98" t="s" s="7">
        <v>33</v>
      </c>
      <c r="D98" t="s" s="7">
        <v>335</v>
      </c>
      <c r="E98" s="8"/>
      <c r="F98" t="s" s="7">
        <v>336</v>
      </c>
      <c r="G98" t="s" s="7">
        <v>135</v>
      </c>
      <c r="H98" t="s" s="7">
        <v>329</v>
      </c>
      <c r="I98" s="9">
        <v>3.125</v>
      </c>
      <c r="J98" s="10">
        <v>1</v>
      </c>
      <c r="K98" s="9">
        <v>3.458333333333333</v>
      </c>
      <c r="L98" s="8"/>
      <c r="M98" t="s" s="7">
        <v>37</v>
      </c>
      <c r="N98" t="s" s="7">
        <v>37</v>
      </c>
      <c r="O98" t="s" s="7">
        <v>37</v>
      </c>
      <c r="P98" s="9"/>
      <c r="Q98" s="9"/>
      <c r="R98" s="9"/>
      <c r="S98" t="s" s="7">
        <v>38</v>
      </c>
      <c r="T98" s="11">
        <v>13.6</v>
      </c>
      <c r="U98" t="s" s="7">
        <f>IFERROR(VLOOKUP(A98,'Weight Ranges of exporting Coun'!$A$2:$B$6,2,FALSE),'Weight Ranges of exporting Coun'!$B$6)</f>
        <v>137</v>
      </c>
      <c r="V98" s="8"/>
      <c r="W98" t="s" s="28">
        <v>337</v>
      </c>
      <c r="X98" s="10">
        <v>32</v>
      </c>
      <c r="Y98" s="10">
        <v>1166</v>
      </c>
      <c r="Z98" t="s" s="7">
        <v>139</v>
      </c>
      <c r="AA98" s="23"/>
      <c r="AB98" t="s" s="7">
        <v>140</v>
      </c>
      <c r="AC98" t="s" s="7">
        <v>338</v>
      </c>
      <c r="AD98" s="12"/>
      <c r="AE98" s="8"/>
      <c r="AF98" s="3"/>
      <c r="AG98" s="14"/>
      <c r="AH98" s="15"/>
      <c r="AI98" s="15"/>
      <c r="AJ98" s="6"/>
    </row>
    <row r="99" ht="13.55" customHeight="1">
      <c r="A99" t="s" s="7">
        <v>132</v>
      </c>
      <c r="B99" t="s" s="7">
        <v>31</v>
      </c>
      <c r="C99" t="s" s="7">
        <v>33</v>
      </c>
      <c r="D99" t="s" s="7">
        <v>339</v>
      </c>
      <c r="E99" s="8"/>
      <c r="F99" t="s" s="7">
        <v>340</v>
      </c>
      <c r="G99" t="s" s="7">
        <v>170</v>
      </c>
      <c r="H99" t="s" s="7">
        <v>47</v>
      </c>
      <c r="I99" s="9">
        <v>3.125</v>
      </c>
      <c r="J99" s="10">
        <v>0</v>
      </c>
      <c r="K99" s="9">
        <v>3.625</v>
      </c>
      <c r="L99" s="8"/>
      <c r="M99" t="s" s="7">
        <v>37</v>
      </c>
      <c r="N99" t="s" s="7">
        <v>37</v>
      </c>
      <c r="O99" t="s" s="7">
        <v>37</v>
      </c>
      <c r="P99" t="s" s="7">
        <v>37</v>
      </c>
      <c r="Q99" s="9"/>
      <c r="R99" s="9"/>
      <c r="S99" t="s" s="7">
        <v>38</v>
      </c>
      <c r="T99" s="11">
        <v>13.6</v>
      </c>
      <c r="U99" t="s" s="7">
        <f>IFERROR(VLOOKUP(A99,'Weight Ranges of exporting Coun'!$A$2:$B$6,2,FALSE),'Weight Ranges of exporting Coun'!$B$6)</f>
        <v>137</v>
      </c>
      <c r="V99" s="8"/>
      <c r="W99" s="26">
        <f>K99-I99</f>
        <v>0.5</v>
      </c>
      <c r="X99" s="10">
        <v>12</v>
      </c>
      <c r="Y99" s="10">
        <v>749</v>
      </c>
      <c r="Z99" t="s" s="7">
        <v>139</v>
      </c>
      <c r="AA99" s="23"/>
      <c r="AB99" t="s" s="7">
        <v>140</v>
      </c>
      <c r="AC99" t="s" s="7">
        <v>341</v>
      </c>
      <c r="AD99" s="12"/>
      <c r="AE99" s="8"/>
      <c r="AF99" s="3"/>
      <c r="AG99" s="14"/>
      <c r="AH99" s="15"/>
      <c r="AI99" s="15"/>
      <c r="AJ99" s="6"/>
    </row>
    <row r="100" ht="13.55" customHeight="1">
      <c r="A100" t="s" s="7">
        <v>132</v>
      </c>
      <c r="B100" t="s" s="7">
        <v>31</v>
      </c>
      <c r="C100" t="s" s="7">
        <v>33</v>
      </c>
      <c r="D100" t="s" s="7">
        <v>339</v>
      </c>
      <c r="E100" s="8"/>
      <c r="F100" t="s" s="7">
        <v>340</v>
      </c>
      <c r="G100" t="s" s="7">
        <v>170</v>
      </c>
      <c r="H100" t="s" s="7">
        <v>47</v>
      </c>
      <c r="I100" s="9">
        <v>3.125</v>
      </c>
      <c r="J100" s="10">
        <v>2</v>
      </c>
      <c r="K100" s="9">
        <v>3.541666666666667</v>
      </c>
      <c r="L100" s="8"/>
      <c r="M100" s="8"/>
      <c r="N100" s="8"/>
      <c r="O100" s="8"/>
      <c r="P100" s="9"/>
      <c r="Q100" t="s" s="7">
        <v>37</v>
      </c>
      <c r="R100" s="9"/>
      <c r="S100" t="s" s="7">
        <v>38</v>
      </c>
      <c r="T100" s="11">
        <v>13.6</v>
      </c>
      <c r="U100" t="s" s="7">
        <f>IFERROR(VLOOKUP(A100,'Weight Ranges of exporting Coun'!$A$2:$B$6,2,FALSE),'Weight Ranges of exporting Coun'!$B$6)</f>
        <v>137</v>
      </c>
      <c r="V100" s="8"/>
      <c r="W100" t="s" s="28">
        <v>342</v>
      </c>
      <c r="X100" s="10">
        <v>58</v>
      </c>
      <c r="Y100" s="10">
        <v>749</v>
      </c>
      <c r="Z100" t="s" s="7">
        <v>139</v>
      </c>
      <c r="AA100" s="23"/>
      <c r="AB100" t="s" s="7">
        <v>140</v>
      </c>
      <c r="AC100" t="s" s="7">
        <v>341</v>
      </c>
      <c r="AD100" s="12"/>
      <c r="AE100" s="8"/>
      <c r="AF100" s="3"/>
      <c r="AG100" s="14"/>
      <c r="AH100" s="15"/>
      <c r="AI100" s="15"/>
      <c r="AJ100" s="6"/>
    </row>
    <row r="101" ht="13.55" customHeight="1">
      <c r="A101" t="s" s="7">
        <v>132</v>
      </c>
      <c r="B101" t="s" s="7">
        <v>117</v>
      </c>
      <c r="C101" t="s" s="7">
        <v>33</v>
      </c>
      <c r="D101" t="s" s="7">
        <v>343</v>
      </c>
      <c r="E101" s="8"/>
      <c r="F101" t="s" s="7">
        <v>344</v>
      </c>
      <c r="G101" t="s" s="7">
        <v>170</v>
      </c>
      <c r="H101" t="s" s="7">
        <v>195</v>
      </c>
      <c r="I101" s="9">
        <v>3.125</v>
      </c>
      <c r="J101" s="10">
        <v>0</v>
      </c>
      <c r="K101" s="9">
        <v>3.666666666666667</v>
      </c>
      <c r="L101" s="8"/>
      <c r="M101" t="s" s="7">
        <v>37</v>
      </c>
      <c r="N101" t="s" s="7">
        <v>37</v>
      </c>
      <c r="O101" t="s" s="7">
        <v>37</v>
      </c>
      <c r="P101" t="s" s="7">
        <v>37</v>
      </c>
      <c r="Q101" s="9"/>
      <c r="R101" s="9"/>
      <c r="S101" t="s" s="7">
        <v>38</v>
      </c>
      <c r="T101" s="11">
        <v>13.6</v>
      </c>
      <c r="U101" t="s" s="7">
        <f>IFERROR(VLOOKUP(A101,'Weight Ranges of exporting Coun'!$A$2:$B$6,2,FALSE),'Weight Ranges of exporting Coun'!$B$6)</f>
        <v>137</v>
      </c>
      <c r="V101" s="8"/>
      <c r="W101" s="9"/>
      <c r="X101" s="10">
        <v>13</v>
      </c>
      <c r="Y101" s="10">
        <v>620</v>
      </c>
      <c r="Z101" t="s" s="7">
        <v>139</v>
      </c>
      <c r="AA101" s="23"/>
      <c r="AB101" t="s" s="7">
        <v>140</v>
      </c>
      <c r="AC101" t="s" s="7">
        <v>197</v>
      </c>
      <c r="AD101" s="12"/>
      <c r="AE101" s="8"/>
      <c r="AF101" s="3"/>
      <c r="AG101" s="14"/>
      <c r="AH101" s="15"/>
      <c r="AI101" s="15"/>
      <c r="AJ101" s="6"/>
    </row>
    <row r="102" ht="13.55" customHeight="1">
      <c r="A102" t="s" s="7">
        <v>132</v>
      </c>
      <c r="B102" t="s" s="7">
        <v>117</v>
      </c>
      <c r="C102" t="s" s="7">
        <v>33</v>
      </c>
      <c r="D102" t="s" s="7">
        <v>343</v>
      </c>
      <c r="E102" s="8"/>
      <c r="F102" t="s" s="7">
        <v>344</v>
      </c>
      <c r="G102" t="s" s="7">
        <v>170</v>
      </c>
      <c r="H102" t="s" s="7">
        <v>195</v>
      </c>
      <c r="I102" s="9">
        <v>3.125</v>
      </c>
      <c r="J102" s="10">
        <v>1</v>
      </c>
      <c r="K102" s="9">
        <v>3.541666666666667</v>
      </c>
      <c r="L102" s="8"/>
      <c r="M102" s="8"/>
      <c r="N102" s="8"/>
      <c r="O102" s="8"/>
      <c r="P102" s="9"/>
      <c r="Q102" t="s" s="7">
        <v>37</v>
      </c>
      <c r="R102" s="9"/>
      <c r="S102" t="s" s="7">
        <v>38</v>
      </c>
      <c r="T102" s="11">
        <v>13.6</v>
      </c>
      <c r="U102" t="s" s="7">
        <f>IFERROR(VLOOKUP(A102,'Weight Ranges of exporting Coun'!$A$2:$B$6,2,FALSE),'Weight Ranges of exporting Coun'!$B$6)</f>
        <v>137</v>
      </c>
      <c r="V102" t="s" s="7">
        <v>198</v>
      </c>
      <c r="W102" s="9"/>
      <c r="X102" s="10">
        <v>34</v>
      </c>
      <c r="Y102" s="10">
        <v>620</v>
      </c>
      <c r="Z102" t="s" s="7">
        <v>139</v>
      </c>
      <c r="AA102" s="23"/>
      <c r="AB102" t="s" s="7">
        <v>140</v>
      </c>
      <c r="AC102" t="s" s="7">
        <v>197</v>
      </c>
      <c r="AD102" s="12"/>
      <c r="AE102" s="8"/>
      <c r="AF102" s="3"/>
      <c r="AG102" s="14"/>
      <c r="AH102" s="15"/>
      <c r="AI102" s="15"/>
      <c r="AJ102" s="6"/>
    </row>
    <row r="103" ht="13.55" customHeight="1">
      <c r="A103" t="s" s="7">
        <v>44</v>
      </c>
      <c r="B103" t="s" s="7">
        <v>345</v>
      </c>
      <c r="C103" t="s" s="7">
        <v>33</v>
      </c>
      <c r="D103" t="s" s="7">
        <v>346</v>
      </c>
      <c r="E103" t="s" s="7">
        <v>109</v>
      </c>
      <c r="F103" t="s" s="7">
        <v>347</v>
      </c>
      <c r="G103" t="s" s="7">
        <v>48</v>
      </c>
      <c r="H103" t="s" s="7">
        <v>348</v>
      </c>
      <c r="I103" s="9">
        <v>3.458333333333333</v>
      </c>
      <c r="J103" s="10">
        <v>3</v>
      </c>
      <c r="K103" s="9">
        <v>3.28125</v>
      </c>
      <c r="L103" t="s" s="7">
        <v>37</v>
      </c>
      <c r="M103" t="s" s="7">
        <v>37</v>
      </c>
      <c r="N103" t="s" s="7">
        <v>37</v>
      </c>
      <c r="O103" t="s" s="7">
        <v>37</v>
      </c>
      <c r="P103" t="s" s="7">
        <v>37</v>
      </c>
      <c r="Q103" s="9"/>
      <c r="R103" s="9"/>
      <c r="S103" t="s" s="7">
        <v>38</v>
      </c>
      <c r="T103" s="11">
        <v>13.6</v>
      </c>
      <c r="U103" t="s" s="7">
        <f>IFERROR(VLOOKUP(A103,'Weight Ranges of exporting Coun'!$A$2:$B$6,2,FALSE),'Weight Ranges of exporting Coun'!$B$6)</f>
        <v>58</v>
      </c>
      <c r="V103" s="8"/>
      <c r="W103" t="s" s="28">
        <v>349</v>
      </c>
      <c r="X103" s="10">
        <v>67.75</v>
      </c>
      <c r="Y103" s="10">
        <v>2225</v>
      </c>
      <c r="Z103" t="s" s="7">
        <v>124</v>
      </c>
      <c r="AA103" s="23">
        <v>3400</v>
      </c>
      <c r="AB103" t="s" s="7">
        <v>277</v>
      </c>
      <c r="AC103" t="s" s="7">
        <v>350</v>
      </c>
      <c r="AD103" s="12">
        <f>AA103/Y103</f>
        <v>1.52808988764045</v>
      </c>
      <c r="AE103" s="8"/>
      <c r="AF103" s="3"/>
      <c r="AG103" s="14"/>
      <c r="AH103" s="15"/>
      <c r="AI103" s="15"/>
      <c r="AJ103" s="6"/>
    </row>
    <row r="104" ht="13.55" customHeight="1">
      <c r="A104" t="s" s="7">
        <v>44</v>
      </c>
      <c r="B104" t="s" s="7">
        <v>351</v>
      </c>
      <c r="C104" t="s" s="7">
        <v>33</v>
      </c>
      <c r="D104" t="s" s="7">
        <v>352</v>
      </c>
      <c r="E104" t="s" s="7">
        <v>109</v>
      </c>
      <c r="F104" t="s" s="7">
        <v>353</v>
      </c>
      <c r="G104" t="s" s="7">
        <v>48</v>
      </c>
      <c r="H104" t="s" s="7">
        <v>354</v>
      </c>
      <c r="I104" s="9">
        <v>3.270833333333333</v>
      </c>
      <c r="J104" s="10">
        <v>1</v>
      </c>
      <c r="K104" s="9">
        <v>3.375</v>
      </c>
      <c r="L104" s="8"/>
      <c r="M104" t="s" s="7">
        <v>37</v>
      </c>
      <c r="N104" t="s" s="7">
        <v>37</v>
      </c>
      <c r="O104" t="s" s="7">
        <v>37</v>
      </c>
      <c r="P104" t="s" s="7">
        <v>37</v>
      </c>
      <c r="Q104" t="s" s="7">
        <v>37</v>
      </c>
      <c r="R104" s="9"/>
      <c r="S104" t="s" s="7">
        <v>38</v>
      </c>
      <c r="T104" s="11">
        <v>13.6</v>
      </c>
      <c r="U104" t="s" s="7">
        <f>IFERROR(VLOOKUP(A104,'Weight Ranges of exporting Coun'!$A$2:$B$6,2,FALSE),'Weight Ranges of exporting Coun'!$B$6)</f>
        <v>58</v>
      </c>
      <c r="V104" s="8"/>
      <c r="W104" t="s" s="28">
        <v>355</v>
      </c>
      <c r="X104" s="10">
        <v>26.5</v>
      </c>
      <c r="Y104" s="10">
        <v>1072</v>
      </c>
      <c r="Z104" t="s" s="7">
        <v>124</v>
      </c>
      <c r="AA104" s="23">
        <v>2065</v>
      </c>
      <c r="AB104" t="s" s="7">
        <v>277</v>
      </c>
      <c r="AC104" t="s" s="7">
        <v>356</v>
      </c>
      <c r="AD104" s="12">
        <f>AA104/Y104</f>
        <v>1.92630597014925</v>
      </c>
      <c r="AE104" s="8"/>
      <c r="AF104" s="3"/>
      <c r="AG104" s="14"/>
      <c r="AH104" s="15"/>
      <c r="AI104" s="15"/>
      <c r="AJ104" s="6"/>
    </row>
    <row r="105" ht="13.55" customHeight="1">
      <c r="A105" t="s" s="7">
        <v>44</v>
      </c>
      <c r="B105" t="s" s="7">
        <v>357</v>
      </c>
      <c r="C105" t="s" s="7">
        <v>33</v>
      </c>
      <c r="D105" t="s" s="7">
        <v>358</v>
      </c>
      <c r="E105" t="s" s="7">
        <v>109</v>
      </c>
      <c r="F105" t="s" s="7">
        <v>359</v>
      </c>
      <c r="G105" t="s" s="7">
        <v>48</v>
      </c>
      <c r="H105" t="s" s="7">
        <v>360</v>
      </c>
      <c r="I105" s="9">
        <v>3.291666666666667</v>
      </c>
      <c r="J105" s="10">
        <v>0</v>
      </c>
      <c r="K105" s="9">
        <v>3.854166666666667</v>
      </c>
      <c r="L105" s="8"/>
      <c r="M105" t="s" s="7">
        <v>37</v>
      </c>
      <c r="N105" t="s" s="7">
        <v>37</v>
      </c>
      <c r="O105" t="s" s="7">
        <v>37</v>
      </c>
      <c r="P105" t="s" s="7">
        <v>37</v>
      </c>
      <c r="Q105" t="s" s="7">
        <v>37</v>
      </c>
      <c r="R105" s="9"/>
      <c r="S105" t="s" s="7">
        <v>38</v>
      </c>
      <c r="T105" s="11">
        <v>13.6</v>
      </c>
      <c r="U105" t="s" s="7">
        <f>IFERROR(VLOOKUP(A105,'Weight Ranges of exporting Coun'!$A$2:$B$6,2,FALSE),'Weight Ranges of exporting Coun'!$B$6)</f>
        <v>58</v>
      </c>
      <c r="V105" s="8"/>
      <c r="W105" s="25">
        <f>K105-I105</f>
        <v>0.5625</v>
      </c>
      <c r="X105" s="10">
        <v>13.5</v>
      </c>
      <c r="Y105" s="10">
        <v>752</v>
      </c>
      <c r="Z105" t="s" s="7">
        <v>124</v>
      </c>
      <c r="AA105" s="23">
        <v>891.27</v>
      </c>
      <c r="AB105" t="s" s="7">
        <v>277</v>
      </c>
      <c r="AC105" t="s" s="7">
        <v>361</v>
      </c>
      <c r="AD105" s="12">
        <f>AA105/Y105</f>
        <v>1.18519946808511</v>
      </c>
      <c r="AE105" s="8"/>
      <c r="AF105" s="3"/>
      <c r="AG105" s="14"/>
      <c r="AH105" s="15"/>
      <c r="AI105" s="15"/>
      <c r="AJ105" s="6"/>
    </row>
    <row r="106" ht="13.55" customHeight="1">
      <c r="A106" t="s" s="7">
        <v>44</v>
      </c>
      <c r="B106" t="s" s="7">
        <v>362</v>
      </c>
      <c r="C106" t="s" s="7">
        <v>33</v>
      </c>
      <c r="D106" t="s" s="7">
        <v>363</v>
      </c>
      <c r="E106" t="s" s="7">
        <v>109</v>
      </c>
      <c r="F106" t="s" s="7">
        <v>364</v>
      </c>
      <c r="G106" t="s" s="7">
        <v>48</v>
      </c>
      <c r="H106" t="s" s="7">
        <v>365</v>
      </c>
      <c r="I106" s="9">
        <v>3.291666666666667</v>
      </c>
      <c r="J106" s="10">
        <v>2</v>
      </c>
      <c r="K106" s="9">
        <v>3.239583333333333</v>
      </c>
      <c r="L106" s="8"/>
      <c r="M106" t="s" s="7">
        <v>37</v>
      </c>
      <c r="N106" t="s" s="7">
        <v>37</v>
      </c>
      <c r="O106" t="s" s="7">
        <v>37</v>
      </c>
      <c r="P106" t="s" s="7">
        <v>37</v>
      </c>
      <c r="Q106" t="s" s="7">
        <v>37</v>
      </c>
      <c r="R106" s="9"/>
      <c r="S106" t="s" s="7">
        <v>38</v>
      </c>
      <c r="T106" s="11">
        <v>13.6</v>
      </c>
      <c r="U106" t="s" s="7">
        <f>IFERROR(VLOOKUP(A106,'Weight Ranges of exporting Coun'!$A$2:$B$6,2,FALSE),'Weight Ranges of exporting Coun'!$B$6)</f>
        <v>58</v>
      </c>
      <c r="V106" s="8"/>
      <c r="W106" t="s" s="28">
        <v>366</v>
      </c>
      <c r="X106" s="10">
        <v>46.75</v>
      </c>
      <c r="Y106" s="10">
        <v>1505</v>
      </c>
      <c r="Z106" t="s" s="7">
        <v>124</v>
      </c>
      <c r="AA106" s="23">
        <v>2015</v>
      </c>
      <c r="AB106" t="s" s="7">
        <v>277</v>
      </c>
      <c r="AC106" t="s" s="7">
        <v>356</v>
      </c>
      <c r="AD106" s="12">
        <f>AA106/Y106</f>
        <v>1.33887043189369</v>
      </c>
      <c r="AE106" s="8"/>
      <c r="AF106" s="3"/>
      <c r="AG106" s="14"/>
      <c r="AH106" s="15"/>
      <c r="AI106" s="15"/>
      <c r="AJ106" s="6"/>
    </row>
    <row r="107" ht="13.55" customHeight="1">
      <c r="A107" t="s" s="7">
        <v>44</v>
      </c>
      <c r="B107" t="s" s="7">
        <v>53</v>
      </c>
      <c r="C107" t="s" s="7">
        <v>367</v>
      </c>
      <c r="D107" t="s" s="7">
        <v>368</v>
      </c>
      <c r="E107" t="s" s="7">
        <v>109</v>
      </c>
      <c r="F107" t="s" s="7">
        <v>369</v>
      </c>
      <c r="G107" t="s" s="7">
        <v>56</v>
      </c>
      <c r="H107" t="s" s="7">
        <v>57</v>
      </c>
      <c r="I107" s="9">
        <v>3.291666666666667</v>
      </c>
      <c r="J107" s="10">
        <v>1</v>
      </c>
      <c r="K107" s="9">
        <v>3.583333333333333</v>
      </c>
      <c r="L107" t="s" s="7">
        <v>37</v>
      </c>
      <c r="M107" t="s" s="7">
        <v>37</v>
      </c>
      <c r="N107" t="s" s="7">
        <v>37</v>
      </c>
      <c r="O107" t="s" s="7">
        <v>37</v>
      </c>
      <c r="P107" t="s" s="7">
        <v>37</v>
      </c>
      <c r="Q107" t="s" s="7">
        <v>37</v>
      </c>
      <c r="R107" s="9"/>
      <c r="S107" t="s" s="7">
        <v>38</v>
      </c>
      <c r="T107" s="11">
        <v>13.6</v>
      </c>
      <c r="U107" t="s" s="7">
        <f>IFERROR(VLOOKUP(A107,'Weight Ranges of exporting Coun'!$A$2:$B$6,2,FALSE),'Weight Ranges of exporting Coun'!$B$6)</f>
        <v>58</v>
      </c>
      <c r="V107" s="8"/>
      <c r="W107" t="s" s="28">
        <v>370</v>
      </c>
      <c r="X107" s="10">
        <v>31</v>
      </c>
      <c r="Y107" s="10">
        <v>1229</v>
      </c>
      <c r="Z107" t="s" s="7">
        <v>124</v>
      </c>
      <c r="AA107" s="23">
        <v>1520</v>
      </c>
      <c r="AB107" t="s" s="7">
        <v>277</v>
      </c>
      <c r="AC107" t="s" s="7">
        <v>371</v>
      </c>
      <c r="AD107" s="12">
        <f>AA107/Y107</f>
        <v>1.23677786818552</v>
      </c>
      <c r="AE107" s="8"/>
      <c r="AF107" s="3"/>
      <c r="AG107" s="14"/>
      <c r="AH107" s="15"/>
      <c r="AI107" s="15"/>
      <c r="AJ107" s="6"/>
    </row>
    <row r="108" ht="13.55" customHeight="1">
      <c r="A108" t="s" s="7">
        <v>44</v>
      </c>
      <c r="B108" t="s" s="7">
        <v>53</v>
      </c>
      <c r="C108" t="s" s="7">
        <v>367</v>
      </c>
      <c r="D108" t="s" s="7">
        <v>372</v>
      </c>
      <c r="E108" t="s" s="7">
        <v>109</v>
      </c>
      <c r="F108" t="s" s="7">
        <v>373</v>
      </c>
      <c r="G108" t="s" s="7">
        <v>56</v>
      </c>
      <c r="H108" t="s" s="7">
        <v>57</v>
      </c>
      <c r="I108" s="9">
        <v>3.25</v>
      </c>
      <c r="J108" s="10">
        <v>1</v>
      </c>
      <c r="K108" s="9">
        <v>3.541666666666667</v>
      </c>
      <c r="L108" s="8"/>
      <c r="M108" t="s" s="7">
        <v>37</v>
      </c>
      <c r="N108" t="s" s="7">
        <v>37</v>
      </c>
      <c r="O108" t="s" s="7">
        <v>37</v>
      </c>
      <c r="P108" t="s" s="7">
        <v>37</v>
      </c>
      <c r="Q108" t="s" s="7">
        <v>37</v>
      </c>
      <c r="R108" s="9"/>
      <c r="S108" t="s" s="7">
        <v>38</v>
      </c>
      <c r="T108" s="11">
        <v>13.6</v>
      </c>
      <c r="U108" t="s" s="7">
        <f>IFERROR(VLOOKUP(A108,'Weight Ranges of exporting Coun'!$A$2:$B$6,2,FALSE),'Weight Ranges of exporting Coun'!$B$6)</f>
        <v>58</v>
      </c>
      <c r="V108" s="8"/>
      <c r="W108" t="s" s="28">
        <v>370</v>
      </c>
      <c r="X108" s="10">
        <v>31</v>
      </c>
      <c r="Y108" s="10">
        <v>1229</v>
      </c>
      <c r="Z108" t="s" s="7">
        <v>124</v>
      </c>
      <c r="AA108" s="23">
        <v>1520</v>
      </c>
      <c r="AB108" t="s" s="7">
        <v>277</v>
      </c>
      <c r="AC108" t="s" s="7">
        <v>371</v>
      </c>
      <c r="AD108" s="12">
        <f>AA108/Y108</f>
        <v>1.23677786818552</v>
      </c>
      <c r="AE108" s="8"/>
      <c r="AF108" s="3"/>
      <c r="AG108" s="14"/>
      <c r="AH108" s="15"/>
      <c r="AI108" s="15"/>
      <c r="AJ108" s="6"/>
    </row>
    <row r="109" ht="13.55" customHeight="1">
      <c r="A109" t="s" s="7">
        <v>44</v>
      </c>
      <c r="B109" t="s" s="7">
        <v>53</v>
      </c>
      <c r="C109" t="s" s="7">
        <v>367</v>
      </c>
      <c r="D109" t="s" s="7">
        <v>374</v>
      </c>
      <c r="E109" t="s" s="7">
        <v>109</v>
      </c>
      <c r="F109" t="s" s="7">
        <v>375</v>
      </c>
      <c r="G109" t="s" s="7">
        <v>56</v>
      </c>
      <c r="H109" t="s" s="7">
        <v>57</v>
      </c>
      <c r="I109" s="9">
        <v>3.3125</v>
      </c>
      <c r="J109" s="10">
        <v>1</v>
      </c>
      <c r="K109" s="9">
        <v>3.604166666666667</v>
      </c>
      <c r="L109" s="8"/>
      <c r="M109" t="s" s="7">
        <v>37</v>
      </c>
      <c r="N109" t="s" s="7">
        <v>37</v>
      </c>
      <c r="O109" t="s" s="7">
        <v>37</v>
      </c>
      <c r="P109" t="s" s="7">
        <v>37</v>
      </c>
      <c r="Q109" t="s" s="7">
        <v>37</v>
      </c>
      <c r="R109" s="9"/>
      <c r="S109" t="s" s="7">
        <v>38</v>
      </c>
      <c r="T109" s="11">
        <v>13.6</v>
      </c>
      <c r="U109" t="s" s="7">
        <f>IFERROR(VLOOKUP(A109,'Weight Ranges of exporting Coun'!$A$2:$B$6,2,FALSE),'Weight Ranges of exporting Coun'!$B$6)</f>
        <v>58</v>
      </c>
      <c r="V109" s="8"/>
      <c r="W109" t="s" s="28">
        <v>370</v>
      </c>
      <c r="X109" s="10">
        <v>31</v>
      </c>
      <c r="Y109" s="10">
        <v>1229</v>
      </c>
      <c r="Z109" t="s" s="7">
        <v>124</v>
      </c>
      <c r="AA109" s="23">
        <v>1410</v>
      </c>
      <c r="AB109" t="s" s="7">
        <v>277</v>
      </c>
      <c r="AC109" t="s" s="7">
        <v>371</v>
      </c>
      <c r="AD109" s="12">
        <f>AA109/Y109</f>
        <v>1.14727420667209</v>
      </c>
      <c r="AE109" s="8"/>
      <c r="AF109" s="3"/>
      <c r="AG109" s="14"/>
      <c r="AH109" s="15"/>
      <c r="AI109" s="15"/>
      <c r="AJ109" s="6"/>
    </row>
    <row r="110" ht="13.55" customHeight="1">
      <c r="A110" t="s" s="7">
        <v>44</v>
      </c>
      <c r="B110" t="s" s="7">
        <v>53</v>
      </c>
      <c r="C110" t="s" s="7">
        <v>367</v>
      </c>
      <c r="D110" t="s" s="7">
        <v>376</v>
      </c>
      <c r="E110" t="s" s="7">
        <v>109</v>
      </c>
      <c r="F110" t="s" s="7">
        <v>377</v>
      </c>
      <c r="G110" t="s" s="7">
        <v>56</v>
      </c>
      <c r="H110" t="s" s="7">
        <v>70</v>
      </c>
      <c r="I110" s="9">
        <v>3.3125</v>
      </c>
      <c r="J110" s="10">
        <v>1</v>
      </c>
      <c r="K110" s="9">
        <v>3.729166666666667</v>
      </c>
      <c r="L110" t="s" s="7">
        <v>37</v>
      </c>
      <c r="M110" t="s" s="7">
        <v>37</v>
      </c>
      <c r="N110" t="s" s="7">
        <v>37</v>
      </c>
      <c r="O110" t="s" s="7">
        <v>37</v>
      </c>
      <c r="P110" t="s" s="7">
        <v>37</v>
      </c>
      <c r="Q110" t="s" s="7">
        <v>37</v>
      </c>
      <c r="R110" s="9"/>
      <c r="S110" t="s" s="7">
        <v>38</v>
      </c>
      <c r="T110" s="11">
        <v>13.6</v>
      </c>
      <c r="U110" t="s" s="7">
        <f>IFERROR(VLOOKUP(A110,'Weight Ranges of exporting Coun'!$A$2:$B$6,2,FALSE),'Weight Ranges of exporting Coun'!$B$6)</f>
        <v>58</v>
      </c>
      <c r="V110" s="8"/>
      <c r="W110" t="s" s="28">
        <v>378</v>
      </c>
      <c r="X110" s="10">
        <v>34</v>
      </c>
      <c r="Y110" s="10">
        <v>1820</v>
      </c>
      <c r="Z110" t="s" s="7">
        <v>124</v>
      </c>
      <c r="AA110" s="23">
        <v>1750</v>
      </c>
      <c r="AB110" t="s" s="7">
        <v>277</v>
      </c>
      <c r="AC110" t="s" s="7">
        <v>371</v>
      </c>
      <c r="AD110" s="12">
        <f>AA110/Y110</f>
        <v>0.961538461538462</v>
      </c>
      <c r="AE110" s="8"/>
      <c r="AF110" s="3"/>
      <c r="AG110" s="14"/>
      <c r="AH110" s="15"/>
      <c r="AI110" s="15"/>
      <c r="AJ110" s="6"/>
    </row>
    <row r="111" ht="13.55" customHeight="1">
      <c r="A111" t="s" s="7">
        <v>44</v>
      </c>
      <c r="B111" t="s" s="7">
        <v>53</v>
      </c>
      <c r="C111" t="s" s="7">
        <v>367</v>
      </c>
      <c r="D111" t="s" s="7">
        <v>379</v>
      </c>
      <c r="E111" t="s" s="7">
        <v>109</v>
      </c>
      <c r="F111" t="s" s="7">
        <v>380</v>
      </c>
      <c r="G111" t="s" s="7">
        <v>56</v>
      </c>
      <c r="H111" t="s" s="7">
        <v>70</v>
      </c>
      <c r="I111" s="9">
        <v>3.270833333333333</v>
      </c>
      <c r="J111" s="10">
        <v>1</v>
      </c>
      <c r="K111" s="9">
        <v>3.6875</v>
      </c>
      <c r="L111" s="8"/>
      <c r="M111" t="s" s="7">
        <v>37</v>
      </c>
      <c r="N111" t="s" s="7">
        <v>37</v>
      </c>
      <c r="O111" t="s" s="7">
        <v>37</v>
      </c>
      <c r="P111" t="s" s="7">
        <v>37</v>
      </c>
      <c r="Q111" t="s" s="7">
        <v>37</v>
      </c>
      <c r="R111" s="9"/>
      <c r="S111" t="s" s="7">
        <v>38</v>
      </c>
      <c r="T111" s="11">
        <v>13.6</v>
      </c>
      <c r="U111" t="s" s="7">
        <f>IFERROR(VLOOKUP(A111,'Weight Ranges of exporting Coun'!$A$2:$B$6,2,FALSE),'Weight Ranges of exporting Coun'!$B$6)</f>
        <v>58</v>
      </c>
      <c r="V111" s="8"/>
      <c r="W111" t="s" s="28">
        <v>378</v>
      </c>
      <c r="X111" s="10">
        <v>34</v>
      </c>
      <c r="Y111" s="10">
        <v>1820</v>
      </c>
      <c r="Z111" t="s" s="7">
        <v>124</v>
      </c>
      <c r="AA111" s="23">
        <v>1750</v>
      </c>
      <c r="AB111" t="s" s="7">
        <v>277</v>
      </c>
      <c r="AC111" t="s" s="7">
        <v>371</v>
      </c>
      <c r="AD111" s="12">
        <f>AA111/Y111</f>
        <v>0.961538461538462</v>
      </c>
      <c r="AE111" s="8"/>
      <c r="AF111" s="3"/>
      <c r="AG111" s="14"/>
      <c r="AH111" s="15"/>
      <c r="AI111" s="15"/>
      <c r="AJ111" s="6"/>
    </row>
    <row r="112" ht="13.55" customHeight="1">
      <c r="A112" t="s" s="7">
        <v>44</v>
      </c>
      <c r="B112" t="s" s="7">
        <v>53</v>
      </c>
      <c r="C112" t="s" s="7">
        <v>367</v>
      </c>
      <c r="D112" t="s" s="7">
        <v>381</v>
      </c>
      <c r="E112" t="s" s="7">
        <v>109</v>
      </c>
      <c r="F112" t="s" s="7">
        <v>382</v>
      </c>
      <c r="G112" t="s" s="7">
        <v>56</v>
      </c>
      <c r="H112" t="s" s="7">
        <v>70</v>
      </c>
      <c r="I112" s="9">
        <v>3.291666666666667</v>
      </c>
      <c r="J112" s="10">
        <v>1</v>
      </c>
      <c r="K112" s="9">
        <v>3.708333333333333</v>
      </c>
      <c r="L112" s="8"/>
      <c r="M112" t="s" s="7">
        <v>37</v>
      </c>
      <c r="N112" t="s" s="7">
        <v>37</v>
      </c>
      <c r="O112" t="s" s="7">
        <v>37</v>
      </c>
      <c r="P112" t="s" s="7">
        <v>37</v>
      </c>
      <c r="Q112" t="s" s="7">
        <v>37</v>
      </c>
      <c r="R112" s="9"/>
      <c r="S112" t="s" s="7">
        <v>38</v>
      </c>
      <c r="T112" s="11">
        <v>13.6</v>
      </c>
      <c r="U112" t="s" s="7">
        <f>IFERROR(VLOOKUP(A112,'Weight Ranges of exporting Coun'!$A$2:$B$6,2,FALSE),'Weight Ranges of exporting Coun'!$B$6)</f>
        <v>58</v>
      </c>
      <c r="V112" s="8"/>
      <c r="W112" t="s" s="28">
        <v>378</v>
      </c>
      <c r="X112" s="10">
        <v>34</v>
      </c>
      <c r="Y112" s="10">
        <v>1820</v>
      </c>
      <c r="Z112" t="s" s="7">
        <v>124</v>
      </c>
      <c r="AA112" s="23">
        <v>1750</v>
      </c>
      <c r="AB112" t="s" s="7">
        <v>277</v>
      </c>
      <c r="AC112" t="s" s="7">
        <v>371</v>
      </c>
      <c r="AD112" s="12">
        <f>AA112/Y112</f>
        <v>0.961538461538462</v>
      </c>
      <c r="AE112" s="8"/>
      <c r="AF112" s="3"/>
      <c r="AG112" s="14"/>
      <c r="AH112" s="15"/>
      <c r="AI112" s="15"/>
      <c r="AJ112" s="6"/>
    </row>
    <row r="113" ht="13.55" customHeight="1">
      <c r="A113" t="s" s="7">
        <v>44</v>
      </c>
      <c r="B113" t="s" s="7">
        <v>82</v>
      </c>
      <c r="C113" t="s" s="7">
        <v>367</v>
      </c>
      <c r="D113" t="s" s="7">
        <v>383</v>
      </c>
      <c r="E113" t="s" s="7">
        <v>109</v>
      </c>
      <c r="F113" t="s" s="7">
        <v>384</v>
      </c>
      <c r="G113" t="s" s="7">
        <v>56</v>
      </c>
      <c r="H113" t="s" s="7">
        <v>85</v>
      </c>
      <c r="I113" s="9">
        <v>3.291666666666667</v>
      </c>
      <c r="J113" s="10">
        <v>1</v>
      </c>
      <c r="K113" s="9">
        <v>3.770833333333333</v>
      </c>
      <c r="L113" s="8"/>
      <c r="M113" t="s" s="7">
        <v>37</v>
      </c>
      <c r="N113" s="8"/>
      <c r="O113" t="s" s="7">
        <v>37</v>
      </c>
      <c r="P113" s="9"/>
      <c r="Q113" t="s" s="7">
        <v>37</v>
      </c>
      <c r="R113" s="9"/>
      <c r="S113" t="s" s="7">
        <v>38</v>
      </c>
      <c r="T113" s="11">
        <v>13.6</v>
      </c>
      <c r="U113" t="s" s="7">
        <f>IFERROR(VLOOKUP(A113,'Weight Ranges of exporting Coun'!$A$2:$B$6,2,FALSE),'Weight Ranges of exporting Coun'!$B$6)</f>
        <v>58</v>
      </c>
      <c r="V113" s="8"/>
      <c r="W113" t="s" s="28">
        <v>385</v>
      </c>
      <c r="X113" s="10">
        <v>35.5</v>
      </c>
      <c r="Y113" s="10">
        <v>2286</v>
      </c>
      <c r="Z113" t="s" s="7">
        <v>124</v>
      </c>
      <c r="AA113" s="23">
        <v>2300</v>
      </c>
      <c r="AB113" t="s" s="7">
        <v>277</v>
      </c>
      <c r="AC113" t="s" s="7">
        <v>371</v>
      </c>
      <c r="AD113" s="12">
        <f>AA113/Y113</f>
        <v>1.00612423447069</v>
      </c>
      <c r="AE113" s="8"/>
      <c r="AF113" s="3"/>
      <c r="AG113" s="14"/>
      <c r="AH113" s="15"/>
      <c r="AI113" s="15"/>
      <c r="AJ113" s="6"/>
    </row>
    <row r="114" ht="13.55" customHeight="1">
      <c r="A114" t="s" s="7">
        <v>44</v>
      </c>
      <c r="B114" t="s" s="7">
        <v>107</v>
      </c>
      <c r="C114" t="s" s="7">
        <v>33</v>
      </c>
      <c r="D114" t="s" s="7">
        <v>386</v>
      </c>
      <c r="E114" t="s" s="7">
        <v>109</v>
      </c>
      <c r="F114" t="s" s="7">
        <v>387</v>
      </c>
      <c r="G114" t="s" s="7">
        <v>111</v>
      </c>
      <c r="H114" t="s" s="7">
        <v>188</v>
      </c>
      <c r="I114" s="9">
        <v>3.291666666666667</v>
      </c>
      <c r="J114" s="10">
        <v>0</v>
      </c>
      <c r="K114" s="9">
        <v>3.625</v>
      </c>
      <c r="L114" s="8"/>
      <c r="M114" t="s" s="7">
        <v>37</v>
      </c>
      <c r="N114" s="8"/>
      <c r="O114" s="8"/>
      <c r="P114" t="s" s="7">
        <v>37</v>
      </c>
      <c r="Q114" s="8"/>
      <c r="R114" s="9"/>
      <c r="S114" t="s" s="7">
        <v>38</v>
      </c>
      <c r="T114" s="11">
        <v>13.6</v>
      </c>
      <c r="U114" t="s" s="7">
        <f>IFERROR(VLOOKUP(A114,'Weight Ranges of exporting Coun'!$A$2:$B$6,2,FALSE),'Weight Ranges of exporting Coun'!$B$6)</f>
        <v>58</v>
      </c>
      <c r="V114" s="8"/>
      <c r="W114" s="9">
        <v>3.333333333333333</v>
      </c>
      <c r="X114" s="10">
        <v>8</v>
      </c>
      <c r="Y114" s="10">
        <v>549</v>
      </c>
      <c r="Z114" t="s" s="7">
        <v>124</v>
      </c>
      <c r="AA114" s="23">
        <v>1080</v>
      </c>
      <c r="AB114" t="s" s="7">
        <v>277</v>
      </c>
      <c r="AC114" t="s" s="7">
        <v>388</v>
      </c>
      <c r="AD114" s="12">
        <f>AA114/Y114</f>
        <v>1.9672131147541</v>
      </c>
      <c r="AE114" s="8"/>
      <c r="AF114" s="3"/>
      <c r="AG114" s="14"/>
      <c r="AH114" s="15"/>
      <c r="AI114" s="15"/>
      <c r="AJ114" s="6"/>
    </row>
    <row r="115" ht="13.55" customHeight="1">
      <c r="A115" t="s" s="7">
        <v>44</v>
      </c>
      <c r="B115" t="s" s="7">
        <v>389</v>
      </c>
      <c r="C115" t="s" s="7">
        <v>33</v>
      </c>
      <c r="D115" t="s" s="7">
        <v>390</v>
      </c>
      <c r="E115" t="s" s="7">
        <v>109</v>
      </c>
      <c r="F115" t="s" s="7">
        <v>391</v>
      </c>
      <c r="G115" t="s" s="7">
        <v>48</v>
      </c>
      <c r="H115" t="s" s="7">
        <v>392</v>
      </c>
      <c r="I115" s="9">
        <v>3.284722222222222</v>
      </c>
      <c r="J115" s="10">
        <v>0</v>
      </c>
      <c r="K115" s="9">
        <v>3.670138888888889</v>
      </c>
      <c r="L115" s="8"/>
      <c r="M115" t="s" s="7">
        <v>37</v>
      </c>
      <c r="N115" t="s" s="7">
        <v>37</v>
      </c>
      <c r="O115" t="s" s="7">
        <v>37</v>
      </c>
      <c r="P115" t="s" s="7">
        <v>37</v>
      </c>
      <c r="Q115" t="s" s="7">
        <v>37</v>
      </c>
      <c r="R115" s="9"/>
      <c r="S115" t="s" s="7">
        <v>393</v>
      </c>
      <c r="T115" s="11">
        <v>4</v>
      </c>
      <c r="U115" t="s" s="7">
        <f>IFERROR(VLOOKUP(A115,'Weight Ranges of exporting Coun'!$A$2:$B$6,2,FALSE),'Weight Ranges of exporting Coun'!$B$6)</f>
        <v>58</v>
      </c>
      <c r="V115" s="8"/>
      <c r="W115" s="25">
        <f>K115-I115</f>
        <v>0.3854166666666667</v>
      </c>
      <c r="X115" s="10">
        <v>9.25</v>
      </c>
      <c r="Y115" s="10">
        <v>680</v>
      </c>
      <c r="Z115" t="s" s="7">
        <v>124</v>
      </c>
      <c r="AA115" t="s" s="7">
        <v>394</v>
      </c>
      <c r="AB115" t="s" s="7">
        <v>277</v>
      </c>
      <c r="AC115" t="s" s="7">
        <v>394</v>
      </c>
      <c r="AD115" t="s" s="7">
        <v>394</v>
      </c>
      <c r="AE115" s="8"/>
      <c r="AF115" s="3"/>
      <c r="AG115" s="14"/>
      <c r="AH115" s="15"/>
      <c r="AI115" s="15"/>
      <c r="AJ115" s="6"/>
    </row>
    <row r="116" ht="13.55" customHeight="1">
      <c r="A116" t="s" s="7">
        <v>44</v>
      </c>
      <c r="B116" t="s" s="7">
        <v>389</v>
      </c>
      <c r="C116" t="s" s="7">
        <v>33</v>
      </c>
      <c r="D116" t="s" s="7">
        <v>395</v>
      </c>
      <c r="E116" t="s" s="7">
        <v>109</v>
      </c>
      <c r="F116" t="s" s="7">
        <v>396</v>
      </c>
      <c r="G116" t="s" s="7">
        <v>48</v>
      </c>
      <c r="H116" t="s" s="7">
        <v>392</v>
      </c>
      <c r="I116" s="9">
        <v>3.260416666666667</v>
      </c>
      <c r="J116" s="10">
        <v>0</v>
      </c>
      <c r="K116" s="9">
        <v>3.625</v>
      </c>
      <c r="L116" t="s" s="7">
        <v>37</v>
      </c>
      <c r="M116" t="s" s="7">
        <v>37</v>
      </c>
      <c r="N116" t="s" s="7">
        <v>37</v>
      </c>
      <c r="O116" t="s" s="7">
        <v>37</v>
      </c>
      <c r="P116" t="s" s="7">
        <v>37</v>
      </c>
      <c r="Q116" s="9"/>
      <c r="R116" s="9"/>
      <c r="S116" t="s" s="7">
        <v>393</v>
      </c>
      <c r="T116" s="11">
        <v>4</v>
      </c>
      <c r="U116" t="s" s="7">
        <f>IFERROR(VLOOKUP(A116,'Weight Ranges of exporting Coun'!$A$2:$B$6,2,FALSE),'Weight Ranges of exporting Coun'!$B$6)</f>
        <v>58</v>
      </c>
      <c r="V116" s="8"/>
      <c r="W116" s="25">
        <f>K116-I116</f>
        <v>0.3645833333333333</v>
      </c>
      <c r="X116" s="10">
        <v>8.75</v>
      </c>
      <c r="Y116" s="10">
        <v>680</v>
      </c>
      <c r="Z116" t="s" s="7">
        <v>124</v>
      </c>
      <c r="AA116" s="23">
        <v>385</v>
      </c>
      <c r="AB116" t="s" s="7">
        <v>277</v>
      </c>
      <c r="AC116" t="s" s="7">
        <v>397</v>
      </c>
      <c r="AD116" s="12">
        <f>AA116/Y116</f>
        <v>0.5661764705882349</v>
      </c>
      <c r="AE116" s="8"/>
      <c r="AF116" s="3"/>
      <c r="AG116" s="14"/>
      <c r="AH116" s="15"/>
      <c r="AI116" s="15"/>
      <c r="AJ116" s="6"/>
    </row>
    <row r="117" ht="13.55" customHeight="1">
      <c r="A117" t="s" s="7">
        <v>44</v>
      </c>
      <c r="B117" t="s" s="7">
        <v>389</v>
      </c>
      <c r="C117" t="s" s="7">
        <v>33</v>
      </c>
      <c r="D117" t="s" s="7">
        <v>398</v>
      </c>
      <c r="E117" t="s" s="7">
        <v>109</v>
      </c>
      <c r="F117" t="s" s="7">
        <v>399</v>
      </c>
      <c r="G117" t="s" s="7">
        <v>48</v>
      </c>
      <c r="H117" t="s" s="7">
        <v>392</v>
      </c>
      <c r="I117" s="9">
        <v>3.291666666666667</v>
      </c>
      <c r="J117" s="10">
        <v>0</v>
      </c>
      <c r="K117" s="9">
        <v>3.65625</v>
      </c>
      <c r="L117" t="s" s="7">
        <v>37</v>
      </c>
      <c r="M117" t="s" s="7">
        <v>37</v>
      </c>
      <c r="N117" t="s" s="7">
        <v>37</v>
      </c>
      <c r="O117" t="s" s="7">
        <v>37</v>
      </c>
      <c r="P117" t="s" s="7">
        <v>37</v>
      </c>
      <c r="Q117" t="s" s="7">
        <v>37</v>
      </c>
      <c r="R117" s="9"/>
      <c r="S117" t="s" s="7">
        <v>393</v>
      </c>
      <c r="T117" s="11">
        <v>4</v>
      </c>
      <c r="U117" t="s" s="7">
        <f>IFERROR(VLOOKUP(A117,'Weight Ranges of exporting Coun'!$A$2:$B$6,2,FALSE),'Weight Ranges of exporting Coun'!$B$6)</f>
        <v>58</v>
      </c>
      <c r="V117" s="8"/>
      <c r="W117" s="25">
        <f>K117-I117</f>
        <v>0.3645833333333333</v>
      </c>
      <c r="X117" s="10">
        <v>8.75</v>
      </c>
      <c r="Y117" s="10">
        <v>680</v>
      </c>
      <c r="Z117" t="s" s="7">
        <v>124</v>
      </c>
      <c r="AA117" s="23">
        <v>365</v>
      </c>
      <c r="AB117" t="s" s="7">
        <v>277</v>
      </c>
      <c r="AC117" t="s" s="7">
        <v>397</v>
      </c>
      <c r="AD117" s="12">
        <f>AA117/Y117</f>
        <v>0.536764705882353</v>
      </c>
      <c r="AE117" s="8"/>
      <c r="AF117" s="3"/>
      <c r="AG117" s="14"/>
      <c r="AH117" s="15"/>
      <c r="AI117" s="15"/>
      <c r="AJ117" s="6"/>
    </row>
    <row r="118" ht="13.55" customHeight="1">
      <c r="A118" t="s" s="7">
        <v>44</v>
      </c>
      <c r="B118" t="s" s="7">
        <v>389</v>
      </c>
      <c r="C118" t="s" s="7">
        <v>33</v>
      </c>
      <c r="D118" t="s" s="7">
        <v>400</v>
      </c>
      <c r="E118" t="s" s="7">
        <v>109</v>
      </c>
      <c r="F118" t="s" s="7">
        <v>401</v>
      </c>
      <c r="G118" t="s" s="7">
        <v>48</v>
      </c>
      <c r="H118" t="s" s="7">
        <v>392</v>
      </c>
      <c r="I118" s="9">
        <v>3.333333333333333</v>
      </c>
      <c r="J118" s="10">
        <v>0</v>
      </c>
      <c r="K118" s="9">
        <v>3.71875</v>
      </c>
      <c r="L118" s="8"/>
      <c r="M118" t="s" s="7">
        <v>37</v>
      </c>
      <c r="N118" t="s" s="7">
        <v>37</v>
      </c>
      <c r="O118" t="s" s="7">
        <v>37</v>
      </c>
      <c r="P118" t="s" s="7">
        <v>37</v>
      </c>
      <c r="Q118" t="s" s="7">
        <v>37</v>
      </c>
      <c r="R118" s="9"/>
      <c r="S118" t="s" s="7">
        <v>393</v>
      </c>
      <c r="T118" s="11">
        <v>4</v>
      </c>
      <c r="U118" t="s" s="7">
        <f>IFERROR(VLOOKUP(A118,'Weight Ranges of exporting Coun'!$A$2:$B$6,2,FALSE),'Weight Ranges of exporting Coun'!$B$6)</f>
        <v>58</v>
      </c>
      <c r="V118" s="8"/>
      <c r="W118" s="25">
        <f>K118-I118</f>
        <v>0.3854166666666667</v>
      </c>
      <c r="X118" s="10">
        <v>9.25</v>
      </c>
      <c r="Y118" s="10">
        <v>680</v>
      </c>
      <c r="Z118" t="s" s="7">
        <v>124</v>
      </c>
      <c r="AA118" s="23">
        <v>460</v>
      </c>
      <c r="AB118" t="s" s="7">
        <v>277</v>
      </c>
      <c r="AC118" t="s" s="7">
        <v>397</v>
      </c>
      <c r="AD118" s="12">
        <f>AA118/Y118</f>
        <v>0.676470588235294</v>
      </c>
      <c r="AE118" s="8"/>
      <c r="AF118" s="3"/>
      <c r="AG118" s="14"/>
      <c r="AH118" s="15"/>
      <c r="AI118" s="15"/>
      <c r="AJ118" s="6"/>
    </row>
    <row r="119" ht="13.55" customHeight="1">
      <c r="A119" t="s" s="7">
        <v>44</v>
      </c>
      <c r="B119" t="s" s="7">
        <v>389</v>
      </c>
      <c r="C119" t="s" s="7">
        <v>33</v>
      </c>
      <c r="D119" t="s" s="7">
        <v>402</v>
      </c>
      <c r="E119" t="s" s="7">
        <v>109</v>
      </c>
      <c r="F119" t="s" s="7">
        <v>403</v>
      </c>
      <c r="G119" t="s" s="7">
        <v>48</v>
      </c>
      <c r="H119" t="s" s="7">
        <v>392</v>
      </c>
      <c r="I119" s="9">
        <v>3.302083333333333</v>
      </c>
      <c r="J119" s="10">
        <v>0</v>
      </c>
      <c r="K119" s="9">
        <v>3.666666666666667</v>
      </c>
      <c r="L119" s="8"/>
      <c r="M119" t="s" s="7">
        <v>37</v>
      </c>
      <c r="N119" t="s" s="7">
        <v>37</v>
      </c>
      <c r="O119" t="s" s="7">
        <v>37</v>
      </c>
      <c r="P119" t="s" s="7">
        <v>37</v>
      </c>
      <c r="Q119" t="s" s="7">
        <v>37</v>
      </c>
      <c r="R119" s="9"/>
      <c r="S119" t="s" s="7">
        <v>393</v>
      </c>
      <c r="T119" s="11">
        <v>4</v>
      </c>
      <c r="U119" t="s" s="7">
        <f>IFERROR(VLOOKUP(A119,'Weight Ranges of exporting Coun'!$A$2:$B$6,2,FALSE),'Weight Ranges of exporting Coun'!$B$6)</f>
        <v>58</v>
      </c>
      <c r="V119" s="8"/>
      <c r="W119" s="25">
        <f>K119-I119</f>
        <v>0.3645833333333333</v>
      </c>
      <c r="X119" s="10">
        <v>8.75</v>
      </c>
      <c r="Y119" s="10">
        <v>680</v>
      </c>
      <c r="Z119" t="s" s="7">
        <v>124</v>
      </c>
      <c r="AA119" s="23">
        <v>460</v>
      </c>
      <c r="AB119" t="s" s="7">
        <v>277</v>
      </c>
      <c r="AC119" t="s" s="7">
        <v>397</v>
      </c>
      <c r="AD119" s="12">
        <f>AA119/Y119</f>
        <v>0.676470588235294</v>
      </c>
      <c r="AE119" s="8"/>
      <c r="AF119" s="3"/>
      <c r="AG119" s="14"/>
      <c r="AH119" s="15"/>
      <c r="AI119" s="15"/>
      <c r="AJ119" s="6"/>
    </row>
    <row r="120" ht="13.55" customHeight="1">
      <c r="A120" t="s" s="7">
        <v>44</v>
      </c>
      <c r="B120" t="s" s="7">
        <v>389</v>
      </c>
      <c r="C120" t="s" s="7">
        <v>33</v>
      </c>
      <c r="D120" t="s" s="7">
        <v>404</v>
      </c>
      <c r="E120" t="s" s="7">
        <v>109</v>
      </c>
      <c r="F120" t="s" s="7">
        <v>405</v>
      </c>
      <c r="G120" t="s" s="7">
        <v>48</v>
      </c>
      <c r="H120" t="s" s="7">
        <v>392</v>
      </c>
      <c r="I120" s="9">
        <v>3.260416666666667</v>
      </c>
      <c r="J120" s="10">
        <v>0</v>
      </c>
      <c r="K120" s="9">
        <v>3.625</v>
      </c>
      <c r="L120" s="8"/>
      <c r="M120" s="8"/>
      <c r="N120" s="8"/>
      <c r="O120" s="8"/>
      <c r="P120" s="9"/>
      <c r="Q120" t="s" s="7">
        <v>37</v>
      </c>
      <c r="R120" s="9"/>
      <c r="S120" t="s" s="7">
        <v>393</v>
      </c>
      <c r="T120" s="11">
        <v>4</v>
      </c>
      <c r="U120" t="s" s="7">
        <f>IFERROR(VLOOKUP(A120,'Weight Ranges of exporting Coun'!$A$2:$B$6,2,FALSE),'Weight Ranges of exporting Coun'!$B$6)</f>
        <v>58</v>
      </c>
      <c r="V120" s="8"/>
      <c r="W120" s="25">
        <f>K120-I120</f>
        <v>0.3645833333333333</v>
      </c>
      <c r="X120" s="10">
        <v>8.75</v>
      </c>
      <c r="Y120" s="10">
        <v>680</v>
      </c>
      <c r="Z120" t="s" s="7">
        <v>124</v>
      </c>
      <c r="AA120" s="23">
        <v>460</v>
      </c>
      <c r="AB120" t="s" s="7">
        <v>277</v>
      </c>
      <c r="AC120" t="s" s="7">
        <v>397</v>
      </c>
      <c r="AD120" s="12">
        <f>AA120/Y120</f>
        <v>0.676470588235294</v>
      </c>
      <c r="AE120" s="8"/>
      <c r="AF120" s="3"/>
      <c r="AG120" s="14"/>
      <c r="AH120" s="15"/>
      <c r="AI120" s="15"/>
      <c r="AJ120" s="6"/>
    </row>
    <row r="121" ht="13.55" customHeight="1">
      <c r="A121" t="s" s="7">
        <v>44</v>
      </c>
      <c r="B121" t="s" s="7">
        <v>406</v>
      </c>
      <c r="C121" t="s" s="7">
        <v>33</v>
      </c>
      <c r="D121" t="s" s="7">
        <v>407</v>
      </c>
      <c r="E121" t="s" s="7">
        <v>109</v>
      </c>
      <c r="F121" t="s" s="7">
        <v>408</v>
      </c>
      <c r="G121" t="s" s="7">
        <v>162</v>
      </c>
      <c r="H121" t="s" s="7">
        <v>409</v>
      </c>
      <c r="I121" s="9">
        <v>3.3125</v>
      </c>
      <c r="J121" s="10">
        <v>0</v>
      </c>
      <c r="K121" s="9">
        <v>3.6875</v>
      </c>
      <c r="L121" t="s" s="7">
        <v>37</v>
      </c>
      <c r="M121" t="s" s="7">
        <v>37</v>
      </c>
      <c r="N121" t="s" s="7">
        <v>37</v>
      </c>
      <c r="O121" t="s" s="7">
        <v>37</v>
      </c>
      <c r="P121" t="s" s="7">
        <v>37</v>
      </c>
      <c r="Q121" s="9"/>
      <c r="R121" s="9"/>
      <c r="S121" t="s" s="7">
        <v>38</v>
      </c>
      <c r="T121" s="11">
        <v>13.6</v>
      </c>
      <c r="U121" t="s" s="7">
        <f>IFERROR(VLOOKUP(A121,'Weight Ranges of exporting Coun'!$A$2:$B$6,2,FALSE),'Weight Ranges of exporting Coun'!$B$6)</f>
        <v>58</v>
      </c>
      <c r="V121" s="8"/>
      <c r="W121" s="26">
        <f>K121-I121</f>
        <v>0.375</v>
      </c>
      <c r="X121" s="10">
        <v>9</v>
      </c>
      <c r="Y121" s="10">
        <v>470</v>
      </c>
      <c r="Z121" t="s" s="7">
        <v>124</v>
      </c>
      <c r="AA121" s="23">
        <v>1275</v>
      </c>
      <c r="AB121" t="s" s="7">
        <v>277</v>
      </c>
      <c r="AC121" t="s" s="7">
        <v>410</v>
      </c>
      <c r="AD121" s="12">
        <f>AA121/Y121</f>
        <v>2.71276595744681</v>
      </c>
      <c r="AE121" s="8"/>
      <c r="AF121" s="3"/>
      <c r="AG121" s="14"/>
      <c r="AH121" s="15"/>
      <c r="AI121" s="15"/>
      <c r="AJ121" s="6"/>
    </row>
    <row r="122" ht="13.55" customHeight="1">
      <c r="A122" t="s" s="7">
        <v>44</v>
      </c>
      <c r="B122" t="s" s="7">
        <v>411</v>
      </c>
      <c r="C122" t="s" s="7">
        <v>33</v>
      </c>
      <c r="D122" t="s" s="7">
        <v>412</v>
      </c>
      <c r="E122" t="s" s="7">
        <v>109</v>
      </c>
      <c r="F122" t="s" s="7">
        <v>413</v>
      </c>
      <c r="G122" t="s" s="7">
        <v>162</v>
      </c>
      <c r="H122" t="s" s="7">
        <v>414</v>
      </c>
      <c r="I122" s="9">
        <v>3.270833333333333</v>
      </c>
      <c r="J122" s="10">
        <v>0</v>
      </c>
      <c r="K122" s="9">
        <v>3.6875</v>
      </c>
      <c r="L122" t="s" s="7">
        <v>37</v>
      </c>
      <c r="M122" t="s" s="7">
        <v>37</v>
      </c>
      <c r="N122" t="s" s="7">
        <v>37</v>
      </c>
      <c r="O122" t="s" s="7">
        <v>37</v>
      </c>
      <c r="P122" t="s" s="7">
        <v>37</v>
      </c>
      <c r="Q122" s="9"/>
      <c r="R122" s="9"/>
      <c r="S122" t="s" s="7">
        <v>38</v>
      </c>
      <c r="T122" s="11">
        <v>13.6</v>
      </c>
      <c r="U122" t="s" s="7">
        <f>IFERROR(VLOOKUP(A122,'Weight Ranges of exporting Coun'!$A$2:$B$6,2,FALSE),'Weight Ranges of exporting Coun'!$B$6)</f>
        <v>58</v>
      </c>
      <c r="V122" s="8"/>
      <c r="W122" s="26">
        <f>K122-I122</f>
        <v>0.4166666666666667</v>
      </c>
      <c r="X122" s="10">
        <v>10</v>
      </c>
      <c r="Y122" s="10">
        <v>505</v>
      </c>
      <c r="Z122" t="s" s="7">
        <v>124</v>
      </c>
      <c r="AA122" s="23">
        <v>835</v>
      </c>
      <c r="AB122" t="s" s="7">
        <v>277</v>
      </c>
      <c r="AC122" t="s" s="7">
        <v>415</v>
      </c>
      <c r="AD122" s="12">
        <f>AA122/Y122</f>
        <v>1.65346534653465</v>
      </c>
      <c r="AE122" s="8"/>
      <c r="AF122" s="3"/>
      <c r="AG122" s="14"/>
      <c r="AH122" s="15"/>
      <c r="AI122" s="15"/>
      <c r="AJ122" s="6"/>
    </row>
    <row r="123" ht="13.55" customHeight="1">
      <c r="A123" t="s" s="7">
        <v>44</v>
      </c>
      <c r="B123" t="s" s="7">
        <v>31</v>
      </c>
      <c r="C123" t="s" s="7">
        <v>33</v>
      </c>
      <c r="D123" t="s" s="7">
        <v>416</v>
      </c>
      <c r="E123" t="s" s="7">
        <v>109</v>
      </c>
      <c r="F123" t="s" s="7">
        <v>417</v>
      </c>
      <c r="G123" t="s" s="7">
        <v>318</v>
      </c>
      <c r="H123" t="s" s="7">
        <v>418</v>
      </c>
      <c r="I123" s="9">
        <v>3.3125</v>
      </c>
      <c r="J123" s="10">
        <v>0</v>
      </c>
      <c r="K123" s="9">
        <v>3.416666666666667</v>
      </c>
      <c r="L123" t="s" s="7">
        <v>37</v>
      </c>
      <c r="M123" t="s" s="7">
        <v>37</v>
      </c>
      <c r="N123" t="s" s="7">
        <v>37</v>
      </c>
      <c r="O123" t="s" s="7">
        <v>37</v>
      </c>
      <c r="P123" t="s" s="7">
        <v>37</v>
      </c>
      <c r="Q123" s="9"/>
      <c r="R123" s="9"/>
      <c r="S123" t="s" s="7">
        <v>49</v>
      </c>
      <c r="T123" s="11">
        <v>14.9</v>
      </c>
      <c r="U123" t="s" s="7">
        <f>IFERROR(VLOOKUP(A123,'Weight Ranges of exporting Coun'!$A$2:$B$6,2,FALSE),'Weight Ranges of exporting Coun'!$B$6)</f>
        <v>58</v>
      </c>
      <c r="V123" s="8"/>
      <c r="W123" s="25">
        <f>K123-I123</f>
        <v>0.1041666666666667</v>
      </c>
      <c r="X123" s="10">
        <v>2.5</v>
      </c>
      <c r="Y123" s="10">
        <v>180</v>
      </c>
      <c r="Z123" t="s" s="7">
        <v>124</v>
      </c>
      <c r="AA123" s="23">
        <v>410</v>
      </c>
      <c r="AB123" t="s" s="7">
        <v>277</v>
      </c>
      <c r="AC123" t="s" s="7">
        <v>419</v>
      </c>
      <c r="AD123" s="12">
        <f>AA123/Y123</f>
        <v>2.27777777777778</v>
      </c>
      <c r="AE123" s="8"/>
      <c r="AF123" s="3"/>
      <c r="AG123" s="14"/>
      <c r="AH123" s="15"/>
      <c r="AI123" s="15"/>
      <c r="AJ123" s="6"/>
    </row>
    <row r="124" ht="13.55" customHeight="1">
      <c r="A124" t="s" s="7">
        <v>44</v>
      </c>
      <c r="B124" t="s" s="7">
        <v>260</v>
      </c>
      <c r="C124" t="s" s="7">
        <v>33</v>
      </c>
      <c r="D124" t="s" s="7">
        <v>420</v>
      </c>
      <c r="E124" t="s" s="7">
        <v>109</v>
      </c>
      <c r="F124" t="s" s="7">
        <v>421</v>
      </c>
      <c r="G124" t="s" s="7">
        <v>422</v>
      </c>
      <c r="H124" t="s" s="7">
        <v>423</v>
      </c>
      <c r="I124" s="9">
        <v>3.354166666666667</v>
      </c>
      <c r="J124" s="10">
        <v>2</v>
      </c>
      <c r="K124" s="9">
        <v>3.5</v>
      </c>
      <c r="L124" t="s" s="7">
        <v>37</v>
      </c>
      <c r="M124" t="s" s="7">
        <v>37</v>
      </c>
      <c r="N124" t="s" s="7">
        <v>37</v>
      </c>
      <c r="O124" t="s" s="7">
        <v>37</v>
      </c>
      <c r="P124" t="s" s="7">
        <v>37</v>
      </c>
      <c r="Q124" s="9"/>
      <c r="R124" s="9"/>
      <c r="S124" t="s" s="7">
        <v>424</v>
      </c>
      <c r="T124" s="11">
        <v>11.7</v>
      </c>
      <c r="U124" t="s" s="7">
        <f>IFERROR(VLOOKUP(A124,'Weight Ranges of exporting Coun'!$A$2:$B$6,2,FALSE),'Weight Ranges of exporting Coun'!$B$6)</f>
        <v>58</v>
      </c>
      <c r="V124" s="8"/>
      <c r="W124" t="s" s="28">
        <v>425</v>
      </c>
      <c r="X124" s="10">
        <v>51.5</v>
      </c>
      <c r="Y124" s="10">
        <v>1333</v>
      </c>
      <c r="Z124" t="s" s="7">
        <v>124</v>
      </c>
      <c r="AA124" s="23">
        <v>1719.62</v>
      </c>
      <c r="AB124" t="s" s="7">
        <v>277</v>
      </c>
      <c r="AC124" t="s" s="7">
        <v>426</v>
      </c>
      <c r="AD124" s="12">
        <f>AA124/Y124</f>
        <v>1.29003750937734</v>
      </c>
      <c r="AE124" s="8"/>
      <c r="AF124" s="3"/>
      <c r="AG124" s="14"/>
      <c r="AH124" s="15"/>
      <c r="AI124" s="15"/>
      <c r="AJ124" s="6"/>
    </row>
    <row r="125" ht="13.55" customHeight="1">
      <c r="A125" t="s" s="7">
        <v>44</v>
      </c>
      <c r="B125" t="s" s="7">
        <v>220</v>
      </c>
      <c r="C125" t="s" s="7">
        <v>33</v>
      </c>
      <c r="D125" t="s" s="7">
        <v>427</v>
      </c>
      <c r="E125" t="s" s="7">
        <v>109</v>
      </c>
      <c r="F125" t="s" s="7">
        <v>428</v>
      </c>
      <c r="G125" t="s" s="7">
        <v>422</v>
      </c>
      <c r="H125" t="s" s="7">
        <v>429</v>
      </c>
      <c r="I125" s="9">
        <v>3.385416666666667</v>
      </c>
      <c r="J125" s="10">
        <v>0</v>
      </c>
      <c r="K125" s="9">
        <v>3.59375</v>
      </c>
      <c r="L125" t="s" s="7">
        <v>37</v>
      </c>
      <c r="M125" t="s" s="7">
        <v>37</v>
      </c>
      <c r="N125" t="s" s="7">
        <v>37</v>
      </c>
      <c r="O125" t="s" s="7">
        <v>37</v>
      </c>
      <c r="P125" t="s" s="7">
        <v>37</v>
      </c>
      <c r="Q125" s="9"/>
      <c r="R125" s="9"/>
      <c r="S125" t="s" s="7">
        <v>38</v>
      </c>
      <c r="T125" s="11">
        <v>13.6</v>
      </c>
      <c r="U125" t="s" s="7">
        <f>IFERROR(VLOOKUP(A125,'Weight Ranges of exporting Coun'!$A$2:$B$6,2,FALSE),'Weight Ranges of exporting Coun'!$B$6)</f>
        <v>58</v>
      </c>
      <c r="V125" s="8"/>
      <c r="W125" s="26">
        <f>K125-I125</f>
        <v>0.2083333333333333</v>
      </c>
      <c r="X125" s="10">
        <v>5</v>
      </c>
      <c r="Y125" s="10">
        <v>391</v>
      </c>
      <c r="Z125" t="s" s="7">
        <v>124</v>
      </c>
      <c r="AA125" s="23">
        <v>1275</v>
      </c>
      <c r="AB125" t="s" s="7">
        <v>277</v>
      </c>
      <c r="AC125" t="s" s="7">
        <v>430</v>
      </c>
      <c r="AD125" s="12">
        <f>AA125/Y125</f>
        <v>3.26086956521739</v>
      </c>
      <c r="AE125" s="8"/>
      <c r="AF125" s="3"/>
      <c r="AG125" s="14"/>
      <c r="AH125" s="15"/>
      <c r="AI125" s="15"/>
      <c r="AJ125" s="6"/>
    </row>
    <row r="126" ht="13.55" customHeight="1">
      <c r="A126" t="s" s="7">
        <v>44</v>
      </c>
      <c r="B126" t="s" s="7">
        <v>252</v>
      </c>
      <c r="C126" t="s" s="7">
        <v>33</v>
      </c>
      <c r="D126" t="s" s="7">
        <v>431</v>
      </c>
      <c r="E126" t="s" s="7">
        <v>109</v>
      </c>
      <c r="F126" t="s" s="7">
        <v>432</v>
      </c>
      <c r="G126" t="s" s="7">
        <v>422</v>
      </c>
      <c r="H126" t="s" s="7">
        <v>257</v>
      </c>
      <c r="I126" s="9">
        <v>3.375</v>
      </c>
      <c r="J126" s="10">
        <v>0</v>
      </c>
      <c r="K126" s="9">
        <v>3.854166666666667</v>
      </c>
      <c r="L126" t="s" s="7">
        <v>37</v>
      </c>
      <c r="M126" t="s" s="7">
        <v>37</v>
      </c>
      <c r="N126" t="s" s="7">
        <v>37</v>
      </c>
      <c r="O126" t="s" s="7">
        <v>37</v>
      </c>
      <c r="P126" t="s" s="7">
        <v>37</v>
      </c>
      <c r="Q126" s="9"/>
      <c r="R126" s="9"/>
      <c r="S126" t="s" s="7">
        <v>38</v>
      </c>
      <c r="T126" s="11">
        <v>13.6</v>
      </c>
      <c r="U126" t="s" s="7">
        <f>IFERROR(VLOOKUP(A126,'Weight Ranges of exporting Coun'!$A$2:$B$6,2,FALSE),'Weight Ranges of exporting Coun'!$B$6)</f>
        <v>58</v>
      </c>
      <c r="V126" s="8"/>
      <c r="W126" s="25">
        <f>K126-I126</f>
        <v>0.4791666666666667</v>
      </c>
      <c r="X126" s="10">
        <v>11.5</v>
      </c>
      <c r="Y126" s="10">
        <v>815</v>
      </c>
      <c r="Z126" t="s" s="7">
        <v>124</v>
      </c>
      <c r="AA126" s="23">
        <v>1700</v>
      </c>
      <c r="AB126" t="s" s="7">
        <v>277</v>
      </c>
      <c r="AC126" t="s" s="7">
        <v>433</v>
      </c>
      <c r="AD126" s="12">
        <f>AA126/Y126</f>
        <v>2.08588957055215</v>
      </c>
      <c r="AE126" s="8"/>
      <c r="AF126" s="3"/>
      <c r="AG126" s="14"/>
      <c r="AH126" s="15"/>
      <c r="AI126" s="15"/>
      <c r="AJ126" s="6"/>
    </row>
    <row r="127" ht="13.55" customHeight="1">
      <c r="A127" t="s" s="7">
        <v>44</v>
      </c>
      <c r="B127" t="s" s="7">
        <v>434</v>
      </c>
      <c r="C127" t="s" s="7">
        <v>33</v>
      </c>
      <c r="D127" t="s" s="7">
        <v>435</v>
      </c>
      <c r="E127" t="s" s="7">
        <v>109</v>
      </c>
      <c r="F127" t="s" s="7">
        <v>436</v>
      </c>
      <c r="G127" t="s" s="7">
        <v>422</v>
      </c>
      <c r="H127" t="s" s="7">
        <v>437</v>
      </c>
      <c r="I127" s="9">
        <v>3.416666666666667</v>
      </c>
      <c r="J127" s="10">
        <v>0</v>
      </c>
      <c r="K127" s="9">
        <v>3.59375</v>
      </c>
      <c r="L127" t="s" s="7">
        <v>37</v>
      </c>
      <c r="M127" t="s" s="7">
        <v>37</v>
      </c>
      <c r="N127" t="s" s="7">
        <v>37</v>
      </c>
      <c r="O127" t="s" s="7">
        <v>37</v>
      </c>
      <c r="P127" t="s" s="7">
        <v>37</v>
      </c>
      <c r="Q127" s="9"/>
      <c r="R127" s="9"/>
      <c r="S127" t="s" s="7">
        <v>38</v>
      </c>
      <c r="T127" s="11">
        <v>13.6</v>
      </c>
      <c r="U127" t="s" s="7">
        <f>IFERROR(VLOOKUP(A127,'Weight Ranges of exporting Coun'!$A$2:$B$6,2,FALSE),'Weight Ranges of exporting Coun'!$B$6)</f>
        <v>58</v>
      </c>
      <c r="V127" s="8"/>
      <c r="W127" s="25">
        <f>K127-I127</f>
        <v>0.1770833333333333</v>
      </c>
      <c r="X127" s="10">
        <v>4.25</v>
      </c>
      <c r="Y127" s="10">
        <v>275</v>
      </c>
      <c r="Z127" t="s" s="7">
        <v>124</v>
      </c>
      <c r="AA127" s="23">
        <v>658</v>
      </c>
      <c r="AB127" t="s" s="7">
        <v>277</v>
      </c>
      <c r="AC127" t="s" s="7">
        <v>433</v>
      </c>
      <c r="AD127" s="12">
        <f>AA127/Y127</f>
        <v>2.39272727272727</v>
      </c>
      <c r="AE127" s="8"/>
      <c r="AF127" s="3"/>
      <c r="AG127" s="14"/>
      <c r="AH127" s="15"/>
      <c r="AI127" s="15"/>
      <c r="AJ127" s="6"/>
    </row>
    <row r="128" ht="13.55" customHeight="1">
      <c r="A128" t="s" s="7">
        <v>44</v>
      </c>
      <c r="B128" t="s" s="7">
        <v>231</v>
      </c>
      <c r="C128" t="s" s="7">
        <v>33</v>
      </c>
      <c r="D128" t="s" s="7">
        <v>438</v>
      </c>
      <c r="E128" t="s" s="7">
        <v>109</v>
      </c>
      <c r="F128" t="s" s="7">
        <v>439</v>
      </c>
      <c r="G128" t="s" s="7">
        <v>318</v>
      </c>
      <c r="H128" t="s" s="7">
        <v>234</v>
      </c>
      <c r="I128" s="9">
        <v>3.333333333333333</v>
      </c>
      <c r="J128" s="10">
        <v>1</v>
      </c>
      <c r="K128" s="9">
        <v>3.25</v>
      </c>
      <c r="L128" t="s" s="7">
        <v>37</v>
      </c>
      <c r="M128" t="s" s="7">
        <v>37</v>
      </c>
      <c r="N128" t="s" s="7">
        <v>37</v>
      </c>
      <c r="O128" t="s" s="7">
        <v>37</v>
      </c>
      <c r="P128" t="s" s="7">
        <v>37</v>
      </c>
      <c r="Q128" s="9"/>
      <c r="R128" s="9"/>
      <c r="S128" t="s" s="7">
        <v>38</v>
      </c>
      <c r="T128" s="11">
        <v>13.6</v>
      </c>
      <c r="U128" t="s" s="7">
        <f>IFERROR(VLOOKUP(A128,'Weight Ranges of exporting Coun'!$A$2:$B$6,2,FALSE),'Weight Ranges of exporting Coun'!$B$6)</f>
        <v>58</v>
      </c>
      <c r="V128" s="8"/>
      <c r="W128" t="s" s="28">
        <v>440</v>
      </c>
      <c r="X128" s="10">
        <v>22</v>
      </c>
      <c r="Y128" s="10">
        <v>1131</v>
      </c>
      <c r="Z128" t="s" s="7">
        <v>124</v>
      </c>
      <c r="AA128" s="23">
        <v>1250</v>
      </c>
      <c r="AB128" t="s" s="7">
        <v>277</v>
      </c>
      <c r="AC128" t="s" s="7">
        <v>320</v>
      </c>
      <c r="AD128" s="12">
        <f>AA128/Y128</f>
        <v>1.105216622458</v>
      </c>
      <c r="AE128" s="8"/>
      <c r="AF128" s="3"/>
      <c r="AG128" s="14"/>
      <c r="AH128" s="15"/>
      <c r="AI128" s="15"/>
      <c r="AJ128" s="6"/>
    </row>
    <row r="129" ht="13.55" customHeight="1">
      <c r="A129" t="s" s="7">
        <v>406</v>
      </c>
      <c r="B129" t="s" s="7">
        <v>44</v>
      </c>
      <c r="C129" t="s" s="7">
        <v>33</v>
      </c>
      <c r="D129" t="s" s="7">
        <v>441</v>
      </c>
      <c r="E129" t="s" s="7">
        <v>109</v>
      </c>
      <c r="F129" t="s" s="7">
        <v>442</v>
      </c>
      <c r="G129" t="s" s="7">
        <v>409</v>
      </c>
      <c r="H129" t="s" s="7">
        <v>48</v>
      </c>
      <c r="I129" s="9">
        <v>3.75</v>
      </c>
      <c r="J129" s="10">
        <v>1</v>
      </c>
      <c r="K129" s="9">
        <v>3.229166666666667</v>
      </c>
      <c r="L129" s="8"/>
      <c r="M129" t="s" s="7">
        <v>37</v>
      </c>
      <c r="N129" t="s" s="7">
        <v>37</v>
      </c>
      <c r="O129" t="s" s="7">
        <v>37</v>
      </c>
      <c r="P129" t="s" s="7">
        <v>37</v>
      </c>
      <c r="Q129" t="s" s="7">
        <v>37</v>
      </c>
      <c r="R129" s="9"/>
      <c r="S129" t="s" s="7">
        <v>393</v>
      </c>
      <c r="T129" s="11">
        <v>4</v>
      </c>
      <c r="U129" t="s" s="7">
        <f>IFERROR(VLOOKUP(A129,'Weight Ranges of exporting Coun'!$A$2:$B$6,2,FALSE),'Weight Ranges of exporting Coun'!$B$6)</f>
        <v>58</v>
      </c>
      <c r="V129" t="s" s="7">
        <v>443</v>
      </c>
      <c r="W129" t="s" s="28">
        <v>444</v>
      </c>
      <c r="X129" s="10">
        <v>11.5</v>
      </c>
      <c r="Y129" s="10">
        <v>470</v>
      </c>
      <c r="Z129" t="s" s="7">
        <v>124</v>
      </c>
      <c r="AA129" s="23"/>
      <c r="AB129" t="s" s="7">
        <v>277</v>
      </c>
      <c r="AC129" t="s" s="7">
        <v>397</v>
      </c>
      <c r="AD129" s="12"/>
      <c r="AE129" s="8"/>
      <c r="AF129" s="3"/>
      <c r="AG129" s="14"/>
      <c r="AH129" s="15"/>
      <c r="AI129" s="15"/>
      <c r="AJ129" s="6"/>
    </row>
    <row r="130" ht="13.55" customHeight="1">
      <c r="A130" t="s" s="7">
        <v>132</v>
      </c>
      <c r="B130" t="s" s="7">
        <v>44</v>
      </c>
      <c r="C130" t="s" s="7">
        <v>33</v>
      </c>
      <c r="D130" t="s" s="7">
        <v>445</v>
      </c>
      <c r="E130" s="8"/>
      <c r="F130" t="s" s="7">
        <v>446</v>
      </c>
      <c r="G130" t="s" s="7">
        <v>135</v>
      </c>
      <c r="H130" t="s" s="7">
        <v>285</v>
      </c>
      <c r="I130" s="9">
        <v>3.3125</v>
      </c>
      <c r="J130" s="10">
        <v>0</v>
      </c>
      <c r="K130" s="9">
        <v>3.444444444444445</v>
      </c>
      <c r="L130" t="s" s="7">
        <v>37</v>
      </c>
      <c r="M130" t="s" s="7">
        <v>37</v>
      </c>
      <c r="N130" t="s" s="7">
        <v>37</v>
      </c>
      <c r="O130" t="s" s="7">
        <v>37</v>
      </c>
      <c r="P130" t="s" s="7">
        <v>37</v>
      </c>
      <c r="Q130" s="9"/>
      <c r="R130" s="9"/>
      <c r="S130" t="s" s="7">
        <v>49</v>
      </c>
      <c r="T130" s="11">
        <v>14.9</v>
      </c>
      <c r="U130" t="s" s="7">
        <f>IFERROR(VLOOKUP(A130,'Weight Ranges of exporting Coun'!$A$2:$B$6,2,FALSE),'Weight Ranges of exporting Coun'!$B$6)</f>
        <v>137</v>
      </c>
      <c r="V130" s="8"/>
      <c r="W130" s="28"/>
      <c r="X130" s="10">
        <v>3.16666666666667</v>
      </c>
      <c r="Y130" s="8"/>
      <c r="Z130" s="8"/>
      <c r="AA130" s="23"/>
      <c r="AB130" s="8"/>
      <c r="AC130" s="8"/>
      <c r="AD130" s="12"/>
      <c r="AE130" s="8"/>
      <c r="AF130" s="3"/>
      <c r="AG130" s="14"/>
      <c r="AH130" s="15"/>
      <c r="AI130" s="15"/>
      <c r="AJ130" s="6"/>
    </row>
    <row r="131" ht="13.55" customHeight="1">
      <c r="A131" t="s" s="7">
        <v>132</v>
      </c>
      <c r="B131" t="s" s="7">
        <v>44</v>
      </c>
      <c r="C131" t="s" s="7">
        <v>33</v>
      </c>
      <c r="D131" t="s" s="7">
        <v>447</v>
      </c>
      <c r="E131" s="8"/>
      <c r="F131" t="s" s="7">
        <v>446</v>
      </c>
      <c r="G131" t="s" s="7">
        <v>135</v>
      </c>
      <c r="H131" t="s" s="7">
        <v>285</v>
      </c>
      <c r="I131" s="9">
        <v>3.326388888888889</v>
      </c>
      <c r="J131" s="10">
        <v>0</v>
      </c>
      <c r="K131" s="9">
        <v>3.458333333333333</v>
      </c>
      <c r="L131" t="s" s="7">
        <v>37</v>
      </c>
      <c r="M131" t="s" s="7">
        <v>37</v>
      </c>
      <c r="N131" t="s" s="7">
        <v>37</v>
      </c>
      <c r="O131" t="s" s="7">
        <v>37</v>
      </c>
      <c r="P131" t="s" s="7">
        <v>37</v>
      </c>
      <c r="Q131" s="9"/>
      <c r="R131" s="9"/>
      <c r="S131" t="s" s="7">
        <v>49</v>
      </c>
      <c r="T131" s="11">
        <v>14.9</v>
      </c>
      <c r="U131" t="s" s="7">
        <f>IFERROR(VLOOKUP(A131,'Weight Ranges of exporting Coun'!$A$2:$B$6,2,FALSE),'Weight Ranges of exporting Coun'!$B$6)</f>
        <v>137</v>
      </c>
      <c r="V131" s="8"/>
      <c r="W131" s="28"/>
      <c r="X131" s="10">
        <v>3.16666666666667</v>
      </c>
      <c r="Y131" s="8"/>
      <c r="Z131" s="8"/>
      <c r="AA131" s="23"/>
      <c r="AB131" s="8"/>
      <c r="AC131" s="8"/>
      <c r="AD131" s="12"/>
      <c r="AE131" s="8"/>
      <c r="AF131" s="3"/>
      <c r="AG131" s="14"/>
      <c r="AH131" s="15"/>
      <c r="AI131" s="15"/>
      <c r="AJ131" s="6"/>
    </row>
    <row r="132" ht="13.55" customHeight="1">
      <c r="A132" t="s" s="7">
        <v>132</v>
      </c>
      <c r="B132" t="s" s="7">
        <v>44</v>
      </c>
      <c r="C132" t="s" s="7">
        <v>33</v>
      </c>
      <c r="D132" t="s" s="7">
        <v>448</v>
      </c>
      <c r="E132" s="8"/>
      <c r="F132" t="s" s="7">
        <v>446</v>
      </c>
      <c r="G132" t="s" s="7">
        <v>135</v>
      </c>
      <c r="H132" t="s" s="7">
        <v>285</v>
      </c>
      <c r="I132" s="9">
        <v>3.482638888888889</v>
      </c>
      <c r="J132" s="10">
        <v>0</v>
      </c>
      <c r="K132" s="9">
        <v>3.614583333333333</v>
      </c>
      <c r="L132" t="s" s="7">
        <v>37</v>
      </c>
      <c r="M132" t="s" s="7">
        <v>37</v>
      </c>
      <c r="N132" t="s" s="7">
        <v>37</v>
      </c>
      <c r="O132" t="s" s="7">
        <v>37</v>
      </c>
      <c r="P132" t="s" s="7">
        <v>37</v>
      </c>
      <c r="Q132" s="9"/>
      <c r="R132" s="9"/>
      <c r="S132" t="s" s="7">
        <v>49</v>
      </c>
      <c r="T132" s="11">
        <v>14.9</v>
      </c>
      <c r="U132" t="s" s="7">
        <f>IFERROR(VLOOKUP(A132,'Weight Ranges of exporting Coun'!$A$2:$B$6,2,FALSE),'Weight Ranges of exporting Coun'!$B$6)</f>
        <v>137</v>
      </c>
      <c r="V132" s="8"/>
      <c r="W132" s="28"/>
      <c r="X132" s="10">
        <v>3.16666666666667</v>
      </c>
      <c r="Y132" s="8"/>
      <c r="Z132" s="8"/>
      <c r="AA132" s="23"/>
      <c r="AB132" s="8"/>
      <c r="AC132" s="8"/>
      <c r="AD132" s="12"/>
      <c r="AE132" s="8"/>
      <c r="AF132" s="3"/>
      <c r="AG132" s="14"/>
      <c r="AH132" s="15"/>
      <c r="AI132" s="15"/>
      <c r="AJ132" s="6"/>
    </row>
    <row r="133" ht="13.55" customHeight="1">
      <c r="A133" t="s" s="7">
        <v>132</v>
      </c>
      <c r="B133" t="s" s="7">
        <v>44</v>
      </c>
      <c r="C133" t="s" s="7">
        <v>33</v>
      </c>
      <c r="D133" t="s" s="7">
        <v>449</v>
      </c>
      <c r="E133" s="8"/>
      <c r="F133" t="s" s="7">
        <v>446</v>
      </c>
      <c r="G133" t="s" s="7">
        <v>135</v>
      </c>
      <c r="H133" t="s" s="7">
        <v>285</v>
      </c>
      <c r="I133" s="9">
        <v>3.496527777777778</v>
      </c>
      <c r="J133" s="10">
        <v>0</v>
      </c>
      <c r="K133" s="9">
        <v>3.628472222222222</v>
      </c>
      <c r="L133" t="s" s="7">
        <v>37</v>
      </c>
      <c r="M133" t="s" s="7">
        <v>37</v>
      </c>
      <c r="N133" t="s" s="7">
        <v>37</v>
      </c>
      <c r="O133" t="s" s="7">
        <v>37</v>
      </c>
      <c r="P133" t="s" s="7">
        <v>37</v>
      </c>
      <c r="Q133" s="9"/>
      <c r="R133" s="9"/>
      <c r="S133" t="s" s="7">
        <v>49</v>
      </c>
      <c r="T133" s="11">
        <v>14.9</v>
      </c>
      <c r="U133" t="s" s="7">
        <f>IFERROR(VLOOKUP(A133,'Weight Ranges of exporting Coun'!$A$2:$B$6,2,FALSE),'Weight Ranges of exporting Coun'!$B$6)</f>
        <v>137</v>
      </c>
      <c r="V133" s="8"/>
      <c r="W133" s="28"/>
      <c r="X133" s="10">
        <v>3.16666666666667</v>
      </c>
      <c r="Y133" s="8"/>
      <c r="Z133" s="8"/>
      <c r="AA133" s="23"/>
      <c r="AB133" s="8"/>
      <c r="AC133" s="8"/>
      <c r="AD133" s="12"/>
      <c r="AE133" s="8"/>
      <c r="AF133" s="3"/>
      <c r="AG133" s="14"/>
      <c r="AH133" s="15"/>
      <c r="AI133" s="15"/>
      <c r="AJ133" s="6"/>
    </row>
    <row r="134" ht="13.55" customHeight="1">
      <c r="A134" t="s" s="7">
        <v>132</v>
      </c>
      <c r="B134" t="s" s="7">
        <v>44</v>
      </c>
      <c r="C134" t="s" s="7">
        <v>33</v>
      </c>
      <c r="D134" t="s" s="7">
        <v>450</v>
      </c>
      <c r="E134" s="8"/>
      <c r="F134" t="s" s="7">
        <v>446</v>
      </c>
      <c r="G134" t="s" s="7">
        <v>135</v>
      </c>
      <c r="H134" t="s" s="7">
        <v>285</v>
      </c>
      <c r="I134" s="9">
        <v>3.510416666666667</v>
      </c>
      <c r="J134" s="10">
        <v>0</v>
      </c>
      <c r="K134" s="9">
        <v>3.642361111111111</v>
      </c>
      <c r="L134" t="s" s="7">
        <v>37</v>
      </c>
      <c r="M134" t="s" s="7">
        <v>37</v>
      </c>
      <c r="N134" t="s" s="7">
        <v>37</v>
      </c>
      <c r="O134" t="s" s="7">
        <v>37</v>
      </c>
      <c r="P134" t="s" s="7">
        <v>37</v>
      </c>
      <c r="Q134" s="9"/>
      <c r="R134" s="9"/>
      <c r="S134" t="s" s="7">
        <v>49</v>
      </c>
      <c r="T134" s="11">
        <v>14.9</v>
      </c>
      <c r="U134" t="s" s="7">
        <f>IFERROR(VLOOKUP(A134,'Weight Ranges of exporting Coun'!$A$2:$B$6,2,FALSE),'Weight Ranges of exporting Coun'!$B$6)</f>
        <v>137</v>
      </c>
      <c r="V134" s="8"/>
      <c r="W134" s="28"/>
      <c r="X134" s="10">
        <v>3.16666666666667</v>
      </c>
      <c r="Y134" s="8"/>
      <c r="Z134" s="8"/>
      <c r="AA134" s="23"/>
      <c r="AB134" s="8"/>
      <c r="AC134" s="8"/>
      <c r="AD134" s="12"/>
      <c r="AE134" s="8"/>
      <c r="AF134" s="3"/>
      <c r="AG134" s="14"/>
      <c r="AH134" s="15"/>
      <c r="AI134" s="15"/>
      <c r="AJ134" s="6"/>
    </row>
    <row r="135" ht="13.55" customHeight="1">
      <c r="A135" t="s" s="7">
        <v>132</v>
      </c>
      <c r="B135" t="s" s="7">
        <v>44</v>
      </c>
      <c r="C135" t="s" s="7">
        <v>33</v>
      </c>
      <c r="D135" t="s" s="7">
        <v>451</v>
      </c>
      <c r="E135" s="8"/>
      <c r="F135" t="s" s="7">
        <v>446</v>
      </c>
      <c r="G135" t="s" s="7">
        <v>135</v>
      </c>
      <c r="H135" t="s" s="7">
        <v>285</v>
      </c>
      <c r="I135" s="9">
        <v>3.524305555555555</v>
      </c>
      <c r="J135" s="10">
        <v>0</v>
      </c>
      <c r="K135" s="9">
        <v>3.65625</v>
      </c>
      <c r="L135" t="s" s="7">
        <v>37</v>
      </c>
      <c r="M135" t="s" s="7">
        <v>37</v>
      </c>
      <c r="N135" t="s" s="7">
        <v>37</v>
      </c>
      <c r="O135" t="s" s="7">
        <v>37</v>
      </c>
      <c r="P135" t="s" s="7">
        <v>37</v>
      </c>
      <c r="Q135" s="9"/>
      <c r="R135" s="9"/>
      <c r="S135" t="s" s="7">
        <v>49</v>
      </c>
      <c r="T135" s="11">
        <v>14.9</v>
      </c>
      <c r="U135" t="s" s="7">
        <f>IFERROR(VLOOKUP(A135,'Weight Ranges of exporting Coun'!$A$2:$B$6,2,FALSE),'Weight Ranges of exporting Coun'!$B$6)</f>
        <v>137</v>
      </c>
      <c r="V135" s="8"/>
      <c r="W135" s="28"/>
      <c r="X135" s="10">
        <v>3.16666666666667</v>
      </c>
      <c r="Y135" s="8"/>
      <c r="Z135" s="8"/>
      <c r="AA135" s="23"/>
      <c r="AB135" s="8"/>
      <c r="AC135" s="8"/>
      <c r="AD135" s="12"/>
      <c r="AE135" s="8"/>
      <c r="AF135" s="3"/>
      <c r="AG135" s="14"/>
      <c r="AH135" s="15"/>
      <c r="AI135" s="15"/>
      <c r="AJ135" s="6"/>
    </row>
    <row r="136" ht="13.55" customHeight="1">
      <c r="A136" t="s" s="7">
        <v>132</v>
      </c>
      <c r="B136" t="s" s="7">
        <v>44</v>
      </c>
      <c r="C136" t="s" s="7">
        <v>33</v>
      </c>
      <c r="D136" t="s" s="7">
        <v>452</v>
      </c>
      <c r="E136" s="8"/>
      <c r="F136" t="s" s="7">
        <v>446</v>
      </c>
      <c r="G136" t="s" s="7">
        <v>135</v>
      </c>
      <c r="H136" t="s" s="7">
        <v>285</v>
      </c>
      <c r="I136" s="9">
        <v>3.538194444444445</v>
      </c>
      <c r="J136" s="10">
        <v>0</v>
      </c>
      <c r="K136" s="9">
        <v>3.670138888888889</v>
      </c>
      <c r="L136" t="s" s="7">
        <v>37</v>
      </c>
      <c r="M136" t="s" s="7">
        <v>37</v>
      </c>
      <c r="N136" t="s" s="7">
        <v>37</v>
      </c>
      <c r="O136" t="s" s="7">
        <v>37</v>
      </c>
      <c r="P136" t="s" s="7">
        <v>37</v>
      </c>
      <c r="Q136" s="9"/>
      <c r="R136" s="9"/>
      <c r="S136" t="s" s="7">
        <v>49</v>
      </c>
      <c r="T136" s="11">
        <v>14.9</v>
      </c>
      <c r="U136" t="s" s="7">
        <f>IFERROR(VLOOKUP(A136,'Weight Ranges of exporting Coun'!$A$2:$B$6,2,FALSE),'Weight Ranges of exporting Coun'!$B$6)</f>
        <v>137</v>
      </c>
      <c r="V136" s="8"/>
      <c r="W136" s="28"/>
      <c r="X136" s="10">
        <v>3.16666666666667</v>
      </c>
      <c r="Y136" s="8"/>
      <c r="Z136" s="8"/>
      <c r="AA136" s="23"/>
      <c r="AB136" s="8"/>
      <c r="AC136" s="8"/>
      <c r="AD136" s="12"/>
      <c r="AE136" s="8"/>
      <c r="AF136" s="3"/>
      <c r="AG136" s="14"/>
      <c r="AH136" s="15"/>
      <c r="AI136" s="15"/>
      <c r="AJ136" s="6"/>
    </row>
    <row r="137" ht="13.55" customHeight="1">
      <c r="A137" t="s" s="7">
        <v>132</v>
      </c>
      <c r="B137" t="s" s="7">
        <v>44</v>
      </c>
      <c r="C137" t="s" s="7">
        <v>33</v>
      </c>
      <c r="D137" t="s" s="7">
        <v>453</v>
      </c>
      <c r="E137" s="8"/>
      <c r="F137" t="s" s="7">
        <v>446</v>
      </c>
      <c r="G137" t="s" s="7">
        <v>135</v>
      </c>
      <c r="H137" t="s" s="7">
        <v>285</v>
      </c>
      <c r="I137" s="9">
        <v>3.548611111111111</v>
      </c>
      <c r="J137" s="10">
        <v>0</v>
      </c>
      <c r="K137" s="9">
        <v>3.680555555555555</v>
      </c>
      <c r="L137" t="s" s="7">
        <v>37</v>
      </c>
      <c r="M137" t="s" s="7">
        <v>37</v>
      </c>
      <c r="N137" t="s" s="7">
        <v>37</v>
      </c>
      <c r="O137" t="s" s="7">
        <v>37</v>
      </c>
      <c r="P137" t="s" s="7">
        <v>37</v>
      </c>
      <c r="Q137" s="9"/>
      <c r="R137" s="9"/>
      <c r="S137" t="s" s="7">
        <v>49</v>
      </c>
      <c r="T137" s="11">
        <v>14.9</v>
      </c>
      <c r="U137" t="s" s="7">
        <f>IFERROR(VLOOKUP(A137,'Weight Ranges of exporting Coun'!$A$2:$B$6,2,FALSE),'Weight Ranges of exporting Coun'!$B$6)</f>
        <v>137</v>
      </c>
      <c r="V137" s="8"/>
      <c r="W137" s="28"/>
      <c r="X137" s="10">
        <v>3.16666666666667</v>
      </c>
      <c r="Y137" s="8"/>
      <c r="Z137" s="8"/>
      <c r="AA137" s="23"/>
      <c r="AB137" s="8"/>
      <c r="AC137" s="8"/>
      <c r="AD137" s="12"/>
      <c r="AE137" s="8"/>
      <c r="AF137" s="3"/>
      <c r="AG137" s="14"/>
      <c r="AH137" s="15"/>
      <c r="AI137" s="15"/>
      <c r="AJ137" s="6"/>
    </row>
    <row r="138" ht="13.55" customHeight="1">
      <c r="A138" t="s" s="7">
        <v>44</v>
      </c>
      <c r="B138" t="s" s="7">
        <v>117</v>
      </c>
      <c r="C138" t="s" s="7">
        <v>33</v>
      </c>
      <c r="D138" t="s" s="7">
        <v>454</v>
      </c>
      <c r="E138" t="s" s="7">
        <v>109</v>
      </c>
      <c r="F138" t="s" s="7">
        <v>455</v>
      </c>
      <c r="G138" t="s" s="7">
        <v>285</v>
      </c>
      <c r="H138" t="s" s="7">
        <v>195</v>
      </c>
      <c r="I138" s="9">
        <v>3.25</v>
      </c>
      <c r="J138" s="10">
        <v>0</v>
      </c>
      <c r="K138" s="9">
        <v>3.791666666666667</v>
      </c>
      <c r="L138" s="8"/>
      <c r="M138" t="s" s="7">
        <v>37</v>
      </c>
      <c r="N138" t="s" s="7">
        <v>37</v>
      </c>
      <c r="O138" t="s" s="7">
        <v>37</v>
      </c>
      <c r="P138" t="s" s="7">
        <v>37</v>
      </c>
      <c r="Q138" t="s" s="7">
        <v>37</v>
      </c>
      <c r="R138" s="9"/>
      <c r="S138" t="s" s="7">
        <v>38</v>
      </c>
      <c r="T138" s="11">
        <v>13.6</v>
      </c>
      <c r="U138" t="s" s="7">
        <f>IFERROR(VLOOKUP(A138,'Weight Ranges of exporting Coun'!$A$2:$B$6,2,FALSE),'Weight Ranges of exporting Coun'!$B$6)</f>
        <v>58</v>
      </c>
      <c r="V138" s="8"/>
      <c r="W138" s="26">
        <f>K138-I138</f>
        <v>0.5416666666666666</v>
      </c>
      <c r="X138" s="10">
        <v>13</v>
      </c>
      <c r="Y138" s="10">
        <v>800</v>
      </c>
      <c r="Z138" t="s" s="7">
        <v>124</v>
      </c>
      <c r="AA138" s="23"/>
      <c r="AB138" t="s" s="7">
        <v>277</v>
      </c>
      <c r="AC138" t="s" s="7">
        <v>456</v>
      </c>
      <c r="AD138" s="12">
        <f>AA138/Y138</f>
        <v>0</v>
      </c>
      <c r="AE138" s="8"/>
      <c r="AF138" s="3"/>
      <c r="AG138" s="14"/>
      <c r="AH138" s="15"/>
      <c r="AI138" s="15"/>
      <c r="AJ138" s="6"/>
    </row>
    <row r="139" ht="13.55" customHeight="1">
      <c r="A139" t="s" s="7">
        <v>44</v>
      </c>
      <c r="B139" t="s" s="7">
        <v>117</v>
      </c>
      <c r="C139" t="s" s="7">
        <v>33</v>
      </c>
      <c r="D139" t="s" s="7">
        <v>457</v>
      </c>
      <c r="E139" t="s" s="7">
        <v>109</v>
      </c>
      <c r="F139" t="s" s="7">
        <v>458</v>
      </c>
      <c r="G139" t="s" s="7">
        <v>285</v>
      </c>
      <c r="H139" t="s" s="7">
        <v>195</v>
      </c>
      <c r="I139" s="9">
        <v>3.208333333333333</v>
      </c>
      <c r="J139" s="10">
        <v>0</v>
      </c>
      <c r="K139" s="9">
        <v>3.791666666666667</v>
      </c>
      <c r="L139" t="s" s="7">
        <v>37</v>
      </c>
      <c r="M139" t="s" s="7">
        <v>37</v>
      </c>
      <c r="N139" t="s" s="7">
        <v>37</v>
      </c>
      <c r="O139" t="s" s="7">
        <v>37</v>
      </c>
      <c r="P139" t="s" s="7">
        <v>37</v>
      </c>
      <c r="Q139" t="s" s="7">
        <v>37</v>
      </c>
      <c r="R139" s="9"/>
      <c r="S139" t="s" s="7">
        <v>38</v>
      </c>
      <c r="T139" s="11">
        <v>13.6</v>
      </c>
      <c r="U139" t="s" s="7">
        <f>IFERROR(VLOOKUP(A139,'Weight Ranges of exporting Coun'!$A$2:$B$6,2,FALSE),'Weight Ranges of exporting Coun'!$B$6)</f>
        <v>58</v>
      </c>
      <c r="V139" s="8"/>
      <c r="W139" s="26">
        <f>K139-I139</f>
        <v>0.5833333333333334</v>
      </c>
      <c r="X139" s="10">
        <v>14</v>
      </c>
      <c r="Y139" s="10">
        <v>800</v>
      </c>
      <c r="Z139" t="s" s="7">
        <v>124</v>
      </c>
      <c r="AA139" s="23"/>
      <c r="AB139" t="s" s="7">
        <v>277</v>
      </c>
      <c r="AC139" t="s" s="7">
        <v>459</v>
      </c>
      <c r="AD139" s="12">
        <f>AA139/Y139</f>
        <v>0</v>
      </c>
      <c r="AE139" s="8"/>
      <c r="AF139" s="3"/>
      <c r="AG139" s="14"/>
      <c r="AH139" s="15"/>
      <c r="AI139" s="15"/>
      <c r="AJ139" s="6"/>
    </row>
    <row r="140" ht="13.55" customHeight="1">
      <c r="A140" t="s" s="7">
        <v>44</v>
      </c>
      <c r="B140" t="s" s="7">
        <v>117</v>
      </c>
      <c r="C140" t="s" s="7">
        <v>33</v>
      </c>
      <c r="D140" t="s" s="7">
        <v>460</v>
      </c>
      <c r="E140" t="s" s="7">
        <v>109</v>
      </c>
      <c r="F140" t="s" s="7">
        <v>461</v>
      </c>
      <c r="G140" t="s" s="7">
        <v>285</v>
      </c>
      <c r="H140" t="s" s="7">
        <v>195</v>
      </c>
      <c r="I140" s="9">
        <v>3.125</v>
      </c>
      <c r="J140" s="10">
        <v>0</v>
      </c>
      <c r="K140" s="9">
        <v>3.75</v>
      </c>
      <c r="L140" t="s" s="7">
        <v>37</v>
      </c>
      <c r="M140" t="s" s="7">
        <v>37</v>
      </c>
      <c r="N140" t="s" s="7">
        <v>37</v>
      </c>
      <c r="O140" t="s" s="7">
        <v>37</v>
      </c>
      <c r="P140" t="s" s="7">
        <v>37</v>
      </c>
      <c r="Q140" s="9"/>
      <c r="R140" s="9"/>
      <c r="S140" t="s" s="7">
        <v>38</v>
      </c>
      <c r="T140" s="11">
        <v>13.6</v>
      </c>
      <c r="U140" t="s" s="7">
        <f>IFERROR(VLOOKUP(A140,'Weight Ranges of exporting Coun'!$A$2:$B$6,2,FALSE),'Weight Ranges of exporting Coun'!$B$6)</f>
        <v>58</v>
      </c>
      <c r="V140" s="8"/>
      <c r="W140" s="26">
        <f>K140-I140</f>
        <v>0.625</v>
      </c>
      <c r="X140" s="10">
        <v>15</v>
      </c>
      <c r="Y140" s="10">
        <v>800</v>
      </c>
      <c r="Z140" t="s" s="7">
        <v>124</v>
      </c>
      <c r="AA140" s="23"/>
      <c r="AB140" t="s" s="7">
        <v>277</v>
      </c>
      <c r="AC140" t="s" s="7">
        <v>305</v>
      </c>
      <c r="AD140" s="12">
        <f>AA140/Y140</f>
        <v>0</v>
      </c>
      <c r="AE140" s="8"/>
      <c r="AF140" s="3"/>
      <c r="AG140" s="14"/>
      <c r="AH140" s="15"/>
      <c r="AI140" s="15"/>
      <c r="AJ140" s="6"/>
    </row>
    <row r="141" ht="13.55" customHeight="1">
      <c r="A141" t="s" s="7">
        <v>308</v>
      </c>
      <c r="B141" t="s" s="7">
        <v>44</v>
      </c>
      <c r="C141" t="s" s="7">
        <v>33</v>
      </c>
      <c r="D141" t="s" s="7">
        <v>462</v>
      </c>
      <c r="E141" t="s" s="7">
        <v>109</v>
      </c>
      <c r="F141" t="s" s="7">
        <v>463</v>
      </c>
      <c r="G141" t="s" s="7">
        <v>464</v>
      </c>
      <c r="H141" t="s" s="7">
        <v>162</v>
      </c>
      <c r="I141" s="9">
        <v>3.229166666666667</v>
      </c>
      <c r="J141" s="10">
        <v>0</v>
      </c>
      <c r="K141" s="9">
        <v>3.482638888888889</v>
      </c>
      <c r="L141" t="s" s="7">
        <v>37</v>
      </c>
      <c r="M141" t="s" s="7">
        <v>37</v>
      </c>
      <c r="N141" t="s" s="7">
        <v>37</v>
      </c>
      <c r="O141" t="s" s="7">
        <v>37</v>
      </c>
      <c r="P141" t="s" s="7">
        <v>37</v>
      </c>
      <c r="Q141" s="9"/>
      <c r="R141" s="9"/>
      <c r="S141" t="s" s="7">
        <v>49</v>
      </c>
      <c r="T141" s="11">
        <v>14.9</v>
      </c>
      <c r="U141" t="s" s="7">
        <f>IFERROR(VLOOKUP(A141,'Weight Ranges of exporting Coun'!$A$2:$B$6,2,FALSE),'Weight Ranges of exporting Coun'!$B$6)</f>
        <v>58</v>
      </c>
      <c r="V141" s="8"/>
      <c r="W141" s="25">
        <f>K141-I141</f>
        <v>0.2534722222222222</v>
      </c>
      <c r="X141" s="10">
        <v>6.08333333333333</v>
      </c>
      <c r="Y141" s="10">
        <v>400</v>
      </c>
      <c r="Z141" t="s" s="7">
        <v>465</v>
      </c>
      <c r="AA141" s="23"/>
      <c r="AB141" t="s" s="7">
        <v>465</v>
      </c>
      <c r="AC141" t="s" s="7">
        <v>466</v>
      </c>
      <c r="AD141" s="12"/>
      <c r="AE141" s="8"/>
      <c r="AF141" s="3"/>
      <c r="AG141" s="14"/>
      <c r="AH141" s="15"/>
      <c r="AI141" s="15"/>
      <c r="AJ141" s="6"/>
    </row>
    <row r="142" ht="13.55" customHeight="1">
      <c r="A142" t="s" s="7">
        <v>308</v>
      </c>
      <c r="B142" t="s" s="7">
        <v>44</v>
      </c>
      <c r="C142" t="s" s="7">
        <v>33</v>
      </c>
      <c r="D142" t="s" s="7">
        <v>467</v>
      </c>
      <c r="E142" t="s" s="7">
        <v>109</v>
      </c>
      <c r="F142" t="s" s="7">
        <v>463</v>
      </c>
      <c r="G142" t="s" s="7">
        <v>464</v>
      </c>
      <c r="H142" t="s" s="7">
        <v>162</v>
      </c>
      <c r="I142" s="9">
        <v>3.9375</v>
      </c>
      <c r="J142" s="10">
        <v>1</v>
      </c>
      <c r="K142" s="9">
        <v>3.190972222222222</v>
      </c>
      <c r="L142" t="s" s="7">
        <v>37</v>
      </c>
      <c r="M142" t="s" s="7">
        <v>37</v>
      </c>
      <c r="N142" t="s" s="7">
        <v>37</v>
      </c>
      <c r="O142" t="s" s="7">
        <v>37</v>
      </c>
      <c r="P142" t="s" s="7">
        <v>37</v>
      </c>
      <c r="Q142" s="9"/>
      <c r="R142" s="9"/>
      <c r="S142" t="s" s="7">
        <v>49</v>
      </c>
      <c r="T142" s="11">
        <v>14.9</v>
      </c>
      <c r="U142" t="s" s="7">
        <f>IFERROR(VLOOKUP(A142,'Weight Ranges of exporting Coun'!$A$2:$B$6,2,FALSE),'Weight Ranges of exporting Coun'!$B$6)</f>
        <v>58</v>
      </c>
      <c r="V142" s="8"/>
      <c r="W142" s="9">
        <v>3.253472222222222</v>
      </c>
      <c r="X142" s="10">
        <v>6.08333333333333</v>
      </c>
      <c r="Y142" s="10">
        <v>400</v>
      </c>
      <c r="Z142" t="s" s="7">
        <v>465</v>
      </c>
      <c r="AA142" s="23"/>
      <c r="AB142" t="s" s="7">
        <v>465</v>
      </c>
      <c r="AC142" t="s" s="7">
        <v>466</v>
      </c>
      <c r="AD142" s="12"/>
      <c r="AE142" s="8"/>
      <c r="AF142" s="3"/>
      <c r="AG142" s="14"/>
      <c r="AH142" s="15"/>
      <c r="AI142" s="15"/>
      <c r="AJ142" s="6"/>
    </row>
    <row r="143" ht="13.55" customHeight="1">
      <c r="A143" t="s" s="7">
        <v>308</v>
      </c>
      <c r="B143" t="s" s="7">
        <v>44</v>
      </c>
      <c r="C143" t="s" s="7">
        <v>33</v>
      </c>
      <c r="D143" t="s" s="7">
        <v>468</v>
      </c>
      <c r="E143" t="s" s="7">
        <v>109</v>
      </c>
      <c r="F143" t="s" s="7">
        <v>469</v>
      </c>
      <c r="G143" t="s" s="7">
        <v>311</v>
      </c>
      <c r="H143" t="s" s="7">
        <v>162</v>
      </c>
      <c r="I143" s="9">
        <v>3.229166666666667</v>
      </c>
      <c r="J143" s="10">
        <v>0</v>
      </c>
      <c r="K143" s="9">
        <v>3.496527777777778</v>
      </c>
      <c r="L143" t="s" s="7">
        <v>37</v>
      </c>
      <c r="M143" t="s" s="7">
        <v>37</v>
      </c>
      <c r="N143" t="s" s="7">
        <v>37</v>
      </c>
      <c r="O143" t="s" s="7">
        <v>37</v>
      </c>
      <c r="P143" t="s" s="7">
        <v>37</v>
      </c>
      <c r="Q143" s="9"/>
      <c r="R143" s="9"/>
      <c r="S143" t="s" s="7">
        <v>49</v>
      </c>
      <c r="T143" s="11">
        <v>14.9</v>
      </c>
      <c r="U143" t="s" s="7">
        <f>IFERROR(VLOOKUP(A143,'Weight Ranges of exporting Coun'!$A$2:$B$6,2,FALSE),'Weight Ranges of exporting Coun'!$B$6)</f>
        <v>58</v>
      </c>
      <c r="V143" s="8"/>
      <c r="W143" s="25">
        <f>K143-I143</f>
        <v>0.2673611111111111</v>
      </c>
      <c r="X143" s="10">
        <v>6.41666666666667</v>
      </c>
      <c r="Y143" s="10">
        <v>420</v>
      </c>
      <c r="Z143" t="s" s="7">
        <v>465</v>
      </c>
      <c r="AA143" s="23"/>
      <c r="AB143" t="s" s="7">
        <v>465</v>
      </c>
      <c r="AC143" t="s" s="7">
        <v>466</v>
      </c>
      <c r="AD143" s="12"/>
      <c r="AE143" s="8"/>
      <c r="AF143" s="3"/>
      <c r="AG143" s="14"/>
      <c r="AH143" s="15"/>
      <c r="AI143" s="15"/>
      <c r="AJ143" s="6"/>
    </row>
    <row r="144" ht="13.55" customHeight="1">
      <c r="A144" t="s" s="7">
        <v>308</v>
      </c>
      <c r="B144" t="s" s="7">
        <v>44</v>
      </c>
      <c r="C144" t="s" s="7">
        <v>33</v>
      </c>
      <c r="D144" t="s" s="7">
        <v>470</v>
      </c>
      <c r="E144" t="s" s="7">
        <v>109</v>
      </c>
      <c r="F144" t="s" s="7">
        <v>471</v>
      </c>
      <c r="G144" t="s" s="7">
        <v>472</v>
      </c>
      <c r="H144" t="s" s="7">
        <v>162</v>
      </c>
      <c r="I144" s="9">
        <v>3.229166666666667</v>
      </c>
      <c r="J144" s="10">
        <v>0</v>
      </c>
      <c r="K144" s="9">
        <v>3.416666666666667</v>
      </c>
      <c r="L144" t="s" s="7">
        <v>37</v>
      </c>
      <c r="M144" t="s" s="7">
        <v>37</v>
      </c>
      <c r="N144" t="s" s="7">
        <v>37</v>
      </c>
      <c r="O144" t="s" s="7">
        <v>37</v>
      </c>
      <c r="P144" t="s" s="7">
        <v>37</v>
      </c>
      <c r="Q144" s="9"/>
      <c r="R144" s="9"/>
      <c r="S144" t="s" s="7">
        <v>49</v>
      </c>
      <c r="T144" s="11">
        <v>14.9</v>
      </c>
      <c r="U144" t="s" s="7">
        <f>IFERROR(VLOOKUP(A144,'Weight Ranges of exporting Coun'!$A$2:$B$6,2,FALSE),'Weight Ranges of exporting Coun'!$B$6)</f>
        <v>58</v>
      </c>
      <c r="V144" s="8"/>
      <c r="W144" s="25">
        <f>K144-I144</f>
        <v>0.1875</v>
      </c>
      <c r="X144" s="10">
        <v>4.5</v>
      </c>
      <c r="Y144" s="10">
        <v>200</v>
      </c>
      <c r="Z144" t="s" s="7">
        <v>465</v>
      </c>
      <c r="AA144" s="23"/>
      <c r="AB144" t="s" s="7">
        <v>465</v>
      </c>
      <c r="AC144" t="s" s="7">
        <v>466</v>
      </c>
      <c r="AD144" s="12"/>
      <c r="AE144" s="8"/>
      <c r="AF144" s="3"/>
      <c r="AG144" s="14"/>
      <c r="AH144" s="15"/>
      <c r="AI144" s="15"/>
      <c r="AJ144" s="6"/>
    </row>
    <row r="145" ht="13.55" customHeight="1">
      <c r="A145" t="s" s="7">
        <v>308</v>
      </c>
      <c r="B145" t="s" s="7">
        <v>44</v>
      </c>
      <c r="C145" t="s" s="7">
        <v>33</v>
      </c>
      <c r="D145" t="s" s="7">
        <v>473</v>
      </c>
      <c r="E145" t="s" s="7">
        <v>109</v>
      </c>
      <c r="F145" t="s" s="7">
        <v>471</v>
      </c>
      <c r="G145" t="s" s="7">
        <v>472</v>
      </c>
      <c r="H145" t="s" s="7">
        <v>162</v>
      </c>
      <c r="I145" s="9">
        <v>3.3125</v>
      </c>
      <c r="J145" s="10">
        <v>0</v>
      </c>
      <c r="K145" s="9">
        <v>3.472222222222222</v>
      </c>
      <c r="L145" t="s" s="7">
        <v>37</v>
      </c>
      <c r="M145" t="s" s="7">
        <v>37</v>
      </c>
      <c r="N145" t="s" s="7">
        <v>37</v>
      </c>
      <c r="O145" t="s" s="7">
        <v>37</v>
      </c>
      <c r="P145" t="s" s="7">
        <v>37</v>
      </c>
      <c r="Q145" s="9"/>
      <c r="R145" s="9"/>
      <c r="S145" t="s" s="7">
        <v>49</v>
      </c>
      <c r="T145" s="11">
        <v>14.9</v>
      </c>
      <c r="U145" t="s" s="7">
        <f>IFERROR(VLOOKUP(A145,'Weight Ranges of exporting Coun'!$A$2:$B$6,2,FALSE),'Weight Ranges of exporting Coun'!$B$6)</f>
        <v>58</v>
      </c>
      <c r="V145" s="8"/>
      <c r="W145" s="25">
        <f>K145-I145</f>
        <v>0.1597222222222222</v>
      </c>
      <c r="X145" s="10">
        <v>3.83333333333333</v>
      </c>
      <c r="Y145" s="10">
        <v>200</v>
      </c>
      <c r="Z145" t="s" s="7">
        <v>465</v>
      </c>
      <c r="AA145" s="23"/>
      <c r="AB145" t="s" s="7">
        <v>465</v>
      </c>
      <c r="AC145" t="s" s="7">
        <v>466</v>
      </c>
      <c r="AD145" s="12"/>
      <c r="AE145" s="8"/>
      <c r="AF145" s="3"/>
      <c r="AG145" s="14"/>
      <c r="AH145" s="15"/>
      <c r="AI145" s="15"/>
      <c r="AJ145" s="6"/>
    </row>
    <row r="146" ht="13.55" customHeight="1">
      <c r="A146" t="s" s="7">
        <v>308</v>
      </c>
      <c r="B146" t="s" s="7">
        <v>44</v>
      </c>
      <c r="C146" t="s" s="7">
        <v>33</v>
      </c>
      <c r="D146" t="s" s="7">
        <v>474</v>
      </c>
      <c r="E146" t="s" s="7">
        <v>109</v>
      </c>
      <c r="F146" t="s" s="7">
        <v>471</v>
      </c>
      <c r="G146" t="s" s="7">
        <v>472</v>
      </c>
      <c r="H146" t="s" s="7">
        <v>162</v>
      </c>
      <c r="I146" s="9">
        <v>3.395833333333333</v>
      </c>
      <c r="J146" s="10">
        <v>0</v>
      </c>
      <c r="K146" s="9">
        <v>3.513888888888889</v>
      </c>
      <c r="L146" t="s" s="7">
        <v>37</v>
      </c>
      <c r="M146" t="s" s="7">
        <v>37</v>
      </c>
      <c r="N146" t="s" s="7">
        <v>37</v>
      </c>
      <c r="O146" t="s" s="7">
        <v>37</v>
      </c>
      <c r="P146" t="s" s="7">
        <v>37</v>
      </c>
      <c r="Q146" s="9"/>
      <c r="R146" s="9"/>
      <c r="S146" t="s" s="7">
        <v>49</v>
      </c>
      <c r="T146" s="11">
        <v>14.9</v>
      </c>
      <c r="U146" t="s" s="7">
        <f>IFERROR(VLOOKUP(A146,'Weight Ranges of exporting Coun'!$A$2:$B$6,2,FALSE),'Weight Ranges of exporting Coun'!$B$6)</f>
        <v>58</v>
      </c>
      <c r="V146" s="8"/>
      <c r="W146" s="25">
        <f>K146-I146</f>
        <v>0.1180555555555556</v>
      </c>
      <c r="X146" s="10">
        <v>2.83333333333333</v>
      </c>
      <c r="Y146" s="10">
        <v>200</v>
      </c>
      <c r="Z146" t="s" s="7">
        <v>465</v>
      </c>
      <c r="AA146" s="23"/>
      <c r="AB146" t="s" s="7">
        <v>465</v>
      </c>
      <c r="AC146" t="s" s="7">
        <v>466</v>
      </c>
      <c r="AD146" s="12"/>
      <c r="AE146" s="8"/>
      <c r="AF146" s="3"/>
      <c r="AG146" s="14"/>
      <c r="AH146" s="15"/>
      <c r="AI146" s="15"/>
      <c r="AJ146" s="6"/>
    </row>
    <row r="147" ht="13.55" customHeight="1">
      <c r="A147" t="s" s="7">
        <v>308</v>
      </c>
      <c r="B147" t="s" s="7">
        <v>44</v>
      </c>
      <c r="C147" t="s" s="7">
        <v>33</v>
      </c>
      <c r="D147" t="s" s="7">
        <v>475</v>
      </c>
      <c r="E147" t="s" s="7">
        <v>109</v>
      </c>
      <c r="F147" t="s" s="7">
        <v>471</v>
      </c>
      <c r="G147" t="s" s="7">
        <v>472</v>
      </c>
      <c r="H147" t="s" s="7">
        <v>162</v>
      </c>
      <c r="I147" s="9">
        <v>3.399305555555555</v>
      </c>
      <c r="J147" s="10">
        <v>0</v>
      </c>
      <c r="K147" s="9">
        <v>3.517361111111111</v>
      </c>
      <c r="L147" t="s" s="7">
        <v>37</v>
      </c>
      <c r="M147" t="s" s="7">
        <v>37</v>
      </c>
      <c r="N147" t="s" s="7">
        <v>37</v>
      </c>
      <c r="O147" t="s" s="7">
        <v>37</v>
      </c>
      <c r="P147" t="s" s="7">
        <v>37</v>
      </c>
      <c r="Q147" s="9"/>
      <c r="R147" s="9"/>
      <c r="S147" t="s" s="7">
        <v>49</v>
      </c>
      <c r="T147" s="11">
        <v>14.9</v>
      </c>
      <c r="U147" t="s" s="7">
        <f>IFERROR(VLOOKUP(A147,'Weight Ranges of exporting Coun'!$A$2:$B$6,2,FALSE),'Weight Ranges of exporting Coun'!$B$6)</f>
        <v>58</v>
      </c>
      <c r="V147" s="8"/>
      <c r="W147" s="25">
        <f>K147-I147</f>
        <v>0.1180555555555556</v>
      </c>
      <c r="X147" s="10">
        <v>2.83333333333333</v>
      </c>
      <c r="Y147" s="10">
        <v>200</v>
      </c>
      <c r="Z147" t="s" s="7">
        <v>465</v>
      </c>
      <c r="AA147" s="23"/>
      <c r="AB147" t="s" s="7">
        <v>465</v>
      </c>
      <c r="AC147" t="s" s="7">
        <v>466</v>
      </c>
      <c r="AD147" s="12"/>
      <c r="AE147" s="8"/>
      <c r="AF147" s="3"/>
      <c r="AG147" s="14"/>
      <c r="AH147" s="15"/>
      <c r="AI147" s="15"/>
      <c r="AJ147" s="6"/>
    </row>
    <row r="148" ht="13.55" customHeight="1">
      <c r="A148" t="s" s="7">
        <v>308</v>
      </c>
      <c r="B148" t="s" s="7">
        <v>44</v>
      </c>
      <c r="C148" t="s" s="7">
        <v>33</v>
      </c>
      <c r="D148" t="s" s="7">
        <v>476</v>
      </c>
      <c r="E148" t="s" s="7">
        <v>109</v>
      </c>
      <c r="F148" t="s" s="7">
        <v>471</v>
      </c>
      <c r="G148" t="s" s="7">
        <v>472</v>
      </c>
      <c r="H148" t="s" s="7">
        <v>162</v>
      </c>
      <c r="I148" s="9">
        <v>3.597222222222222</v>
      </c>
      <c r="J148" s="10">
        <v>0</v>
      </c>
      <c r="K148" s="9">
        <v>3.746527777777778</v>
      </c>
      <c r="L148" t="s" s="7">
        <v>37</v>
      </c>
      <c r="M148" t="s" s="7">
        <v>37</v>
      </c>
      <c r="N148" t="s" s="7">
        <v>37</v>
      </c>
      <c r="O148" t="s" s="7">
        <v>37</v>
      </c>
      <c r="P148" t="s" s="7">
        <v>37</v>
      </c>
      <c r="Q148" s="9"/>
      <c r="R148" s="9"/>
      <c r="S148" t="s" s="7">
        <v>49</v>
      </c>
      <c r="T148" s="11">
        <v>14.9</v>
      </c>
      <c r="U148" t="s" s="7">
        <f>IFERROR(VLOOKUP(A148,'Weight Ranges of exporting Coun'!$A$2:$B$6,2,FALSE),'Weight Ranges of exporting Coun'!$B$6)</f>
        <v>58</v>
      </c>
      <c r="V148" s="8"/>
      <c r="W148" s="25">
        <f>K148-I148</f>
        <v>0.1493055555555556</v>
      </c>
      <c r="X148" s="10">
        <v>3.58333333333333</v>
      </c>
      <c r="Y148" s="10">
        <v>200</v>
      </c>
      <c r="Z148" t="s" s="7">
        <v>465</v>
      </c>
      <c r="AA148" s="23"/>
      <c r="AB148" t="s" s="7">
        <v>465</v>
      </c>
      <c r="AC148" t="s" s="7">
        <v>466</v>
      </c>
      <c r="AD148" s="12"/>
      <c r="AE148" s="8"/>
      <c r="AF148" s="3"/>
      <c r="AG148" s="14"/>
      <c r="AH148" s="15"/>
      <c r="AI148" s="15"/>
      <c r="AJ148" s="6"/>
    </row>
    <row r="149" ht="13.55" customHeight="1">
      <c r="A149" t="s" s="7">
        <v>308</v>
      </c>
      <c r="B149" t="s" s="7">
        <v>44</v>
      </c>
      <c r="C149" t="s" s="7">
        <v>33</v>
      </c>
      <c r="D149" t="s" s="7">
        <v>477</v>
      </c>
      <c r="E149" t="s" s="7">
        <v>109</v>
      </c>
      <c r="F149" t="s" s="7">
        <v>478</v>
      </c>
      <c r="G149" t="s" s="7">
        <v>479</v>
      </c>
      <c r="H149" t="s" s="7">
        <v>162</v>
      </c>
      <c r="I149" s="9">
        <v>3.9375</v>
      </c>
      <c r="J149" s="10">
        <v>1</v>
      </c>
      <c r="K149" s="9">
        <v>3.100694444444445</v>
      </c>
      <c r="L149" t="s" s="7">
        <v>37</v>
      </c>
      <c r="M149" t="s" s="7">
        <v>37</v>
      </c>
      <c r="N149" t="s" s="7">
        <v>37</v>
      </c>
      <c r="O149" t="s" s="7">
        <v>37</v>
      </c>
      <c r="P149" t="s" s="7">
        <v>37</v>
      </c>
      <c r="Q149" s="9"/>
      <c r="R149" s="9"/>
      <c r="S149" t="s" s="7">
        <v>49</v>
      </c>
      <c r="T149" s="11">
        <v>14.9</v>
      </c>
      <c r="U149" t="s" s="7">
        <f>IFERROR(VLOOKUP(A149,'Weight Ranges of exporting Coun'!$A$2:$B$6,2,FALSE),'Weight Ranges of exporting Coun'!$B$6)</f>
        <v>58</v>
      </c>
      <c r="V149" s="8"/>
      <c r="W149" t="s" s="28">
        <v>480</v>
      </c>
      <c r="X149" s="10">
        <v>3.91666666666667</v>
      </c>
      <c r="Y149" s="10">
        <v>234</v>
      </c>
      <c r="Z149" t="s" s="7">
        <v>465</v>
      </c>
      <c r="AA149" s="23"/>
      <c r="AB149" t="s" s="7">
        <v>465</v>
      </c>
      <c r="AC149" t="s" s="7">
        <v>466</v>
      </c>
      <c r="AD149" s="12"/>
      <c r="AE149" s="8"/>
      <c r="AF149" s="3"/>
      <c r="AG149" s="14"/>
      <c r="AH149" s="15"/>
      <c r="AI149" s="15"/>
      <c r="AJ149" s="6"/>
    </row>
    <row r="150" ht="13.55" customHeight="1">
      <c r="A150" t="s" s="7">
        <v>308</v>
      </c>
      <c r="B150" t="s" s="7">
        <v>44</v>
      </c>
      <c r="C150" t="s" s="7">
        <v>33</v>
      </c>
      <c r="D150" t="s" s="7">
        <v>481</v>
      </c>
      <c r="E150" t="s" s="7">
        <v>109</v>
      </c>
      <c r="F150" t="s" s="7">
        <v>482</v>
      </c>
      <c r="G150" t="s" s="7">
        <v>483</v>
      </c>
      <c r="H150" t="s" s="7">
        <v>162</v>
      </c>
      <c r="I150" s="9">
        <v>3.895833333333333</v>
      </c>
      <c r="J150" s="10">
        <v>1</v>
      </c>
      <c r="K150" s="9">
        <v>3.1875</v>
      </c>
      <c r="L150" t="s" s="7">
        <v>37</v>
      </c>
      <c r="M150" t="s" s="7">
        <v>37</v>
      </c>
      <c r="N150" t="s" s="7">
        <v>37</v>
      </c>
      <c r="O150" t="s" s="7">
        <v>37</v>
      </c>
      <c r="P150" t="s" s="7">
        <v>37</v>
      </c>
      <c r="Q150" s="9"/>
      <c r="R150" s="9"/>
      <c r="S150" t="s" s="7">
        <v>49</v>
      </c>
      <c r="T150" s="11">
        <v>14.9</v>
      </c>
      <c r="U150" t="s" s="7">
        <f>IFERROR(VLOOKUP(A150,'Weight Ranges of exporting Coun'!$A$2:$B$6,2,FALSE),'Weight Ranges of exporting Coun'!$B$6)</f>
        <v>58</v>
      </c>
      <c r="V150" s="8"/>
      <c r="W150" t="s" s="28">
        <v>484</v>
      </c>
      <c r="X150" s="10">
        <v>7</v>
      </c>
      <c r="Y150" s="10">
        <v>400</v>
      </c>
      <c r="Z150" t="s" s="7">
        <v>465</v>
      </c>
      <c r="AA150" s="23"/>
      <c r="AB150" t="s" s="7">
        <v>465</v>
      </c>
      <c r="AC150" t="s" s="7">
        <v>466</v>
      </c>
      <c r="AD150" s="12"/>
      <c r="AE150" s="8"/>
      <c r="AF150" s="3"/>
      <c r="AG150" s="14"/>
      <c r="AH150" s="15"/>
      <c r="AI150" s="15"/>
      <c r="AJ150" s="6"/>
    </row>
    <row r="151" ht="13.55" customHeight="1">
      <c r="A151" t="s" s="7">
        <v>44</v>
      </c>
      <c r="B151" t="s" s="7">
        <v>308</v>
      </c>
      <c r="C151" t="s" s="7">
        <v>33</v>
      </c>
      <c r="D151" t="s" s="7">
        <v>485</v>
      </c>
      <c r="E151" t="s" s="7">
        <v>109</v>
      </c>
      <c r="F151" t="s" s="7">
        <v>486</v>
      </c>
      <c r="G151" t="s" s="7">
        <v>162</v>
      </c>
      <c r="H151" t="s" s="7">
        <v>464</v>
      </c>
      <c r="I151" s="9">
        <v>3.552083333333333</v>
      </c>
      <c r="J151" s="10">
        <v>0</v>
      </c>
      <c r="K151" s="9">
        <v>9.635416666666666</v>
      </c>
      <c r="L151" t="s" s="7">
        <v>37</v>
      </c>
      <c r="M151" t="s" s="7">
        <v>37</v>
      </c>
      <c r="N151" t="s" s="7">
        <v>37</v>
      </c>
      <c r="O151" t="s" s="7">
        <v>37</v>
      </c>
      <c r="P151" t="s" s="7">
        <v>37</v>
      </c>
      <c r="Q151" s="9"/>
      <c r="R151" s="9"/>
      <c r="S151" t="s" s="7">
        <v>49</v>
      </c>
      <c r="T151" s="11">
        <v>14.9</v>
      </c>
      <c r="U151" t="s" s="7">
        <f>IFERROR(VLOOKUP(A151,'Weight Ranges of exporting Coun'!$A$2:$B$6,2,FALSE),'Weight Ranges of exporting Coun'!$B$6)</f>
        <v>58</v>
      </c>
      <c r="V151" s="8"/>
      <c r="W151" s="10">
        <f t="shared" si="306" ref="W151:W155">6+5/60</f>
        <v>6.08333333333333</v>
      </c>
      <c r="X151" s="10">
        <v>146</v>
      </c>
      <c r="Y151" s="10">
        <v>400</v>
      </c>
      <c r="Z151" t="s" s="7">
        <v>465</v>
      </c>
      <c r="AA151" s="23"/>
      <c r="AB151" t="s" s="7">
        <v>277</v>
      </c>
      <c r="AC151" t="s" s="7">
        <v>154</v>
      </c>
      <c r="AD151" s="12"/>
      <c r="AE151" s="8"/>
      <c r="AF151" s="3"/>
      <c r="AG151" s="14"/>
      <c r="AH151" s="15"/>
      <c r="AI151" s="15"/>
      <c r="AJ151" s="6"/>
    </row>
    <row r="152" ht="13.55" customHeight="1">
      <c r="A152" t="s" s="7">
        <v>44</v>
      </c>
      <c r="B152" t="s" s="7">
        <v>308</v>
      </c>
      <c r="C152" t="s" s="7">
        <v>33</v>
      </c>
      <c r="D152" t="s" s="7">
        <v>487</v>
      </c>
      <c r="E152" t="s" s="7">
        <v>109</v>
      </c>
      <c r="F152" t="s" s="7">
        <v>486</v>
      </c>
      <c r="G152" t="s" s="7">
        <v>162</v>
      </c>
      <c r="H152" t="s" s="7">
        <v>464</v>
      </c>
      <c r="I152" s="9">
        <v>3.555555555555555</v>
      </c>
      <c r="J152" s="10">
        <v>0</v>
      </c>
      <c r="K152" s="9">
        <v>9.638888888888889</v>
      </c>
      <c r="L152" t="s" s="7">
        <v>37</v>
      </c>
      <c r="M152" t="s" s="7">
        <v>37</v>
      </c>
      <c r="N152" t="s" s="7">
        <v>37</v>
      </c>
      <c r="O152" t="s" s="7">
        <v>37</v>
      </c>
      <c r="P152" t="s" s="7">
        <v>37</v>
      </c>
      <c r="Q152" s="9"/>
      <c r="R152" s="9"/>
      <c r="S152" t="s" s="7">
        <v>49</v>
      </c>
      <c r="T152" s="11">
        <v>14.9</v>
      </c>
      <c r="U152" t="s" s="7">
        <f>IFERROR(VLOOKUP(A152,'Weight Ranges of exporting Coun'!$A$2:$B$6,2,FALSE),'Weight Ranges of exporting Coun'!$B$6)</f>
        <v>58</v>
      </c>
      <c r="V152" s="8"/>
      <c r="W152" s="10">
        <f t="shared" si="306"/>
        <v>6.08333333333333</v>
      </c>
      <c r="X152" s="10">
        <v>146</v>
      </c>
      <c r="Y152" s="10">
        <v>400</v>
      </c>
      <c r="Z152" t="s" s="7">
        <v>465</v>
      </c>
      <c r="AA152" s="23"/>
      <c r="AB152" t="s" s="7">
        <v>277</v>
      </c>
      <c r="AC152" t="s" s="7">
        <v>154</v>
      </c>
      <c r="AD152" s="12"/>
      <c r="AE152" s="8"/>
      <c r="AF152" s="3"/>
      <c r="AG152" s="14"/>
      <c r="AH152" s="15"/>
      <c r="AI152" s="15"/>
      <c r="AJ152" s="6"/>
    </row>
    <row r="153" ht="13.55" customHeight="1">
      <c r="A153" t="s" s="7">
        <v>44</v>
      </c>
      <c r="B153" t="s" s="7">
        <v>308</v>
      </c>
      <c r="C153" t="s" s="7">
        <v>33</v>
      </c>
      <c r="D153" t="s" s="7">
        <v>488</v>
      </c>
      <c r="E153" t="s" s="7">
        <v>109</v>
      </c>
      <c r="F153" t="s" s="7">
        <v>486</v>
      </c>
      <c r="G153" t="s" s="7">
        <v>162</v>
      </c>
      <c r="H153" t="s" s="7">
        <v>464</v>
      </c>
      <c r="I153" s="9">
        <v>3.569444444444445</v>
      </c>
      <c r="J153" s="10">
        <v>0</v>
      </c>
      <c r="K153" s="9">
        <v>9.652777777777779</v>
      </c>
      <c r="L153" t="s" s="7">
        <v>37</v>
      </c>
      <c r="M153" t="s" s="7">
        <v>37</v>
      </c>
      <c r="N153" t="s" s="7">
        <v>37</v>
      </c>
      <c r="O153" t="s" s="7">
        <v>37</v>
      </c>
      <c r="P153" t="s" s="7">
        <v>37</v>
      </c>
      <c r="Q153" s="9"/>
      <c r="R153" s="9"/>
      <c r="S153" t="s" s="7">
        <v>49</v>
      </c>
      <c r="T153" s="11">
        <v>14.9</v>
      </c>
      <c r="U153" t="s" s="7">
        <f>IFERROR(VLOOKUP(A153,'Weight Ranges of exporting Coun'!$A$2:$B$6,2,FALSE),'Weight Ranges of exporting Coun'!$B$6)</f>
        <v>58</v>
      </c>
      <c r="V153" s="8"/>
      <c r="W153" s="10">
        <f t="shared" si="306"/>
        <v>6.08333333333333</v>
      </c>
      <c r="X153" s="10">
        <v>146</v>
      </c>
      <c r="Y153" s="10">
        <v>400</v>
      </c>
      <c r="Z153" t="s" s="7">
        <v>465</v>
      </c>
      <c r="AA153" s="23"/>
      <c r="AB153" t="s" s="7">
        <v>277</v>
      </c>
      <c r="AC153" t="s" s="7">
        <v>154</v>
      </c>
      <c r="AD153" s="12"/>
      <c r="AE153" s="8"/>
      <c r="AF153" s="3"/>
      <c r="AG153" s="14"/>
      <c r="AH153" s="15"/>
      <c r="AI153" s="15"/>
      <c r="AJ153" s="6"/>
    </row>
    <row r="154" ht="13.55" customHeight="1">
      <c r="A154" t="s" s="7">
        <v>44</v>
      </c>
      <c r="B154" t="s" s="7">
        <v>308</v>
      </c>
      <c r="C154" t="s" s="7">
        <v>33</v>
      </c>
      <c r="D154" t="s" s="7">
        <v>489</v>
      </c>
      <c r="E154" t="s" s="7">
        <v>109</v>
      </c>
      <c r="F154" t="s" s="7">
        <v>486</v>
      </c>
      <c r="G154" t="s" s="7">
        <v>162</v>
      </c>
      <c r="H154" t="s" s="7">
        <v>464</v>
      </c>
      <c r="I154" s="9">
        <v>3.618055555555555</v>
      </c>
      <c r="J154" s="10">
        <v>0</v>
      </c>
      <c r="K154" s="9">
        <v>9.701388888888889</v>
      </c>
      <c r="L154" t="s" s="7">
        <v>37</v>
      </c>
      <c r="M154" t="s" s="7">
        <v>37</v>
      </c>
      <c r="N154" t="s" s="7">
        <v>37</v>
      </c>
      <c r="O154" t="s" s="7">
        <v>37</v>
      </c>
      <c r="P154" t="s" s="7">
        <v>37</v>
      </c>
      <c r="Q154" s="9"/>
      <c r="R154" s="9"/>
      <c r="S154" t="s" s="7">
        <v>49</v>
      </c>
      <c r="T154" s="11">
        <v>14.9</v>
      </c>
      <c r="U154" t="s" s="7">
        <f>IFERROR(VLOOKUP(A154,'Weight Ranges of exporting Coun'!$A$2:$B$6,2,FALSE),'Weight Ranges of exporting Coun'!$B$6)</f>
        <v>58</v>
      </c>
      <c r="V154" s="8"/>
      <c r="W154" s="10">
        <f t="shared" si="306"/>
        <v>6.08333333333333</v>
      </c>
      <c r="X154" s="10">
        <v>146</v>
      </c>
      <c r="Y154" s="10">
        <v>400</v>
      </c>
      <c r="Z154" t="s" s="7">
        <v>465</v>
      </c>
      <c r="AA154" s="23"/>
      <c r="AB154" t="s" s="7">
        <v>277</v>
      </c>
      <c r="AC154" t="s" s="7">
        <v>154</v>
      </c>
      <c r="AD154" s="12"/>
      <c r="AE154" s="8"/>
      <c r="AF154" s="3"/>
      <c r="AG154" s="14"/>
      <c r="AH154" s="15"/>
      <c r="AI154" s="15"/>
      <c r="AJ154" s="6"/>
    </row>
    <row r="155" ht="13.55" customHeight="1">
      <c r="A155" t="s" s="7">
        <v>44</v>
      </c>
      <c r="B155" t="s" s="7">
        <v>308</v>
      </c>
      <c r="C155" t="s" s="7">
        <v>33</v>
      </c>
      <c r="D155" t="s" s="7">
        <v>490</v>
      </c>
      <c r="E155" t="s" s="7">
        <v>109</v>
      </c>
      <c r="F155" t="s" s="7">
        <v>486</v>
      </c>
      <c r="G155" t="s" s="7">
        <v>162</v>
      </c>
      <c r="H155" t="s" s="7">
        <v>464</v>
      </c>
      <c r="I155" s="9">
        <v>3.625</v>
      </c>
      <c r="J155" s="10">
        <v>0</v>
      </c>
      <c r="K155" s="9">
        <v>9.708333333333334</v>
      </c>
      <c r="L155" t="s" s="7">
        <v>37</v>
      </c>
      <c r="M155" t="s" s="7">
        <v>37</v>
      </c>
      <c r="N155" t="s" s="7">
        <v>37</v>
      </c>
      <c r="O155" t="s" s="7">
        <v>37</v>
      </c>
      <c r="P155" t="s" s="7">
        <v>37</v>
      </c>
      <c r="Q155" s="9"/>
      <c r="R155" s="9"/>
      <c r="S155" t="s" s="7">
        <v>49</v>
      </c>
      <c r="T155" s="11">
        <v>14.9</v>
      </c>
      <c r="U155" t="s" s="7">
        <f>IFERROR(VLOOKUP(A155,'Weight Ranges of exporting Coun'!$A$2:$B$6,2,FALSE),'Weight Ranges of exporting Coun'!$B$6)</f>
        <v>58</v>
      </c>
      <c r="V155" s="8"/>
      <c r="W155" s="10">
        <f t="shared" si="306"/>
        <v>6.08333333333333</v>
      </c>
      <c r="X155" s="10">
        <v>146</v>
      </c>
      <c r="Y155" s="10">
        <v>400</v>
      </c>
      <c r="Z155" t="s" s="7">
        <v>465</v>
      </c>
      <c r="AA155" s="23"/>
      <c r="AB155" t="s" s="7">
        <v>277</v>
      </c>
      <c r="AC155" t="s" s="7">
        <v>154</v>
      </c>
      <c r="AD155" s="12"/>
      <c r="AE155" s="8"/>
      <c r="AF155" s="3"/>
      <c r="AG155" s="14"/>
      <c r="AH155" s="15"/>
      <c r="AI155" s="15"/>
      <c r="AJ155" s="6"/>
    </row>
    <row r="156" ht="13.55" customHeight="1">
      <c r="A156" t="s" s="7">
        <v>44</v>
      </c>
      <c r="B156" t="s" s="7">
        <v>308</v>
      </c>
      <c r="C156" t="s" s="7">
        <v>33</v>
      </c>
      <c r="D156" t="s" s="7">
        <v>491</v>
      </c>
      <c r="E156" t="s" s="7">
        <v>109</v>
      </c>
      <c r="F156" t="s" s="7">
        <v>492</v>
      </c>
      <c r="G156" t="s" s="7">
        <v>162</v>
      </c>
      <c r="H156" t="s" s="7">
        <v>493</v>
      </c>
      <c r="I156" s="9">
        <v>3.5625</v>
      </c>
      <c r="J156" s="10">
        <v>0</v>
      </c>
      <c r="K156" s="9">
        <v>3.8125</v>
      </c>
      <c r="L156" t="s" s="7">
        <v>37</v>
      </c>
      <c r="M156" t="s" s="7">
        <v>37</v>
      </c>
      <c r="N156" t="s" s="7">
        <v>37</v>
      </c>
      <c r="O156" t="s" s="7">
        <v>37</v>
      </c>
      <c r="P156" t="s" s="7">
        <v>37</v>
      </c>
      <c r="Q156" s="9"/>
      <c r="R156" s="9"/>
      <c r="S156" t="s" s="7">
        <v>49</v>
      </c>
      <c r="T156" s="11">
        <v>14.9</v>
      </c>
      <c r="U156" t="s" s="7">
        <f>IFERROR(VLOOKUP(A156,'Weight Ranges of exporting Coun'!$A$2:$B$6,2,FALSE),'Weight Ranges of exporting Coun'!$B$6)</f>
        <v>58</v>
      </c>
      <c r="V156" s="8"/>
      <c r="W156" t="s" s="28">
        <v>494</v>
      </c>
      <c r="X156" s="10">
        <v>6</v>
      </c>
      <c r="Y156" s="10">
        <v>400</v>
      </c>
      <c r="Z156" t="s" s="7">
        <v>465</v>
      </c>
      <c r="AA156" s="23"/>
      <c r="AB156" t="s" s="7">
        <v>277</v>
      </c>
      <c r="AC156" t="s" s="7">
        <v>154</v>
      </c>
      <c r="AD156" s="12"/>
      <c r="AE156" s="8"/>
      <c r="AF156" s="3"/>
      <c r="AG156" s="14"/>
      <c r="AH156" s="15"/>
      <c r="AI156" s="15"/>
      <c r="AJ156" s="6"/>
    </row>
    <row r="157" ht="13.55" customHeight="1">
      <c r="A157" t="s" s="7">
        <v>44</v>
      </c>
      <c r="B157" t="s" s="7">
        <v>308</v>
      </c>
      <c r="C157" t="s" s="7">
        <v>33</v>
      </c>
      <c r="D157" t="s" s="7">
        <v>495</v>
      </c>
      <c r="E157" t="s" s="7">
        <v>109</v>
      </c>
      <c r="F157" t="s" s="7">
        <v>492</v>
      </c>
      <c r="G157" t="s" s="7">
        <v>162</v>
      </c>
      <c r="H157" t="s" s="7">
        <v>493</v>
      </c>
      <c r="I157" s="9">
        <v>3.625</v>
      </c>
      <c r="J157" s="10">
        <v>0</v>
      </c>
      <c r="K157" s="9">
        <v>3.875</v>
      </c>
      <c r="L157" t="s" s="7">
        <v>37</v>
      </c>
      <c r="M157" t="s" s="7">
        <v>37</v>
      </c>
      <c r="N157" t="s" s="7">
        <v>37</v>
      </c>
      <c r="O157" t="s" s="7">
        <v>37</v>
      </c>
      <c r="P157" t="s" s="7">
        <v>37</v>
      </c>
      <c r="Q157" s="9"/>
      <c r="R157" s="9"/>
      <c r="S157" t="s" s="7">
        <v>49</v>
      </c>
      <c r="T157" s="11">
        <v>14.9</v>
      </c>
      <c r="U157" t="s" s="7">
        <f>IFERROR(VLOOKUP(A157,'Weight Ranges of exporting Coun'!$A$2:$B$6,2,FALSE),'Weight Ranges of exporting Coun'!$B$6)</f>
        <v>58</v>
      </c>
      <c r="V157" s="8"/>
      <c r="W157" t="s" s="28">
        <v>494</v>
      </c>
      <c r="X157" s="10">
        <v>6</v>
      </c>
      <c r="Y157" s="10">
        <v>400</v>
      </c>
      <c r="Z157" t="s" s="7">
        <v>465</v>
      </c>
      <c r="AA157" s="23"/>
      <c r="AB157" t="s" s="7">
        <v>277</v>
      </c>
      <c r="AC157" t="s" s="7">
        <v>154</v>
      </c>
      <c r="AD157" s="12"/>
      <c r="AE157" s="8"/>
      <c r="AF157" s="3"/>
      <c r="AG157" s="14"/>
      <c r="AH157" s="15"/>
      <c r="AI157" s="15"/>
      <c r="AJ157" s="6"/>
    </row>
    <row r="158" ht="13.55" customHeight="1">
      <c r="A158" t="s" s="7">
        <v>44</v>
      </c>
      <c r="B158" t="s" s="7">
        <v>308</v>
      </c>
      <c r="C158" t="s" s="7">
        <v>33</v>
      </c>
      <c r="D158" t="s" s="7">
        <v>496</v>
      </c>
      <c r="E158" t="s" s="7">
        <v>109</v>
      </c>
      <c r="F158" t="s" s="7">
        <v>497</v>
      </c>
      <c r="G158" t="s" s="7">
        <v>162</v>
      </c>
      <c r="H158" t="s" s="7">
        <v>311</v>
      </c>
      <c r="I158" s="9">
        <v>3.4375</v>
      </c>
      <c r="J158" s="10">
        <v>0</v>
      </c>
      <c r="K158" s="9">
        <v>3.704861111111111</v>
      </c>
      <c r="L158" t="s" s="7">
        <v>37</v>
      </c>
      <c r="M158" t="s" s="7">
        <v>37</v>
      </c>
      <c r="N158" t="s" s="7">
        <v>37</v>
      </c>
      <c r="O158" t="s" s="7">
        <v>37</v>
      </c>
      <c r="P158" t="s" s="7">
        <v>37</v>
      </c>
      <c r="Q158" s="9"/>
      <c r="R158" s="9"/>
      <c r="S158" t="s" s="7">
        <v>49</v>
      </c>
      <c r="T158" s="11">
        <v>14.9</v>
      </c>
      <c r="U158" t="s" s="7">
        <f>IFERROR(VLOOKUP(A158,'Weight Ranges of exporting Coun'!$A$2:$B$6,2,FALSE),'Weight Ranges of exporting Coun'!$B$6)</f>
        <v>58</v>
      </c>
      <c r="V158" s="8"/>
      <c r="W158" s="25">
        <f>K158-I158</f>
        <v>0.2673611111111111</v>
      </c>
      <c r="X158" s="10">
        <v>6.41666666666667</v>
      </c>
      <c r="Y158" s="10">
        <v>420</v>
      </c>
      <c r="Z158" t="s" s="7">
        <v>465</v>
      </c>
      <c r="AA158" s="23"/>
      <c r="AB158" t="s" s="7">
        <v>277</v>
      </c>
      <c r="AC158" t="s" s="7">
        <v>154</v>
      </c>
      <c r="AD158" s="12"/>
      <c r="AE158" s="8"/>
      <c r="AF158" s="3"/>
      <c r="AG158" s="14"/>
      <c r="AH158" s="15"/>
      <c r="AI158" s="15"/>
      <c r="AJ158" s="6"/>
    </row>
    <row r="159" ht="13.55" customHeight="1">
      <c r="A159" t="s" s="7">
        <v>44</v>
      </c>
      <c r="B159" t="s" s="7">
        <v>308</v>
      </c>
      <c r="C159" t="s" s="7">
        <v>33</v>
      </c>
      <c r="D159" t="s" s="7">
        <v>498</v>
      </c>
      <c r="E159" t="s" s="7">
        <v>109</v>
      </c>
      <c r="F159" t="s" s="7">
        <v>497</v>
      </c>
      <c r="G159" t="s" s="7">
        <v>162</v>
      </c>
      <c r="H159" t="s" s="7">
        <v>311</v>
      </c>
      <c r="I159" s="9">
        <v>3.479166666666667</v>
      </c>
      <c r="J159" s="10">
        <v>0</v>
      </c>
      <c r="K159" s="9">
        <v>3.746527777777778</v>
      </c>
      <c r="L159" t="s" s="7">
        <v>37</v>
      </c>
      <c r="M159" t="s" s="7">
        <v>37</v>
      </c>
      <c r="N159" t="s" s="7">
        <v>37</v>
      </c>
      <c r="O159" t="s" s="7">
        <v>37</v>
      </c>
      <c r="P159" t="s" s="7">
        <v>37</v>
      </c>
      <c r="Q159" s="9"/>
      <c r="R159" s="9"/>
      <c r="S159" t="s" s="7">
        <v>49</v>
      </c>
      <c r="T159" s="11">
        <v>14.9</v>
      </c>
      <c r="U159" t="s" s="7">
        <f>IFERROR(VLOOKUP(A159,'Weight Ranges of exporting Coun'!$A$2:$B$6,2,FALSE),'Weight Ranges of exporting Coun'!$B$6)</f>
        <v>58</v>
      </c>
      <c r="V159" s="8"/>
      <c r="W159" s="25">
        <f>K159-I159</f>
        <v>0.2673611111111111</v>
      </c>
      <c r="X159" s="10">
        <v>6.41666666666667</v>
      </c>
      <c r="Y159" s="10">
        <v>420</v>
      </c>
      <c r="Z159" t="s" s="7">
        <v>465</v>
      </c>
      <c r="AA159" s="23"/>
      <c r="AB159" t="s" s="7">
        <v>277</v>
      </c>
      <c r="AC159" t="s" s="7">
        <v>154</v>
      </c>
      <c r="AD159" s="12"/>
      <c r="AE159" s="8"/>
      <c r="AF159" s="3"/>
      <c r="AG159" s="14"/>
      <c r="AH159" s="15"/>
      <c r="AI159" s="15"/>
      <c r="AJ159" s="6"/>
    </row>
    <row r="160" ht="13.55" customHeight="1">
      <c r="A160" t="s" s="7">
        <v>44</v>
      </c>
      <c r="B160" t="s" s="7">
        <v>308</v>
      </c>
      <c r="C160" t="s" s="7">
        <v>33</v>
      </c>
      <c r="D160" t="s" s="7">
        <v>499</v>
      </c>
      <c r="E160" t="s" s="7">
        <v>109</v>
      </c>
      <c r="F160" t="s" s="7">
        <v>497</v>
      </c>
      <c r="G160" t="s" s="7">
        <v>162</v>
      </c>
      <c r="H160" t="s" s="7">
        <v>311</v>
      </c>
      <c r="I160" s="9">
        <v>3.53125</v>
      </c>
      <c r="J160" s="10">
        <v>0</v>
      </c>
      <c r="K160" s="9">
        <v>3.798611111111111</v>
      </c>
      <c r="L160" t="s" s="7">
        <v>37</v>
      </c>
      <c r="M160" t="s" s="7">
        <v>37</v>
      </c>
      <c r="N160" t="s" s="7">
        <v>37</v>
      </c>
      <c r="O160" t="s" s="7">
        <v>37</v>
      </c>
      <c r="P160" t="s" s="7">
        <v>37</v>
      </c>
      <c r="Q160" s="9"/>
      <c r="R160" s="9"/>
      <c r="S160" t="s" s="7">
        <v>49</v>
      </c>
      <c r="T160" s="11">
        <v>14.9</v>
      </c>
      <c r="U160" t="s" s="7">
        <f>IFERROR(VLOOKUP(A160,'Weight Ranges of exporting Coun'!$A$2:$B$6,2,FALSE),'Weight Ranges of exporting Coun'!$B$6)</f>
        <v>58</v>
      </c>
      <c r="V160" s="8"/>
      <c r="W160" s="25">
        <f>K160-I160</f>
        <v>0.2673611111111111</v>
      </c>
      <c r="X160" s="10">
        <v>6.41666666666667</v>
      </c>
      <c r="Y160" s="10">
        <v>420</v>
      </c>
      <c r="Z160" t="s" s="7">
        <v>465</v>
      </c>
      <c r="AA160" s="23"/>
      <c r="AB160" t="s" s="7">
        <v>277</v>
      </c>
      <c r="AC160" t="s" s="7">
        <v>154</v>
      </c>
      <c r="AD160" s="12"/>
      <c r="AE160" s="8"/>
      <c r="AF160" s="3"/>
      <c r="AG160" s="14"/>
      <c r="AH160" s="15"/>
      <c r="AI160" s="15"/>
      <c r="AJ160" s="6"/>
    </row>
    <row r="161" ht="13.55" customHeight="1">
      <c r="A161" t="s" s="7">
        <v>44</v>
      </c>
      <c r="B161" t="s" s="7">
        <v>308</v>
      </c>
      <c r="C161" t="s" s="7">
        <v>33</v>
      </c>
      <c r="D161" t="s" s="7">
        <v>500</v>
      </c>
      <c r="E161" t="s" s="7">
        <v>109</v>
      </c>
      <c r="F161" t="s" s="7">
        <v>497</v>
      </c>
      <c r="G161" t="s" s="7">
        <v>162</v>
      </c>
      <c r="H161" t="s" s="7">
        <v>311</v>
      </c>
      <c r="I161" s="9">
        <v>3.5625</v>
      </c>
      <c r="J161" s="10">
        <v>0</v>
      </c>
      <c r="K161" s="9">
        <v>3.829861111111111</v>
      </c>
      <c r="L161" t="s" s="7">
        <v>37</v>
      </c>
      <c r="M161" t="s" s="7">
        <v>37</v>
      </c>
      <c r="N161" t="s" s="7">
        <v>37</v>
      </c>
      <c r="O161" t="s" s="7">
        <v>37</v>
      </c>
      <c r="P161" t="s" s="7">
        <v>37</v>
      </c>
      <c r="Q161" s="9"/>
      <c r="R161" s="9"/>
      <c r="S161" t="s" s="7">
        <v>49</v>
      </c>
      <c r="T161" s="11">
        <v>14.9</v>
      </c>
      <c r="U161" t="s" s="7">
        <f>IFERROR(VLOOKUP(A161,'Weight Ranges of exporting Coun'!$A$2:$B$6,2,FALSE),'Weight Ranges of exporting Coun'!$B$6)</f>
        <v>58</v>
      </c>
      <c r="V161" s="8"/>
      <c r="W161" s="25">
        <f>K161-I161</f>
        <v>0.2673611111111111</v>
      </c>
      <c r="X161" s="10">
        <v>6.41666666666667</v>
      </c>
      <c r="Y161" s="10">
        <v>420</v>
      </c>
      <c r="Z161" t="s" s="7">
        <v>465</v>
      </c>
      <c r="AA161" s="23"/>
      <c r="AB161" t="s" s="7">
        <v>277</v>
      </c>
      <c r="AC161" t="s" s="7">
        <v>154</v>
      </c>
      <c r="AD161" s="12"/>
      <c r="AE161" s="8"/>
      <c r="AF161" s="3"/>
      <c r="AG161" s="14"/>
      <c r="AH161" s="15"/>
      <c r="AI161" s="15"/>
      <c r="AJ161" s="6"/>
    </row>
    <row r="162" ht="13.55" customHeight="1">
      <c r="A162" t="s" s="7">
        <v>44</v>
      </c>
      <c r="B162" t="s" s="7">
        <v>308</v>
      </c>
      <c r="C162" t="s" s="7">
        <v>33</v>
      </c>
      <c r="D162" t="s" s="7">
        <v>501</v>
      </c>
      <c r="E162" t="s" s="7">
        <v>109</v>
      </c>
      <c r="F162" t="s" s="7">
        <v>497</v>
      </c>
      <c r="G162" t="s" s="7">
        <v>162</v>
      </c>
      <c r="H162" t="s" s="7">
        <v>311</v>
      </c>
      <c r="I162" s="9">
        <v>3.604166666666667</v>
      </c>
      <c r="J162" s="10">
        <v>0</v>
      </c>
      <c r="K162" s="9">
        <v>3.871527777777778</v>
      </c>
      <c r="L162" t="s" s="7">
        <v>37</v>
      </c>
      <c r="M162" t="s" s="7">
        <v>37</v>
      </c>
      <c r="N162" t="s" s="7">
        <v>37</v>
      </c>
      <c r="O162" t="s" s="7">
        <v>37</v>
      </c>
      <c r="P162" t="s" s="7">
        <v>37</v>
      </c>
      <c r="Q162" s="9"/>
      <c r="R162" s="9"/>
      <c r="S162" t="s" s="7">
        <v>49</v>
      </c>
      <c r="T162" s="11">
        <v>14.9</v>
      </c>
      <c r="U162" t="s" s="7">
        <f>IFERROR(VLOOKUP(A162,'Weight Ranges of exporting Coun'!$A$2:$B$6,2,FALSE),'Weight Ranges of exporting Coun'!$B$6)</f>
        <v>58</v>
      </c>
      <c r="V162" s="8"/>
      <c r="W162" s="25">
        <f>K162-I162</f>
        <v>0.2673611111111111</v>
      </c>
      <c r="X162" s="10">
        <v>6.41666666666667</v>
      </c>
      <c r="Y162" s="10">
        <v>420</v>
      </c>
      <c r="Z162" t="s" s="7">
        <v>465</v>
      </c>
      <c r="AA162" s="23"/>
      <c r="AB162" t="s" s="7">
        <v>277</v>
      </c>
      <c r="AC162" t="s" s="7">
        <v>154</v>
      </c>
      <c r="AD162" s="12"/>
      <c r="AE162" s="8"/>
      <c r="AF162" s="3"/>
      <c r="AG162" s="14"/>
      <c r="AH162" s="15"/>
      <c r="AI162" s="15"/>
      <c r="AJ162" s="6"/>
    </row>
    <row r="163" ht="13.55" customHeight="1">
      <c r="A163" t="s" s="7">
        <v>44</v>
      </c>
      <c r="B163" t="s" s="7">
        <v>308</v>
      </c>
      <c r="C163" t="s" s="7">
        <v>33</v>
      </c>
      <c r="D163" t="s" s="7">
        <v>502</v>
      </c>
      <c r="E163" t="s" s="7">
        <v>109</v>
      </c>
      <c r="F163" t="s" s="7">
        <v>497</v>
      </c>
      <c r="G163" t="s" s="7">
        <v>162</v>
      </c>
      <c r="H163" t="s" s="7">
        <v>311</v>
      </c>
      <c r="I163" s="9">
        <v>3.270833333333333</v>
      </c>
      <c r="J163" s="10">
        <v>1</v>
      </c>
      <c r="K163" s="9">
        <v>3.895833333333333</v>
      </c>
      <c r="L163" s="8"/>
      <c r="M163" s="8"/>
      <c r="N163" s="8"/>
      <c r="O163" s="8"/>
      <c r="P163" s="8"/>
      <c r="Q163" t="s" s="7">
        <v>37</v>
      </c>
      <c r="R163" s="9"/>
      <c r="S163" t="s" s="7">
        <v>49</v>
      </c>
      <c r="T163" s="11">
        <v>14.9</v>
      </c>
      <c r="U163" t="s" s="7">
        <f>IFERROR(VLOOKUP(A163,'Weight Ranges of exporting Coun'!$A$2:$B$6,2,FALSE),'Weight Ranges of exporting Coun'!$B$6)</f>
        <v>58</v>
      </c>
      <c r="V163" s="8"/>
      <c r="W163" s="26">
        <f>K163-I163</f>
        <v>0.625</v>
      </c>
      <c r="X163" s="10">
        <v>39</v>
      </c>
      <c r="Y163" s="10">
        <v>420</v>
      </c>
      <c r="Z163" t="s" s="7">
        <v>465</v>
      </c>
      <c r="AA163" s="23"/>
      <c r="AB163" t="s" s="7">
        <v>277</v>
      </c>
      <c r="AC163" t="s" s="7">
        <v>154</v>
      </c>
      <c r="AD163" s="12"/>
      <c r="AE163" s="8"/>
      <c r="AF163" s="3"/>
      <c r="AG163" s="14"/>
      <c r="AH163" s="15"/>
      <c r="AI163" s="15"/>
      <c r="AJ163" s="6"/>
    </row>
    <row r="164" ht="13.55" customHeight="1">
      <c r="A164" t="s" s="7">
        <v>44</v>
      </c>
      <c r="B164" t="s" s="7">
        <v>308</v>
      </c>
      <c r="C164" t="s" s="7">
        <v>33</v>
      </c>
      <c r="D164" t="s" s="7">
        <v>503</v>
      </c>
      <c r="E164" t="s" s="7">
        <v>109</v>
      </c>
      <c r="F164" t="s" s="7">
        <v>504</v>
      </c>
      <c r="G164" t="s" s="7">
        <v>162</v>
      </c>
      <c r="H164" t="s" s="7">
        <v>505</v>
      </c>
      <c r="I164" s="9">
        <v>3.5625</v>
      </c>
      <c r="J164" s="10">
        <v>0</v>
      </c>
      <c r="K164" s="9">
        <v>3.819444444444445</v>
      </c>
      <c r="L164" t="s" s="7">
        <v>37</v>
      </c>
      <c r="M164" t="s" s="7">
        <v>37</v>
      </c>
      <c r="N164" t="s" s="7">
        <v>37</v>
      </c>
      <c r="O164" t="s" s="7">
        <v>37</v>
      </c>
      <c r="P164" t="s" s="7">
        <v>37</v>
      </c>
      <c r="Q164" s="9"/>
      <c r="R164" s="9"/>
      <c r="S164" t="s" s="7">
        <v>49</v>
      </c>
      <c r="T164" s="11">
        <v>14.9</v>
      </c>
      <c r="U164" t="s" s="7">
        <f>IFERROR(VLOOKUP(A164,'Weight Ranges of exporting Coun'!$A$2:$B$6,2,FALSE),'Weight Ranges of exporting Coun'!$B$6)</f>
        <v>58</v>
      </c>
      <c r="V164" s="8"/>
      <c r="W164" s="25">
        <f>K164-I164</f>
        <v>0.2569444444444444</v>
      </c>
      <c r="X164" s="10">
        <v>6.16666666666667</v>
      </c>
      <c r="Y164" s="10">
        <v>411</v>
      </c>
      <c r="Z164" t="s" s="7">
        <v>465</v>
      </c>
      <c r="AA164" s="23"/>
      <c r="AB164" t="s" s="7">
        <v>277</v>
      </c>
      <c r="AC164" t="s" s="7">
        <v>154</v>
      </c>
      <c r="AD164" s="12"/>
      <c r="AE164" s="8"/>
      <c r="AF164" s="3"/>
      <c r="AG164" s="14"/>
      <c r="AH164" s="15"/>
      <c r="AI164" s="15"/>
      <c r="AJ164" s="6"/>
    </row>
    <row r="165" ht="13.55" customHeight="1">
      <c r="A165" t="s" s="7">
        <v>44</v>
      </c>
      <c r="B165" t="s" s="7">
        <v>308</v>
      </c>
      <c r="C165" t="s" s="7">
        <v>33</v>
      </c>
      <c r="D165" t="s" s="7">
        <v>506</v>
      </c>
      <c r="E165" t="s" s="7">
        <v>109</v>
      </c>
      <c r="F165" t="s" s="7">
        <v>504</v>
      </c>
      <c r="G165" t="s" s="7">
        <v>162</v>
      </c>
      <c r="H165" t="s" s="7">
        <v>505</v>
      </c>
      <c r="I165" s="9">
        <v>3.618055555555555</v>
      </c>
      <c r="J165" s="10">
        <v>0</v>
      </c>
      <c r="K165" s="9">
        <v>3.875</v>
      </c>
      <c r="L165" t="s" s="7">
        <v>37</v>
      </c>
      <c r="M165" t="s" s="7">
        <v>37</v>
      </c>
      <c r="N165" t="s" s="7">
        <v>37</v>
      </c>
      <c r="O165" t="s" s="7">
        <v>37</v>
      </c>
      <c r="P165" t="s" s="7">
        <v>37</v>
      </c>
      <c r="Q165" s="9"/>
      <c r="R165" s="9"/>
      <c r="S165" t="s" s="7">
        <v>49</v>
      </c>
      <c r="T165" s="11">
        <v>14.9</v>
      </c>
      <c r="U165" t="s" s="7">
        <f>IFERROR(VLOOKUP(A165,'Weight Ranges of exporting Coun'!$A$2:$B$6,2,FALSE),'Weight Ranges of exporting Coun'!$B$6)</f>
        <v>58</v>
      </c>
      <c r="V165" s="8"/>
      <c r="W165" s="25">
        <f>K165-I165</f>
        <v>0.2569444444444444</v>
      </c>
      <c r="X165" s="10">
        <v>6.16666666666667</v>
      </c>
      <c r="Y165" s="10">
        <v>411</v>
      </c>
      <c r="Z165" t="s" s="7">
        <v>465</v>
      </c>
      <c r="AA165" s="23"/>
      <c r="AB165" t="s" s="7">
        <v>277</v>
      </c>
      <c r="AC165" t="s" s="7">
        <v>154</v>
      </c>
      <c r="AD165" s="12"/>
      <c r="AE165" s="8"/>
      <c r="AF165" s="3"/>
      <c r="AG165" s="14"/>
      <c r="AH165" s="15"/>
      <c r="AI165" s="15"/>
      <c r="AJ165" s="6"/>
    </row>
    <row r="166" ht="13.55" customHeight="1">
      <c r="A166" t="s" s="7">
        <v>44</v>
      </c>
      <c r="B166" t="s" s="7">
        <v>308</v>
      </c>
      <c r="C166" t="s" s="7">
        <v>33</v>
      </c>
      <c r="D166" t="s" s="7">
        <v>507</v>
      </c>
      <c r="E166" t="s" s="7">
        <v>109</v>
      </c>
      <c r="F166" t="s" s="7">
        <v>508</v>
      </c>
      <c r="G166" t="s" s="7">
        <v>162</v>
      </c>
      <c r="H166" t="s" s="7">
        <v>472</v>
      </c>
      <c r="I166" s="9">
        <v>3.4375</v>
      </c>
      <c r="J166" s="10">
        <v>0</v>
      </c>
      <c r="K166" s="9">
        <v>3.555555555555555</v>
      </c>
      <c r="L166" t="s" s="7">
        <v>37</v>
      </c>
      <c r="M166" t="s" s="7">
        <v>37</v>
      </c>
      <c r="N166" t="s" s="7">
        <v>37</v>
      </c>
      <c r="O166" t="s" s="7">
        <v>37</v>
      </c>
      <c r="P166" t="s" s="7">
        <v>37</v>
      </c>
      <c r="Q166" s="9"/>
      <c r="R166" s="9"/>
      <c r="S166" t="s" s="7">
        <v>49</v>
      </c>
      <c r="T166" s="11">
        <v>14.9</v>
      </c>
      <c r="U166" t="s" s="7">
        <f>IFERROR(VLOOKUP(A166,'Weight Ranges of exporting Coun'!$A$2:$B$6,2,FALSE),'Weight Ranges of exporting Coun'!$B$6)</f>
        <v>58</v>
      </c>
      <c r="V166" s="8"/>
      <c r="W166" s="25">
        <f>K166-I166</f>
        <v>0.1180555555555556</v>
      </c>
      <c r="X166" s="10">
        <v>2.83333333333333</v>
      </c>
      <c r="Y166" s="10">
        <v>200</v>
      </c>
      <c r="Z166" t="s" s="7">
        <v>465</v>
      </c>
      <c r="AA166" s="23"/>
      <c r="AB166" t="s" s="7">
        <v>277</v>
      </c>
      <c r="AC166" t="s" s="7">
        <v>154</v>
      </c>
      <c r="AD166" s="12"/>
      <c r="AE166" s="8"/>
      <c r="AF166" s="3"/>
      <c r="AG166" s="14"/>
      <c r="AH166" s="15"/>
      <c r="AI166" s="15"/>
      <c r="AJ166" s="6"/>
    </row>
    <row r="167" ht="13.55" customHeight="1">
      <c r="A167" t="s" s="7">
        <v>44</v>
      </c>
      <c r="B167" t="s" s="7">
        <v>308</v>
      </c>
      <c r="C167" t="s" s="7">
        <v>33</v>
      </c>
      <c r="D167" t="s" s="7">
        <v>509</v>
      </c>
      <c r="E167" t="s" s="7">
        <v>109</v>
      </c>
      <c r="F167" t="s" s="7">
        <v>508</v>
      </c>
      <c r="G167" t="s" s="7">
        <v>162</v>
      </c>
      <c r="H167" t="s" s="7">
        <v>472</v>
      </c>
      <c r="I167" s="9">
        <v>3.559027777777778</v>
      </c>
      <c r="J167" s="10">
        <v>0</v>
      </c>
      <c r="K167" s="9">
        <v>3.708333333333333</v>
      </c>
      <c r="L167" t="s" s="7">
        <v>37</v>
      </c>
      <c r="M167" t="s" s="7">
        <v>37</v>
      </c>
      <c r="N167" t="s" s="7">
        <v>37</v>
      </c>
      <c r="O167" t="s" s="7">
        <v>37</v>
      </c>
      <c r="P167" t="s" s="7">
        <v>37</v>
      </c>
      <c r="Q167" s="9"/>
      <c r="R167" s="9"/>
      <c r="S167" t="s" s="7">
        <v>49</v>
      </c>
      <c r="T167" s="11">
        <v>14.9</v>
      </c>
      <c r="U167" t="s" s="7">
        <f>IFERROR(VLOOKUP(A167,'Weight Ranges of exporting Coun'!$A$2:$B$6,2,FALSE),'Weight Ranges of exporting Coun'!$B$6)</f>
        <v>58</v>
      </c>
      <c r="V167" s="8"/>
      <c r="W167" s="25">
        <f>K167-I167</f>
        <v>0.1493055555555556</v>
      </c>
      <c r="X167" s="10">
        <v>3.58333333333333</v>
      </c>
      <c r="Y167" s="10">
        <v>200</v>
      </c>
      <c r="Z167" t="s" s="7">
        <v>465</v>
      </c>
      <c r="AA167" s="23"/>
      <c r="AB167" t="s" s="7">
        <v>277</v>
      </c>
      <c r="AC167" t="s" s="7">
        <v>154</v>
      </c>
      <c r="AD167" s="12"/>
      <c r="AE167" s="8"/>
      <c r="AF167" s="3"/>
      <c r="AG167" s="14"/>
      <c r="AH167" s="15"/>
      <c r="AI167" s="15"/>
      <c r="AJ167" s="6"/>
    </row>
    <row r="168" ht="13.55" customHeight="1">
      <c r="A168" t="s" s="7">
        <v>44</v>
      </c>
      <c r="B168" t="s" s="7">
        <v>308</v>
      </c>
      <c r="C168" t="s" s="7">
        <v>33</v>
      </c>
      <c r="D168" t="s" s="7">
        <v>510</v>
      </c>
      <c r="E168" t="s" s="7">
        <v>109</v>
      </c>
      <c r="F168" t="s" s="7">
        <v>508</v>
      </c>
      <c r="G168" t="s" s="7">
        <v>162</v>
      </c>
      <c r="H168" t="s" s="7">
        <v>472</v>
      </c>
      <c r="I168" s="9">
        <v>3.611111111111111</v>
      </c>
      <c r="J168" s="10">
        <v>0</v>
      </c>
      <c r="K168" s="9">
        <v>3.729166666666667</v>
      </c>
      <c r="L168" t="s" s="7">
        <v>37</v>
      </c>
      <c r="M168" t="s" s="7">
        <v>37</v>
      </c>
      <c r="N168" t="s" s="7">
        <v>37</v>
      </c>
      <c r="O168" t="s" s="7">
        <v>37</v>
      </c>
      <c r="P168" t="s" s="7">
        <v>37</v>
      </c>
      <c r="Q168" s="9"/>
      <c r="R168" s="9"/>
      <c r="S168" t="s" s="7">
        <v>49</v>
      </c>
      <c r="T168" s="11">
        <v>14.9</v>
      </c>
      <c r="U168" t="s" s="7">
        <f>IFERROR(VLOOKUP(A168,'Weight Ranges of exporting Coun'!$A$2:$B$6,2,FALSE),'Weight Ranges of exporting Coun'!$B$6)</f>
        <v>58</v>
      </c>
      <c r="V168" s="8"/>
      <c r="W168" s="25">
        <f>K168-I168</f>
        <v>0.1180555555555556</v>
      </c>
      <c r="X168" s="10">
        <v>2.83333333333333</v>
      </c>
      <c r="Y168" s="10">
        <v>200</v>
      </c>
      <c r="Z168" t="s" s="7">
        <v>465</v>
      </c>
      <c r="AA168" s="23"/>
      <c r="AB168" t="s" s="7">
        <v>277</v>
      </c>
      <c r="AC168" t="s" s="7">
        <v>154</v>
      </c>
      <c r="AD168" s="12"/>
      <c r="AE168" s="8"/>
      <c r="AF168" s="3"/>
      <c r="AG168" s="14"/>
      <c r="AH168" s="15"/>
      <c r="AI168" s="15"/>
      <c r="AJ168" s="6"/>
    </row>
    <row r="169" ht="13.55" customHeight="1">
      <c r="A169" t="s" s="7">
        <v>44</v>
      </c>
      <c r="B169" t="s" s="7">
        <v>308</v>
      </c>
      <c r="C169" t="s" s="7">
        <v>33</v>
      </c>
      <c r="D169" t="s" s="7">
        <v>511</v>
      </c>
      <c r="E169" t="s" s="7">
        <v>109</v>
      </c>
      <c r="F169" t="s" s="7">
        <v>508</v>
      </c>
      <c r="G169" t="s" s="7">
        <v>162</v>
      </c>
      <c r="H169" t="s" s="7">
        <v>472</v>
      </c>
      <c r="I169" s="9">
        <v>3.6875</v>
      </c>
      <c r="J169" s="10">
        <v>0</v>
      </c>
      <c r="K169" s="9">
        <v>3.805555555555555</v>
      </c>
      <c r="L169" t="s" s="7">
        <v>37</v>
      </c>
      <c r="M169" t="s" s="7">
        <v>37</v>
      </c>
      <c r="N169" t="s" s="7">
        <v>37</v>
      </c>
      <c r="O169" t="s" s="7">
        <v>37</v>
      </c>
      <c r="P169" t="s" s="7">
        <v>37</v>
      </c>
      <c r="Q169" s="9"/>
      <c r="R169" s="9"/>
      <c r="S169" t="s" s="7">
        <v>49</v>
      </c>
      <c r="T169" s="11">
        <v>14.9</v>
      </c>
      <c r="U169" t="s" s="7">
        <f>IFERROR(VLOOKUP(A169,'Weight Ranges of exporting Coun'!$A$2:$B$6,2,FALSE),'Weight Ranges of exporting Coun'!$B$6)</f>
        <v>58</v>
      </c>
      <c r="V169" s="8"/>
      <c r="W169" s="25">
        <f>K169-I169</f>
        <v>0.1180555555555556</v>
      </c>
      <c r="X169" s="10">
        <v>2.83333333333333</v>
      </c>
      <c r="Y169" s="10">
        <v>200</v>
      </c>
      <c r="Z169" t="s" s="7">
        <v>465</v>
      </c>
      <c r="AA169" s="23"/>
      <c r="AB169" t="s" s="7">
        <v>277</v>
      </c>
      <c r="AC169" t="s" s="7">
        <v>154</v>
      </c>
      <c r="AD169" s="12"/>
      <c r="AE169" s="8"/>
      <c r="AF169" s="3"/>
      <c r="AG169" s="14"/>
      <c r="AH169" s="15"/>
      <c r="AI169" s="15"/>
      <c r="AJ169" s="6"/>
    </row>
    <row r="170" ht="13.55" customHeight="1">
      <c r="A170" t="s" s="7">
        <v>44</v>
      </c>
      <c r="B170" t="s" s="7">
        <v>308</v>
      </c>
      <c r="C170" t="s" s="7">
        <v>33</v>
      </c>
      <c r="D170" t="s" s="7">
        <v>512</v>
      </c>
      <c r="E170" t="s" s="7">
        <v>109</v>
      </c>
      <c r="F170" t="s" s="7">
        <v>508</v>
      </c>
      <c r="G170" t="s" s="7">
        <v>162</v>
      </c>
      <c r="H170" t="s" s="7">
        <v>472</v>
      </c>
      <c r="I170" s="9">
        <v>3.555555555555555</v>
      </c>
      <c r="J170" s="10">
        <v>0</v>
      </c>
      <c r="K170" s="9">
        <v>3.875</v>
      </c>
      <c r="L170" t="s" s="7">
        <v>37</v>
      </c>
      <c r="M170" t="s" s="7">
        <v>37</v>
      </c>
      <c r="N170" t="s" s="7">
        <v>37</v>
      </c>
      <c r="O170" t="s" s="7">
        <v>37</v>
      </c>
      <c r="P170" t="s" s="7">
        <v>37</v>
      </c>
      <c r="Q170" s="9"/>
      <c r="R170" s="9"/>
      <c r="S170" t="s" s="7">
        <v>49</v>
      </c>
      <c r="T170" s="11">
        <v>14.9</v>
      </c>
      <c r="U170" t="s" s="7">
        <f>IFERROR(VLOOKUP(A170,'Weight Ranges of exporting Coun'!$A$2:$B$6,2,FALSE),'Weight Ranges of exporting Coun'!$B$6)</f>
        <v>58</v>
      </c>
      <c r="V170" s="8"/>
      <c r="W170" s="25">
        <f>K170-I170</f>
        <v>0.3194444444444444</v>
      </c>
      <c r="X170" s="10">
        <v>7.66666666666667</v>
      </c>
      <c r="Y170" s="10">
        <v>200</v>
      </c>
      <c r="Z170" t="s" s="7">
        <v>465</v>
      </c>
      <c r="AA170" s="23"/>
      <c r="AB170" t="s" s="7">
        <v>277</v>
      </c>
      <c r="AC170" t="s" s="7">
        <v>154</v>
      </c>
      <c r="AD170" s="12"/>
      <c r="AE170" s="8"/>
      <c r="AF170" s="3"/>
      <c r="AG170" s="14"/>
      <c r="AH170" s="15"/>
      <c r="AI170" s="15"/>
      <c r="AJ170" s="6"/>
    </row>
    <row r="171" ht="13.55" customHeight="1">
      <c r="A171" t="s" s="7">
        <v>44</v>
      </c>
      <c r="B171" t="s" s="7">
        <v>308</v>
      </c>
      <c r="C171" t="s" s="7">
        <v>33</v>
      </c>
      <c r="D171" t="s" s="7">
        <v>513</v>
      </c>
      <c r="E171" t="s" s="7">
        <v>109</v>
      </c>
      <c r="F171" t="s" s="7">
        <v>514</v>
      </c>
      <c r="G171" t="s" s="7">
        <v>162</v>
      </c>
      <c r="H171" t="s" s="7">
        <v>515</v>
      </c>
      <c r="I171" s="9">
        <v>3.520833333333333</v>
      </c>
      <c r="J171" s="10">
        <v>0</v>
      </c>
      <c r="K171" s="9">
        <v>3.694444444444445</v>
      </c>
      <c r="L171" t="s" s="7">
        <v>37</v>
      </c>
      <c r="M171" t="s" s="7">
        <v>37</v>
      </c>
      <c r="N171" t="s" s="7">
        <v>37</v>
      </c>
      <c r="O171" t="s" s="7">
        <v>37</v>
      </c>
      <c r="P171" t="s" s="7">
        <v>37</v>
      </c>
      <c r="Q171" s="9"/>
      <c r="R171" s="9"/>
      <c r="S171" t="s" s="7">
        <v>49</v>
      </c>
      <c r="T171" s="11">
        <v>14.9</v>
      </c>
      <c r="U171" t="s" s="7">
        <f>IFERROR(VLOOKUP(A171,'Weight Ranges of exporting Coun'!$A$2:$B$6,2,FALSE),'Weight Ranges of exporting Coun'!$B$6)</f>
        <v>58</v>
      </c>
      <c r="V171" s="8"/>
      <c r="W171" s="25">
        <f>K171-I171</f>
        <v>0.1736111111111111</v>
      </c>
      <c r="X171" s="10">
        <v>4.16666666666667</v>
      </c>
      <c r="Y171" s="10">
        <v>200</v>
      </c>
      <c r="Z171" t="s" s="7">
        <v>465</v>
      </c>
      <c r="AA171" s="23"/>
      <c r="AB171" t="s" s="7">
        <v>277</v>
      </c>
      <c r="AC171" t="s" s="7">
        <v>154</v>
      </c>
      <c r="AD171" s="12"/>
      <c r="AE171" s="8"/>
      <c r="AF171" s="3"/>
      <c r="AG171" s="14"/>
      <c r="AH171" s="15"/>
      <c r="AI171" s="15"/>
      <c r="AJ171" s="6"/>
    </row>
    <row r="172" ht="13.55" customHeight="1">
      <c r="A172" t="s" s="7">
        <v>44</v>
      </c>
      <c r="B172" t="s" s="7">
        <v>308</v>
      </c>
      <c r="C172" t="s" s="7">
        <v>33</v>
      </c>
      <c r="D172" t="s" s="7">
        <v>516</v>
      </c>
      <c r="E172" t="s" s="7">
        <v>109</v>
      </c>
      <c r="F172" t="s" s="7">
        <v>514</v>
      </c>
      <c r="G172" t="s" s="7">
        <v>162</v>
      </c>
      <c r="H172" t="s" s="7">
        <v>515</v>
      </c>
      <c r="I172" s="9">
        <v>3.5625</v>
      </c>
      <c r="J172" s="10">
        <v>0</v>
      </c>
      <c r="K172" s="9">
        <v>3.704861111111111</v>
      </c>
      <c r="L172" t="s" s="7">
        <v>37</v>
      </c>
      <c r="M172" t="s" s="7">
        <v>37</v>
      </c>
      <c r="N172" t="s" s="7">
        <v>37</v>
      </c>
      <c r="O172" t="s" s="7">
        <v>37</v>
      </c>
      <c r="P172" t="s" s="7">
        <v>37</v>
      </c>
      <c r="Q172" s="9"/>
      <c r="R172" s="9"/>
      <c r="S172" t="s" s="7">
        <v>49</v>
      </c>
      <c r="T172" s="11">
        <v>14.9</v>
      </c>
      <c r="U172" t="s" s="7">
        <f>IFERROR(VLOOKUP(A172,'Weight Ranges of exporting Coun'!$A$2:$B$6,2,FALSE),'Weight Ranges of exporting Coun'!$B$6)</f>
        <v>58</v>
      </c>
      <c r="V172" s="8"/>
      <c r="W172" s="25">
        <f>K172-I172</f>
        <v>0.1423611111111111</v>
      </c>
      <c r="X172" s="10">
        <v>3.41666666666667</v>
      </c>
      <c r="Y172" s="10">
        <v>200</v>
      </c>
      <c r="Z172" t="s" s="7">
        <v>465</v>
      </c>
      <c r="AA172" s="23"/>
      <c r="AB172" t="s" s="7">
        <v>277</v>
      </c>
      <c r="AC172" t="s" s="7">
        <v>154</v>
      </c>
      <c r="AD172" s="12"/>
      <c r="AE172" s="8"/>
      <c r="AF172" s="3"/>
      <c r="AG172" s="14"/>
      <c r="AH172" s="15"/>
      <c r="AI172" s="15"/>
      <c r="AJ172" s="6"/>
    </row>
    <row r="173" ht="13.55" customHeight="1">
      <c r="A173" t="s" s="7">
        <v>44</v>
      </c>
      <c r="B173" t="s" s="7">
        <v>308</v>
      </c>
      <c r="C173" t="s" s="7">
        <v>33</v>
      </c>
      <c r="D173" t="s" s="7">
        <v>517</v>
      </c>
      <c r="E173" t="s" s="7">
        <v>109</v>
      </c>
      <c r="F173" t="s" s="7">
        <v>518</v>
      </c>
      <c r="G173" t="s" s="7">
        <v>162</v>
      </c>
      <c r="H173" t="s" s="7">
        <v>479</v>
      </c>
      <c r="I173" s="9">
        <v>3.458333333333333</v>
      </c>
      <c r="J173" s="10">
        <v>0</v>
      </c>
      <c r="K173" s="9">
        <v>3.621527777777778</v>
      </c>
      <c r="L173" t="s" s="7">
        <v>37</v>
      </c>
      <c r="M173" t="s" s="7">
        <v>37</v>
      </c>
      <c r="N173" t="s" s="7">
        <v>37</v>
      </c>
      <c r="O173" t="s" s="7">
        <v>37</v>
      </c>
      <c r="P173" t="s" s="7">
        <v>37</v>
      </c>
      <c r="Q173" s="9"/>
      <c r="R173" s="9"/>
      <c r="S173" t="s" s="7">
        <v>49</v>
      </c>
      <c r="T173" s="11">
        <v>14.9</v>
      </c>
      <c r="U173" t="s" s="7">
        <f>IFERROR(VLOOKUP(A173,'Weight Ranges of exporting Coun'!$A$2:$B$6,2,FALSE),'Weight Ranges of exporting Coun'!$B$6)</f>
        <v>58</v>
      </c>
      <c r="V173" s="8"/>
      <c r="W173" s="25">
        <f>K173-I173</f>
        <v>0.1631944444444444</v>
      </c>
      <c r="X173" s="10">
        <v>3.91666666666667</v>
      </c>
      <c r="Y173" s="10">
        <v>234</v>
      </c>
      <c r="Z173" t="s" s="7">
        <v>465</v>
      </c>
      <c r="AA173" s="23"/>
      <c r="AB173" t="s" s="7">
        <v>277</v>
      </c>
      <c r="AC173" t="s" s="7">
        <v>154</v>
      </c>
      <c r="AD173" s="12"/>
      <c r="AE173" s="8"/>
      <c r="AF173" s="3"/>
      <c r="AG173" s="14"/>
      <c r="AH173" s="15"/>
      <c r="AI173" s="15"/>
      <c r="AJ173" s="6"/>
    </row>
    <row r="174" ht="13.55" customHeight="1">
      <c r="A174" t="s" s="7">
        <v>44</v>
      </c>
      <c r="B174" t="s" s="7">
        <v>308</v>
      </c>
      <c r="C174" t="s" s="7">
        <v>33</v>
      </c>
      <c r="D174" t="s" s="7">
        <v>519</v>
      </c>
      <c r="E174" t="s" s="7">
        <v>109</v>
      </c>
      <c r="F174" t="s" s="7">
        <v>518</v>
      </c>
      <c r="G174" t="s" s="7">
        <v>162</v>
      </c>
      <c r="H174" t="s" s="7">
        <v>479</v>
      </c>
      <c r="I174" s="9">
        <v>3.631944444444445</v>
      </c>
      <c r="J174" s="10">
        <v>0</v>
      </c>
      <c r="K174" s="9">
        <v>3.763888888888889</v>
      </c>
      <c r="L174" t="s" s="7">
        <v>37</v>
      </c>
      <c r="M174" t="s" s="7">
        <v>37</v>
      </c>
      <c r="N174" t="s" s="7">
        <v>37</v>
      </c>
      <c r="O174" t="s" s="7">
        <v>37</v>
      </c>
      <c r="P174" t="s" s="7">
        <v>37</v>
      </c>
      <c r="Q174" s="9"/>
      <c r="R174" s="9"/>
      <c r="S174" t="s" s="7">
        <v>49</v>
      </c>
      <c r="T174" s="11">
        <v>14.9</v>
      </c>
      <c r="U174" t="s" s="7">
        <f>IFERROR(VLOOKUP(A174,'Weight Ranges of exporting Coun'!$A$2:$B$6,2,FALSE),'Weight Ranges of exporting Coun'!$B$6)</f>
        <v>58</v>
      </c>
      <c r="V174" s="8"/>
      <c r="W174" s="25">
        <f>K174-I174</f>
        <v>0.1319444444444444</v>
      </c>
      <c r="X174" s="10">
        <v>3.16666666666667</v>
      </c>
      <c r="Y174" s="10">
        <v>234</v>
      </c>
      <c r="Z174" t="s" s="7">
        <v>465</v>
      </c>
      <c r="AA174" s="23"/>
      <c r="AB174" t="s" s="7">
        <v>277</v>
      </c>
      <c r="AC174" t="s" s="7">
        <v>154</v>
      </c>
      <c r="AD174" s="12"/>
      <c r="AE174" s="8"/>
      <c r="AF174" s="3"/>
      <c r="AG174" s="14"/>
      <c r="AH174" s="15"/>
      <c r="AI174" s="15"/>
      <c r="AJ174" s="6"/>
    </row>
    <row r="175" ht="13.55" customHeight="1">
      <c r="A175" t="s" s="7">
        <v>44</v>
      </c>
      <c r="B175" t="s" s="7">
        <v>308</v>
      </c>
      <c r="C175" t="s" s="7">
        <v>33</v>
      </c>
      <c r="D175" t="s" s="7">
        <v>520</v>
      </c>
      <c r="E175" t="s" s="7">
        <v>109</v>
      </c>
      <c r="F175" t="s" s="7">
        <v>518</v>
      </c>
      <c r="G175" t="s" s="7">
        <v>162</v>
      </c>
      <c r="H175" t="s" s="7">
        <v>479</v>
      </c>
      <c r="I175" s="9">
        <v>3.701388888888889</v>
      </c>
      <c r="J175" s="10">
        <v>0</v>
      </c>
      <c r="K175" s="9">
        <v>3.833333333333333</v>
      </c>
      <c r="L175" t="s" s="7">
        <v>37</v>
      </c>
      <c r="M175" t="s" s="7">
        <v>37</v>
      </c>
      <c r="N175" t="s" s="7">
        <v>37</v>
      </c>
      <c r="O175" t="s" s="7">
        <v>37</v>
      </c>
      <c r="P175" t="s" s="7">
        <v>37</v>
      </c>
      <c r="Q175" s="9"/>
      <c r="R175" s="9"/>
      <c r="S175" t="s" s="7">
        <v>49</v>
      </c>
      <c r="T175" s="11">
        <v>14.9</v>
      </c>
      <c r="U175" t="s" s="7">
        <f>IFERROR(VLOOKUP(A175,'Weight Ranges of exporting Coun'!$A$2:$B$6,2,FALSE),'Weight Ranges of exporting Coun'!$B$6)</f>
        <v>58</v>
      </c>
      <c r="V175" s="8"/>
      <c r="W175" s="25">
        <f>K175-I175</f>
        <v>0.1319444444444444</v>
      </c>
      <c r="X175" s="10">
        <v>3.16666666666667</v>
      </c>
      <c r="Y175" s="10">
        <v>234</v>
      </c>
      <c r="Z175" t="s" s="7">
        <v>465</v>
      </c>
      <c r="AA175" s="23"/>
      <c r="AB175" t="s" s="7">
        <v>277</v>
      </c>
      <c r="AC175" t="s" s="7">
        <v>154</v>
      </c>
      <c r="AD175" s="12"/>
      <c r="AE175" s="8"/>
      <c r="AF175" s="3"/>
      <c r="AG175" s="14"/>
      <c r="AH175" s="15"/>
      <c r="AI175" s="15"/>
      <c r="AJ175" s="6"/>
    </row>
    <row r="176" ht="13.55" customHeight="1">
      <c r="A176" t="s" s="7">
        <v>44</v>
      </c>
      <c r="B176" t="s" s="7">
        <v>308</v>
      </c>
      <c r="C176" t="s" s="7">
        <v>33</v>
      </c>
      <c r="D176" t="s" s="7">
        <v>521</v>
      </c>
      <c r="E176" t="s" s="7">
        <v>109</v>
      </c>
      <c r="F176" t="s" s="7">
        <v>522</v>
      </c>
      <c r="G176" t="s" s="7">
        <v>162</v>
      </c>
      <c r="H176" t="s" s="7">
        <v>523</v>
      </c>
      <c r="I176" s="9">
        <v>3.46875</v>
      </c>
      <c r="J176" s="10">
        <v>0</v>
      </c>
      <c r="K176" s="9">
        <v>3.729166666666667</v>
      </c>
      <c r="L176" t="s" s="7">
        <v>37</v>
      </c>
      <c r="M176" t="s" s="7">
        <v>37</v>
      </c>
      <c r="N176" t="s" s="7">
        <v>37</v>
      </c>
      <c r="O176" t="s" s="7">
        <v>37</v>
      </c>
      <c r="P176" t="s" s="7">
        <v>37</v>
      </c>
      <c r="Q176" s="9"/>
      <c r="R176" s="9"/>
      <c r="S176" t="s" s="7">
        <v>49</v>
      </c>
      <c r="T176" s="11">
        <v>14.9</v>
      </c>
      <c r="U176" t="s" s="7">
        <f>IFERROR(VLOOKUP(A176,'Weight Ranges of exporting Coun'!$A$2:$B$6,2,FALSE),'Weight Ranges of exporting Coun'!$B$6)</f>
        <v>58</v>
      </c>
      <c r="V176" s="8"/>
      <c r="W176" s="25">
        <f>K176-I176</f>
        <v>0.2604166666666667</v>
      </c>
      <c r="X176" s="10">
        <v>6.25</v>
      </c>
      <c r="Y176" s="10">
        <v>400</v>
      </c>
      <c r="Z176" t="s" s="7">
        <v>465</v>
      </c>
      <c r="AA176" s="23"/>
      <c r="AB176" t="s" s="7">
        <v>277</v>
      </c>
      <c r="AC176" t="s" s="7">
        <v>154</v>
      </c>
      <c r="AD176" s="12"/>
      <c r="AE176" s="8"/>
      <c r="AF176" s="3"/>
      <c r="AG176" s="14"/>
      <c r="AH176" s="15"/>
      <c r="AI176" s="15"/>
      <c r="AJ176" s="6"/>
    </row>
    <row r="177" ht="13.55" customHeight="1">
      <c r="A177" t="s" s="7">
        <v>44</v>
      </c>
      <c r="B177" t="s" s="7">
        <v>308</v>
      </c>
      <c r="C177" t="s" s="7">
        <v>33</v>
      </c>
      <c r="D177" t="s" s="7">
        <v>524</v>
      </c>
      <c r="E177" t="s" s="7">
        <v>109</v>
      </c>
      <c r="F177" t="s" s="7">
        <v>522</v>
      </c>
      <c r="G177" t="s" s="7">
        <v>162</v>
      </c>
      <c r="H177" t="s" s="7">
        <v>523</v>
      </c>
      <c r="I177" s="9">
        <v>3.510416666666667</v>
      </c>
      <c r="J177" s="10">
        <v>0</v>
      </c>
      <c r="K177" s="9">
        <v>3.770833333333333</v>
      </c>
      <c r="L177" t="s" s="7">
        <v>37</v>
      </c>
      <c r="M177" t="s" s="7">
        <v>37</v>
      </c>
      <c r="N177" t="s" s="7">
        <v>37</v>
      </c>
      <c r="O177" t="s" s="7">
        <v>37</v>
      </c>
      <c r="P177" t="s" s="7">
        <v>37</v>
      </c>
      <c r="Q177" s="9"/>
      <c r="R177" s="9"/>
      <c r="S177" t="s" s="7">
        <v>49</v>
      </c>
      <c r="T177" s="11">
        <v>14.9</v>
      </c>
      <c r="U177" t="s" s="7">
        <f>IFERROR(VLOOKUP(A177,'Weight Ranges of exporting Coun'!$A$2:$B$6,2,FALSE),'Weight Ranges of exporting Coun'!$B$6)</f>
        <v>58</v>
      </c>
      <c r="V177" s="8"/>
      <c r="W177" s="25">
        <f>K177-I177</f>
        <v>0.2604166666666667</v>
      </c>
      <c r="X177" s="10">
        <v>6.25</v>
      </c>
      <c r="Y177" s="10">
        <v>400</v>
      </c>
      <c r="Z177" t="s" s="7">
        <v>465</v>
      </c>
      <c r="AA177" s="23"/>
      <c r="AB177" t="s" s="7">
        <v>277</v>
      </c>
      <c r="AC177" t="s" s="7">
        <v>154</v>
      </c>
      <c r="AD177" s="12"/>
      <c r="AE177" s="8"/>
      <c r="AF177" s="3"/>
      <c r="AG177" s="14"/>
      <c r="AH177" s="15"/>
      <c r="AI177" s="15"/>
      <c r="AJ177" s="6"/>
    </row>
    <row r="178" ht="13.55" customHeight="1">
      <c r="A178" t="s" s="7">
        <v>44</v>
      </c>
      <c r="B178" t="s" s="7">
        <v>308</v>
      </c>
      <c r="C178" t="s" s="7">
        <v>33</v>
      </c>
      <c r="D178" t="s" s="7">
        <v>525</v>
      </c>
      <c r="E178" t="s" s="7">
        <v>109</v>
      </c>
      <c r="F178" t="s" s="7">
        <v>522</v>
      </c>
      <c r="G178" t="s" s="7">
        <v>162</v>
      </c>
      <c r="H178" t="s" s="7">
        <v>523</v>
      </c>
      <c r="I178" s="9">
        <v>3.5625</v>
      </c>
      <c r="J178" s="10">
        <v>0</v>
      </c>
      <c r="K178" s="9">
        <v>3.836805555555555</v>
      </c>
      <c r="L178" t="s" s="7">
        <v>37</v>
      </c>
      <c r="M178" t="s" s="7">
        <v>37</v>
      </c>
      <c r="N178" t="s" s="7">
        <v>37</v>
      </c>
      <c r="O178" t="s" s="7">
        <v>37</v>
      </c>
      <c r="P178" t="s" s="7">
        <v>37</v>
      </c>
      <c r="Q178" s="9"/>
      <c r="R178" s="9"/>
      <c r="S178" t="s" s="7">
        <v>49</v>
      </c>
      <c r="T178" s="11">
        <v>14.9</v>
      </c>
      <c r="U178" t="s" s="7">
        <f>IFERROR(VLOOKUP(A178,'Weight Ranges of exporting Coun'!$A$2:$B$6,2,FALSE),'Weight Ranges of exporting Coun'!$B$6)</f>
        <v>58</v>
      </c>
      <c r="V178" s="8"/>
      <c r="W178" s="25">
        <f>K178-I178</f>
        <v>0.2743055555555556</v>
      </c>
      <c r="X178" s="10">
        <v>6.58333333333333</v>
      </c>
      <c r="Y178" s="10">
        <v>400</v>
      </c>
      <c r="Z178" t="s" s="7">
        <v>465</v>
      </c>
      <c r="AA178" s="23"/>
      <c r="AB178" t="s" s="7">
        <v>277</v>
      </c>
      <c r="AC178" t="s" s="7">
        <v>154</v>
      </c>
      <c r="AD178" s="12"/>
      <c r="AE178" s="8"/>
      <c r="AF178" s="3"/>
      <c r="AG178" s="14"/>
      <c r="AH178" s="15"/>
      <c r="AI178" s="15"/>
      <c r="AJ178" s="6"/>
    </row>
    <row r="179" ht="13.55" customHeight="1">
      <c r="A179" t="s" s="7">
        <v>44</v>
      </c>
      <c r="B179" t="s" s="7">
        <v>308</v>
      </c>
      <c r="C179" t="s" s="7">
        <v>33</v>
      </c>
      <c r="D179" t="s" s="7">
        <v>526</v>
      </c>
      <c r="E179" t="s" s="7">
        <v>109</v>
      </c>
      <c r="F179" t="s" s="7">
        <v>522</v>
      </c>
      <c r="G179" t="s" s="7">
        <v>162</v>
      </c>
      <c r="H179" t="s" s="7">
        <v>523</v>
      </c>
      <c r="I179" s="9">
        <v>3.375</v>
      </c>
      <c r="J179" s="10">
        <v>1</v>
      </c>
      <c r="K179" s="9">
        <v>3.986111111111111</v>
      </c>
      <c r="L179" s="8"/>
      <c r="M179" s="8"/>
      <c r="N179" s="8"/>
      <c r="O179" s="8"/>
      <c r="P179" s="8"/>
      <c r="Q179" t="s" s="7">
        <v>37</v>
      </c>
      <c r="R179" s="9"/>
      <c r="S179" t="s" s="7">
        <v>49</v>
      </c>
      <c r="T179" s="11">
        <v>14.9</v>
      </c>
      <c r="U179" t="s" s="7">
        <f>IFERROR(VLOOKUP(A179,'Weight Ranges of exporting Coun'!$A$2:$B$6,2,FALSE),'Weight Ranges of exporting Coun'!$B$6)</f>
        <v>58</v>
      </c>
      <c r="V179" s="8"/>
      <c r="W179" s="25">
        <f>K179-I179</f>
        <v>0.6111111111111112</v>
      </c>
      <c r="X179" s="10">
        <v>38.6666666666667</v>
      </c>
      <c r="Y179" s="10">
        <v>400</v>
      </c>
      <c r="Z179" t="s" s="7">
        <v>465</v>
      </c>
      <c r="AA179" s="23"/>
      <c r="AB179" t="s" s="7">
        <v>277</v>
      </c>
      <c r="AC179" t="s" s="7">
        <v>154</v>
      </c>
      <c r="AD179" s="12"/>
      <c r="AE179" s="8"/>
      <c r="AF179" s="3"/>
      <c r="AG179" s="14"/>
      <c r="AH179" s="15"/>
      <c r="AI179" s="15"/>
      <c r="AJ179" s="6"/>
    </row>
    <row r="180" ht="13.55" customHeight="1">
      <c r="A180" t="s" s="7">
        <v>44</v>
      </c>
      <c r="B180" t="s" s="7">
        <v>308</v>
      </c>
      <c r="C180" t="s" s="7">
        <v>33</v>
      </c>
      <c r="D180" t="s" s="7">
        <v>527</v>
      </c>
      <c r="E180" t="s" s="7">
        <v>109</v>
      </c>
      <c r="F180" t="s" s="7">
        <v>528</v>
      </c>
      <c r="G180" t="s" s="7">
        <v>162</v>
      </c>
      <c r="H180" t="s" s="7">
        <v>529</v>
      </c>
      <c r="I180" s="9">
        <v>3.510416666666667</v>
      </c>
      <c r="J180" s="10">
        <v>0</v>
      </c>
      <c r="K180" s="9">
        <v>3.791666666666667</v>
      </c>
      <c r="L180" t="s" s="7">
        <v>37</v>
      </c>
      <c r="M180" t="s" s="7">
        <v>37</v>
      </c>
      <c r="N180" t="s" s="7">
        <v>37</v>
      </c>
      <c r="O180" t="s" s="7">
        <v>37</v>
      </c>
      <c r="P180" t="s" s="7">
        <v>37</v>
      </c>
      <c r="Q180" s="9"/>
      <c r="R180" s="9"/>
      <c r="S180" t="s" s="7">
        <v>49</v>
      </c>
      <c r="T180" s="11">
        <v>14.9</v>
      </c>
      <c r="U180" t="s" s="7">
        <f>IFERROR(VLOOKUP(A180,'Weight Ranges of exporting Coun'!$A$2:$B$6,2,FALSE),'Weight Ranges of exporting Coun'!$B$6)</f>
        <v>58</v>
      </c>
      <c r="V180" s="8"/>
      <c r="W180" s="25">
        <f>K180-I180</f>
        <v>0.28125</v>
      </c>
      <c r="X180" s="10">
        <v>6.75</v>
      </c>
      <c r="Y180" s="10">
        <v>400</v>
      </c>
      <c r="Z180" t="s" s="7">
        <v>465</v>
      </c>
      <c r="AA180" s="23"/>
      <c r="AB180" t="s" s="7">
        <v>277</v>
      </c>
      <c r="AC180" t="s" s="7">
        <v>154</v>
      </c>
      <c r="AD180" s="12"/>
      <c r="AE180" s="8"/>
      <c r="AF180" s="3"/>
      <c r="AG180" s="14"/>
      <c r="AH180" s="15"/>
      <c r="AI180" s="15"/>
      <c r="AJ180" s="6"/>
    </row>
    <row r="181" ht="13.55" customHeight="1">
      <c r="A181" t="s" s="7">
        <v>44</v>
      </c>
      <c r="B181" t="s" s="7">
        <v>308</v>
      </c>
      <c r="C181" t="s" s="7">
        <v>33</v>
      </c>
      <c r="D181" t="s" s="7">
        <v>530</v>
      </c>
      <c r="E181" t="s" s="7">
        <v>109</v>
      </c>
      <c r="F181" t="s" s="7">
        <v>528</v>
      </c>
      <c r="G181" t="s" s="7">
        <v>162</v>
      </c>
      <c r="H181" t="s" s="7">
        <v>529</v>
      </c>
      <c r="I181" s="9">
        <v>3.565972222222222</v>
      </c>
      <c r="J181" s="10">
        <v>0</v>
      </c>
      <c r="K181" s="9">
        <v>3.826388888888889</v>
      </c>
      <c r="L181" t="s" s="7">
        <v>37</v>
      </c>
      <c r="M181" t="s" s="7">
        <v>37</v>
      </c>
      <c r="N181" t="s" s="7">
        <v>37</v>
      </c>
      <c r="O181" t="s" s="7">
        <v>37</v>
      </c>
      <c r="P181" t="s" s="7">
        <v>37</v>
      </c>
      <c r="Q181" s="9"/>
      <c r="R181" s="9"/>
      <c r="S181" t="s" s="7">
        <v>49</v>
      </c>
      <c r="T181" s="11">
        <v>14.9</v>
      </c>
      <c r="U181" t="s" s="7">
        <f>IFERROR(VLOOKUP(A181,'Weight Ranges of exporting Coun'!$A$2:$B$6,2,FALSE),'Weight Ranges of exporting Coun'!$B$6)</f>
        <v>58</v>
      </c>
      <c r="V181" s="8"/>
      <c r="W181" s="25">
        <f>K181-I181</f>
        <v>0.2604166666666667</v>
      </c>
      <c r="X181" s="10">
        <v>6.25</v>
      </c>
      <c r="Y181" s="10">
        <v>400</v>
      </c>
      <c r="Z181" t="s" s="7">
        <v>465</v>
      </c>
      <c r="AA181" s="23"/>
      <c r="AB181" t="s" s="7">
        <v>277</v>
      </c>
      <c r="AC181" t="s" s="7">
        <v>154</v>
      </c>
      <c r="AD181" s="12"/>
      <c r="AE181" s="8"/>
      <c r="AF181" s="3"/>
      <c r="AG181" s="14"/>
      <c r="AH181" s="15"/>
      <c r="AI181" s="15"/>
      <c r="AJ181" s="6"/>
    </row>
    <row r="182" ht="13.55" customHeight="1">
      <c r="A182" t="s" s="7">
        <v>44</v>
      </c>
      <c r="B182" t="s" s="7">
        <v>308</v>
      </c>
      <c r="C182" t="s" s="7">
        <v>33</v>
      </c>
      <c r="D182" t="s" s="7">
        <v>531</v>
      </c>
      <c r="E182" t="s" s="7">
        <v>109</v>
      </c>
      <c r="F182" t="s" s="7">
        <v>532</v>
      </c>
      <c r="G182" t="s" s="7">
        <v>162</v>
      </c>
      <c r="H182" t="s" s="7">
        <v>483</v>
      </c>
      <c r="I182" s="9">
        <v>3.520833333333333</v>
      </c>
      <c r="J182" s="10">
        <v>0</v>
      </c>
      <c r="K182" s="9">
        <v>3.8125</v>
      </c>
      <c r="L182" t="s" s="7">
        <v>37</v>
      </c>
      <c r="M182" t="s" s="7">
        <v>37</v>
      </c>
      <c r="N182" t="s" s="7">
        <v>37</v>
      </c>
      <c r="O182" t="s" s="7">
        <v>37</v>
      </c>
      <c r="P182" t="s" s="7">
        <v>37</v>
      </c>
      <c r="Q182" s="9"/>
      <c r="R182" s="9"/>
      <c r="S182" t="s" s="7">
        <v>49</v>
      </c>
      <c r="T182" s="11">
        <v>14.9</v>
      </c>
      <c r="U182" t="s" s="7">
        <f>IFERROR(VLOOKUP(A182,'Weight Ranges of exporting Coun'!$A$2:$B$6,2,FALSE),'Weight Ranges of exporting Coun'!$B$6)</f>
        <v>58</v>
      </c>
      <c r="V182" s="8"/>
      <c r="W182" s="26">
        <f>K182-I182</f>
        <v>0.2916666666666667</v>
      </c>
      <c r="X182" s="10">
        <v>7</v>
      </c>
      <c r="Y182" s="10">
        <v>400</v>
      </c>
      <c r="Z182" t="s" s="7">
        <v>465</v>
      </c>
      <c r="AA182" s="23"/>
      <c r="AB182" t="s" s="7">
        <v>277</v>
      </c>
      <c r="AC182" t="s" s="7">
        <v>154</v>
      </c>
      <c r="AD182" s="12"/>
      <c r="AE182" s="8"/>
      <c r="AF182" s="3"/>
      <c r="AG182" s="14"/>
      <c r="AH182" s="15"/>
      <c r="AI182" s="15"/>
      <c r="AJ182" s="6"/>
    </row>
    <row r="183" ht="13.55" customHeight="1">
      <c r="A183" t="s" s="7">
        <v>44</v>
      </c>
      <c r="B183" t="s" s="7">
        <v>308</v>
      </c>
      <c r="C183" t="s" s="7">
        <v>33</v>
      </c>
      <c r="D183" t="s" s="7">
        <v>533</v>
      </c>
      <c r="E183" t="s" s="7">
        <v>109</v>
      </c>
      <c r="F183" t="s" s="7">
        <v>532</v>
      </c>
      <c r="G183" t="s" s="7">
        <v>162</v>
      </c>
      <c r="H183" t="s" s="7">
        <v>483</v>
      </c>
      <c r="I183" s="9">
        <v>3.5625</v>
      </c>
      <c r="J183" s="10">
        <v>0</v>
      </c>
      <c r="K183" s="9">
        <v>3.854166666666667</v>
      </c>
      <c r="L183" t="s" s="7">
        <v>37</v>
      </c>
      <c r="M183" t="s" s="7">
        <v>37</v>
      </c>
      <c r="N183" t="s" s="7">
        <v>37</v>
      </c>
      <c r="O183" t="s" s="7">
        <v>37</v>
      </c>
      <c r="P183" t="s" s="7">
        <v>37</v>
      </c>
      <c r="Q183" s="9"/>
      <c r="R183" s="9"/>
      <c r="S183" t="s" s="7">
        <v>49</v>
      </c>
      <c r="T183" s="11">
        <v>14.9</v>
      </c>
      <c r="U183" t="s" s="7">
        <f>IFERROR(VLOOKUP(A183,'Weight Ranges of exporting Coun'!$A$2:$B$6,2,FALSE),'Weight Ranges of exporting Coun'!$B$6)</f>
        <v>58</v>
      </c>
      <c r="V183" s="8"/>
      <c r="W183" s="26">
        <f>K183-I183</f>
        <v>0.2916666666666667</v>
      </c>
      <c r="X183" s="10">
        <v>7</v>
      </c>
      <c r="Y183" s="10">
        <v>400</v>
      </c>
      <c r="Z183" t="s" s="7">
        <v>465</v>
      </c>
      <c r="AA183" s="23"/>
      <c r="AB183" t="s" s="7">
        <v>277</v>
      </c>
      <c r="AC183" t="s" s="7">
        <v>154</v>
      </c>
      <c r="AD183" s="12"/>
      <c r="AE183" s="8"/>
      <c r="AF183" s="3"/>
      <c r="AG183" s="14"/>
      <c r="AH183" s="15"/>
      <c r="AI183" s="15"/>
      <c r="AJ183" s="6"/>
    </row>
    <row r="184" ht="13.55" customHeight="1">
      <c r="A184" t="s" s="7">
        <v>44</v>
      </c>
      <c r="B184" t="s" s="7">
        <v>308</v>
      </c>
      <c r="C184" t="s" s="7">
        <v>33</v>
      </c>
      <c r="D184" t="s" s="7">
        <v>534</v>
      </c>
      <c r="E184" t="s" s="7">
        <v>109</v>
      </c>
      <c r="F184" t="s" s="7">
        <v>535</v>
      </c>
      <c r="G184" t="s" s="7">
        <v>162</v>
      </c>
      <c r="H184" t="s" s="7">
        <v>536</v>
      </c>
      <c r="I184" s="9">
        <v>3.604166666666667</v>
      </c>
      <c r="J184" s="10">
        <v>0</v>
      </c>
      <c r="K184" s="9">
        <v>3.767361111111111</v>
      </c>
      <c r="L184" t="s" s="7">
        <v>37</v>
      </c>
      <c r="M184" t="s" s="7">
        <v>37</v>
      </c>
      <c r="N184" t="s" s="7">
        <v>37</v>
      </c>
      <c r="O184" t="s" s="7">
        <v>37</v>
      </c>
      <c r="P184" t="s" s="7">
        <v>37</v>
      </c>
      <c r="Q184" s="9"/>
      <c r="R184" s="9"/>
      <c r="S184" t="s" s="7">
        <v>49</v>
      </c>
      <c r="T184" s="11">
        <v>14.9</v>
      </c>
      <c r="U184" t="s" s="7">
        <f>IFERROR(VLOOKUP(A184,'Weight Ranges of exporting Coun'!$A$2:$B$6,2,FALSE),'Weight Ranges of exporting Coun'!$B$6)</f>
        <v>58</v>
      </c>
      <c r="V184" s="8"/>
      <c r="W184" s="25">
        <f>K184-I184</f>
        <v>0.1631944444444444</v>
      </c>
      <c r="X184" s="10">
        <v>3.91666666666667</v>
      </c>
      <c r="Y184" s="10">
        <v>300</v>
      </c>
      <c r="Z184" t="s" s="7">
        <v>465</v>
      </c>
      <c r="AA184" s="23"/>
      <c r="AB184" t="s" s="7">
        <v>277</v>
      </c>
      <c r="AC184" t="s" s="7">
        <v>154</v>
      </c>
      <c r="AD184" s="12"/>
      <c r="AE184" s="8"/>
      <c r="AF184" s="3"/>
      <c r="AG184" s="14"/>
      <c r="AH184" s="15"/>
      <c r="AI184" s="15"/>
      <c r="AJ184" s="6"/>
    </row>
    <row r="185" ht="13.55" customHeight="1">
      <c r="A185" t="s" s="7">
        <v>44</v>
      </c>
      <c r="B185" t="s" s="7">
        <v>308</v>
      </c>
      <c r="C185" t="s" s="7">
        <v>33</v>
      </c>
      <c r="D185" t="s" s="7">
        <v>537</v>
      </c>
      <c r="E185" t="s" s="7">
        <v>109</v>
      </c>
      <c r="F185" t="s" s="7">
        <v>535</v>
      </c>
      <c r="G185" t="s" s="7">
        <v>162</v>
      </c>
      <c r="H185" t="s" s="7">
        <v>536</v>
      </c>
      <c r="I185" s="9">
        <v>3.5625</v>
      </c>
      <c r="J185" s="10">
        <v>0</v>
      </c>
      <c r="K185" s="9">
        <v>3.725694444444445</v>
      </c>
      <c r="L185" t="s" s="7">
        <v>37</v>
      </c>
      <c r="M185" s="8"/>
      <c r="N185" s="8"/>
      <c r="O185" t="s" s="7">
        <v>37</v>
      </c>
      <c r="P185" s="8"/>
      <c r="Q185" s="9"/>
      <c r="R185" s="9"/>
      <c r="S185" t="s" s="7">
        <v>49</v>
      </c>
      <c r="T185" s="11">
        <v>14.9</v>
      </c>
      <c r="U185" t="s" s="7">
        <f>IFERROR(VLOOKUP(A185,'Weight Ranges of exporting Coun'!$A$2:$B$6,2,FALSE),'Weight Ranges of exporting Coun'!$B$6)</f>
        <v>58</v>
      </c>
      <c r="V185" s="8"/>
      <c r="W185" s="25">
        <f>K185-I185</f>
        <v>0.1631944444444444</v>
      </c>
      <c r="X185" s="10">
        <v>3.91666666666667</v>
      </c>
      <c r="Y185" s="10">
        <v>300</v>
      </c>
      <c r="Z185" t="s" s="7">
        <v>465</v>
      </c>
      <c r="AA185" s="23"/>
      <c r="AB185" t="s" s="7">
        <v>277</v>
      </c>
      <c r="AC185" t="s" s="7">
        <v>154</v>
      </c>
      <c r="AD185" s="12"/>
      <c r="AE185" s="8"/>
      <c r="AF185" s="3"/>
      <c r="AG185" s="14"/>
      <c r="AH185" s="15"/>
      <c r="AI185" s="15"/>
      <c r="AJ185" s="6"/>
    </row>
    <row r="186" ht="13.55" customHeight="1">
      <c r="A186" t="s" s="7">
        <v>32</v>
      </c>
      <c r="B186" t="s" s="7">
        <v>538</v>
      </c>
      <c r="C186" t="s" s="7">
        <v>33</v>
      </c>
      <c r="D186" t="s" s="7">
        <v>539</v>
      </c>
      <c r="E186" s="8"/>
      <c r="F186" s="8"/>
      <c r="G186" t="s" s="7">
        <v>36</v>
      </c>
      <c r="H186" t="s" s="7">
        <v>311</v>
      </c>
      <c r="I186" s="9">
        <v>3.416666666666667</v>
      </c>
      <c r="J186" s="10">
        <v>0</v>
      </c>
      <c r="K186" s="9">
        <v>3.770833333333333</v>
      </c>
      <c r="L186" t="s" s="7">
        <v>37</v>
      </c>
      <c r="M186" t="s" s="7">
        <v>37</v>
      </c>
      <c r="N186" t="s" s="7">
        <v>37</v>
      </c>
      <c r="O186" t="s" s="7">
        <v>37</v>
      </c>
      <c r="P186" t="s" s="7">
        <v>37</v>
      </c>
      <c r="Q186" s="9"/>
      <c r="R186" s="9"/>
      <c r="S186" t="s" s="7">
        <v>38</v>
      </c>
      <c r="T186" s="11">
        <v>13.6</v>
      </c>
      <c r="U186" t="s" s="7">
        <f>IFERROR(VLOOKUP(A186,'Weight Ranges of exporting Coun'!$A$2:$B$6,2,FALSE),'Weight Ranges of exporting Coun'!$B$6)</f>
        <v>236</v>
      </c>
      <c r="V186" t="s" s="27">
        <v>312</v>
      </c>
      <c r="W186" s="25">
        <f>K186-I186</f>
        <v>0.3541666666666667</v>
      </c>
      <c r="X186" s="10">
        <v>8.5</v>
      </c>
      <c r="Y186" s="10">
        <v>386</v>
      </c>
      <c r="Z186" t="s" s="7">
        <v>250</v>
      </c>
      <c r="AA186" s="23">
        <f t="shared" si="184"/>
        <v>417.5</v>
      </c>
      <c r="AB186" t="s" s="7">
        <v>313</v>
      </c>
      <c r="AC186" s="8"/>
      <c r="AD186" s="12"/>
      <c r="AE186" t="s" s="7">
        <v>540</v>
      </c>
      <c r="AF186" s="3"/>
      <c r="AG186" s="14"/>
      <c r="AH186" s="15"/>
      <c r="AI186" s="15"/>
      <c r="AJ186" s="6"/>
    </row>
    <row r="187" ht="13.55" customHeight="1">
      <c r="A187" t="s" s="7">
        <v>31</v>
      </c>
      <c r="B187" t="s" s="7">
        <v>308</v>
      </c>
      <c r="C187" t="s" s="7">
        <v>33</v>
      </c>
      <c r="D187" t="s" s="7">
        <v>539</v>
      </c>
      <c r="E187" s="8"/>
      <c r="F187" s="8"/>
      <c r="G187" t="s" s="7">
        <v>315</v>
      </c>
      <c r="H187" t="s" s="7">
        <v>311</v>
      </c>
      <c r="I187" s="9">
        <v>3.645833333333333</v>
      </c>
      <c r="J187" s="10">
        <v>0</v>
      </c>
      <c r="K187" s="9">
        <v>3.770833333333333</v>
      </c>
      <c r="L187" t="s" s="7">
        <v>37</v>
      </c>
      <c r="M187" t="s" s="7">
        <v>37</v>
      </c>
      <c r="N187" t="s" s="7">
        <v>37</v>
      </c>
      <c r="O187" t="s" s="7">
        <v>37</v>
      </c>
      <c r="P187" t="s" s="7">
        <v>37</v>
      </c>
      <c r="Q187" s="9"/>
      <c r="R187" s="9"/>
      <c r="S187" t="s" s="7">
        <v>38</v>
      </c>
      <c r="T187" s="11">
        <v>13.6</v>
      </c>
      <c r="U187" t="s" s="7">
        <f>IFERROR(VLOOKUP(A187,'Weight Ranges of exporting Coun'!$A$2:$B$6,2,FALSE),'Weight Ranges of exporting Coun'!$B$6)</f>
        <v>39</v>
      </c>
      <c r="V187" t="s" s="7">
        <v>312</v>
      </c>
      <c r="W187" t="s" s="29">
        <v>50</v>
      </c>
      <c r="X187" s="10">
        <v>3</v>
      </c>
      <c r="Y187" s="10">
        <v>130</v>
      </c>
      <c r="Z187" t="s" s="7">
        <v>250</v>
      </c>
      <c r="AA187" s="23"/>
      <c r="AB187" t="s" s="7">
        <v>313</v>
      </c>
      <c r="AC187" s="8"/>
      <c r="AD187" s="12"/>
      <c r="AE187" t="s" s="7">
        <v>540</v>
      </c>
      <c r="AF187" s="3"/>
      <c r="AG187" s="14"/>
      <c r="AH187" s="15"/>
      <c r="AI187" s="15"/>
      <c r="AJ187" s="6"/>
    </row>
    <row r="188" ht="13.55" customHeight="1">
      <c r="A188" t="s" s="7">
        <v>31</v>
      </c>
      <c r="B188" t="s" s="7">
        <v>411</v>
      </c>
      <c r="C188" t="s" s="7">
        <v>33</v>
      </c>
      <c r="D188" t="s" s="7">
        <v>541</v>
      </c>
      <c r="E188" s="8"/>
      <c r="F188" s="8"/>
      <c r="G188" t="s" s="7">
        <v>315</v>
      </c>
      <c r="H188" t="s" s="7">
        <v>414</v>
      </c>
      <c r="I188" s="9">
        <v>3.791666666666667</v>
      </c>
      <c r="J188" s="10">
        <v>0</v>
      </c>
      <c r="K188" s="9">
        <v>3.875</v>
      </c>
      <c r="L188" t="s" s="7">
        <v>37</v>
      </c>
      <c r="M188" t="s" s="7">
        <v>37</v>
      </c>
      <c r="N188" t="s" s="7">
        <v>37</v>
      </c>
      <c r="O188" t="s" s="7">
        <v>37</v>
      </c>
      <c r="P188" t="s" s="7">
        <v>37</v>
      </c>
      <c r="Q188" s="9"/>
      <c r="R188" s="9"/>
      <c r="S188" t="s" s="7">
        <v>542</v>
      </c>
      <c r="T188" s="30"/>
      <c r="U188" t="s" s="7">
        <f>IFERROR(VLOOKUP(A188,'Weight Ranges of exporting Coun'!$A$2:$B$6,2,FALSE),'Weight Ranges of exporting Coun'!$B$6)</f>
        <v>39</v>
      </c>
      <c r="V188" s="8"/>
      <c r="W188" s="26">
        <f>K188-I188</f>
        <v>0.08333333333333333</v>
      </c>
      <c r="X188" s="10">
        <v>2</v>
      </c>
      <c r="Y188" s="10">
        <v>150</v>
      </c>
      <c r="Z188" t="s" s="7">
        <v>250</v>
      </c>
      <c r="AA188" s="23"/>
      <c r="AB188" t="s" s="7">
        <v>250</v>
      </c>
      <c r="AC188" s="8"/>
      <c r="AD188" s="12"/>
      <c r="AE188" s="8"/>
      <c r="AF188" s="3"/>
      <c r="AG188" s="14"/>
      <c r="AH188" s="15"/>
      <c r="AI188" s="15"/>
      <c r="AJ188" s="6"/>
    </row>
    <row r="189" ht="13.55" customHeight="1">
      <c r="A189" t="s" s="7">
        <v>31</v>
      </c>
      <c r="B189" t="s" s="7">
        <v>411</v>
      </c>
      <c r="C189" t="s" s="7">
        <v>33</v>
      </c>
      <c r="D189" t="s" s="7">
        <v>543</v>
      </c>
      <c r="E189" s="8"/>
      <c r="F189" s="8"/>
      <c r="G189" t="s" s="7">
        <v>544</v>
      </c>
      <c r="H189" t="s" s="7">
        <v>545</v>
      </c>
      <c r="I189" s="9">
        <v>3.78125</v>
      </c>
      <c r="J189" s="10">
        <v>0</v>
      </c>
      <c r="K189" s="9">
        <v>3.916666666666667</v>
      </c>
      <c r="L189" t="s" s="7">
        <v>37</v>
      </c>
      <c r="M189" t="s" s="7">
        <v>37</v>
      </c>
      <c r="N189" t="s" s="7">
        <v>37</v>
      </c>
      <c r="O189" t="s" s="7">
        <v>37</v>
      </c>
      <c r="P189" t="s" s="7">
        <v>37</v>
      </c>
      <c r="Q189" s="9"/>
      <c r="R189" s="9"/>
      <c r="S189" t="s" s="7">
        <v>49</v>
      </c>
      <c r="T189" s="11">
        <v>14.9</v>
      </c>
      <c r="U189" t="s" s="7">
        <f>IFERROR(VLOOKUP(A189,'Weight Ranges of exporting Coun'!$A$2:$B$6,2,FALSE),'Weight Ranges of exporting Coun'!$B$6)</f>
        <v>39</v>
      </c>
      <c r="V189" s="8"/>
      <c r="W189" s="25">
        <f>K189-I189</f>
        <v>0.1354166666666667</v>
      </c>
      <c r="X189" s="10">
        <v>3.25</v>
      </c>
      <c r="Y189" s="10">
        <v>310</v>
      </c>
      <c r="Z189" t="s" s="7">
        <v>250</v>
      </c>
      <c r="AA189" s="23"/>
      <c r="AB189" t="s" s="7">
        <v>250</v>
      </c>
      <c r="AC189" s="8"/>
      <c r="AD189" s="12"/>
      <c r="AE189" s="8"/>
      <c r="AF189" s="3"/>
      <c r="AG189" s="14"/>
      <c r="AH189" s="15"/>
      <c r="AI189" s="15"/>
      <c r="AJ189" s="6"/>
    </row>
    <row r="190" ht="13.55" customHeight="1">
      <c r="A190" t="s" s="7">
        <v>31</v>
      </c>
      <c r="B190" t="s" s="7">
        <v>411</v>
      </c>
      <c r="C190" t="s" s="7">
        <v>33</v>
      </c>
      <c r="D190" t="s" s="7">
        <v>546</v>
      </c>
      <c r="E190" s="8"/>
      <c r="F190" s="8"/>
      <c r="G190" t="s" s="7">
        <v>547</v>
      </c>
      <c r="H190" t="s" s="7">
        <v>545</v>
      </c>
      <c r="I190" s="9">
        <v>3.895833333333333</v>
      </c>
      <c r="J190" s="10">
        <v>1</v>
      </c>
      <c r="K190" s="9">
        <v>3.000694444444445</v>
      </c>
      <c r="L190" t="s" s="7">
        <v>37</v>
      </c>
      <c r="M190" t="s" s="7">
        <v>37</v>
      </c>
      <c r="N190" t="s" s="7">
        <v>37</v>
      </c>
      <c r="O190" t="s" s="7">
        <v>37</v>
      </c>
      <c r="P190" t="s" s="7">
        <v>37</v>
      </c>
      <c r="Q190" s="9"/>
      <c r="R190" s="9"/>
      <c r="S190" t="s" s="7">
        <v>49</v>
      </c>
      <c r="T190" s="11">
        <v>14.9</v>
      </c>
      <c r="U190" t="s" s="7">
        <f>IFERROR(VLOOKUP(A190,'Weight Ranges of exporting Coun'!$A$2:$B$6,2,FALSE),'Weight Ranges of exporting Coun'!$B$6)</f>
        <v>39</v>
      </c>
      <c r="V190" s="8"/>
      <c r="W190" s="9">
        <v>3.104861111111111</v>
      </c>
      <c r="X190" s="10">
        <v>2.51666666666667</v>
      </c>
      <c r="Y190" s="10">
        <v>190</v>
      </c>
      <c r="Z190" t="s" s="7">
        <v>250</v>
      </c>
      <c r="AA190" s="23"/>
      <c r="AB190" t="s" s="7">
        <v>250</v>
      </c>
      <c r="AC190" s="8"/>
      <c r="AD190" s="12"/>
      <c r="AE190" s="8"/>
      <c r="AF190" s="3"/>
      <c r="AG190" s="14"/>
      <c r="AH190" s="15"/>
      <c r="AI190" s="15"/>
      <c r="AJ190" s="6"/>
    </row>
    <row r="191" ht="13.55" customHeight="1">
      <c r="A191" t="s" s="7">
        <v>31</v>
      </c>
      <c r="B191" t="s" s="7">
        <v>411</v>
      </c>
      <c r="C191" t="s" s="7">
        <v>33</v>
      </c>
      <c r="D191" t="s" s="7">
        <v>548</v>
      </c>
      <c r="E191" s="8"/>
      <c r="F191" s="8"/>
      <c r="G191" t="s" s="7">
        <v>35</v>
      </c>
      <c r="H191" t="s" s="7">
        <v>545</v>
      </c>
      <c r="I191" s="9">
        <v>3.5</v>
      </c>
      <c r="J191" s="10">
        <v>0</v>
      </c>
      <c r="K191" s="9">
        <v>3.583333333333333</v>
      </c>
      <c r="L191" t="s" s="7">
        <v>37</v>
      </c>
      <c r="M191" t="s" s="7">
        <v>37</v>
      </c>
      <c r="N191" t="s" s="7">
        <v>37</v>
      </c>
      <c r="O191" t="s" s="7">
        <v>37</v>
      </c>
      <c r="P191" t="s" s="7">
        <v>37</v>
      </c>
      <c r="Q191" s="9"/>
      <c r="R191" s="9"/>
      <c r="S191" t="s" s="7">
        <v>542</v>
      </c>
      <c r="T191" s="30"/>
      <c r="U191" t="s" s="7">
        <f>IFERROR(VLOOKUP(A191,'Weight Ranges of exporting Coun'!$A$2:$B$6,2,FALSE),'Weight Ranges of exporting Coun'!$B$6)</f>
        <v>39</v>
      </c>
      <c r="V191" s="8"/>
      <c r="W191" s="26">
        <f>K191-I191</f>
        <v>0.08333333333333333</v>
      </c>
      <c r="X191" s="10">
        <v>2</v>
      </c>
      <c r="Y191" s="10">
        <v>120</v>
      </c>
      <c r="Z191" t="s" s="7">
        <v>250</v>
      </c>
      <c r="AA191" s="23"/>
      <c r="AB191" t="s" s="7">
        <v>250</v>
      </c>
      <c r="AC191" s="8"/>
      <c r="AD191" s="12"/>
      <c r="AE191" s="8"/>
      <c r="AF191" s="3"/>
      <c r="AG191" s="14"/>
      <c r="AH191" s="15"/>
      <c r="AI191" s="15"/>
      <c r="AJ191" s="6"/>
    </row>
    <row r="192" ht="13.55" customHeight="1">
      <c r="A192" t="s" s="7">
        <v>31</v>
      </c>
      <c r="B192" t="s" s="7">
        <v>411</v>
      </c>
      <c r="C192" t="s" s="7">
        <v>33</v>
      </c>
      <c r="D192" t="s" s="7">
        <v>549</v>
      </c>
      <c r="E192" s="8"/>
      <c r="F192" s="8"/>
      <c r="G192" t="s" s="7">
        <v>35</v>
      </c>
      <c r="H192" t="s" s="7">
        <v>545</v>
      </c>
      <c r="I192" s="9">
        <v>3.833333333333333</v>
      </c>
      <c r="J192" s="10">
        <v>0</v>
      </c>
      <c r="K192" s="9">
        <v>3.916666666666667</v>
      </c>
      <c r="L192" t="s" s="7">
        <v>37</v>
      </c>
      <c r="M192" t="s" s="7">
        <v>37</v>
      </c>
      <c r="N192" t="s" s="7">
        <v>37</v>
      </c>
      <c r="O192" t="s" s="7">
        <v>37</v>
      </c>
      <c r="P192" t="s" s="7">
        <v>37</v>
      </c>
      <c r="Q192" s="9"/>
      <c r="R192" s="9"/>
      <c r="S192" t="s" s="7">
        <v>542</v>
      </c>
      <c r="T192" s="30"/>
      <c r="U192" t="s" s="7">
        <f>IFERROR(VLOOKUP(A192,'Weight Ranges of exporting Coun'!$A$2:$B$6,2,FALSE),'Weight Ranges of exporting Coun'!$B$6)</f>
        <v>39</v>
      </c>
      <c r="V192" s="8"/>
      <c r="W192" s="26">
        <f>K192-I192</f>
        <v>0.08333333333333333</v>
      </c>
      <c r="X192" s="10">
        <v>2</v>
      </c>
      <c r="Y192" s="10">
        <v>120</v>
      </c>
      <c r="Z192" t="s" s="7">
        <v>250</v>
      </c>
      <c r="AA192" s="23"/>
      <c r="AB192" t="s" s="7">
        <v>250</v>
      </c>
      <c r="AC192" s="8"/>
      <c r="AD192" s="12"/>
      <c r="AE192" s="8"/>
      <c r="AF192" s="3"/>
      <c r="AG192" s="14"/>
      <c r="AH192" s="15"/>
      <c r="AI192" s="15"/>
      <c r="AJ192" s="6"/>
    </row>
    <row r="193" ht="13.55" customHeight="1">
      <c r="A193" t="s" s="7">
        <v>31</v>
      </c>
      <c r="B193" t="s" s="7">
        <v>411</v>
      </c>
      <c r="C193" t="s" s="7">
        <v>33</v>
      </c>
      <c r="D193" t="s" s="7">
        <v>550</v>
      </c>
      <c r="E193" s="8"/>
      <c r="F193" s="8"/>
      <c r="G193" t="s" s="7">
        <v>35</v>
      </c>
      <c r="H193" t="s" s="7">
        <v>545</v>
      </c>
      <c r="I193" s="9">
        <v>3.875</v>
      </c>
      <c r="J193" s="10">
        <v>0</v>
      </c>
      <c r="K193" s="9">
        <v>3.958333333333333</v>
      </c>
      <c r="L193" t="s" s="7">
        <v>37</v>
      </c>
      <c r="M193" t="s" s="7">
        <v>37</v>
      </c>
      <c r="N193" t="s" s="7">
        <v>37</v>
      </c>
      <c r="O193" t="s" s="7">
        <v>37</v>
      </c>
      <c r="P193" t="s" s="7">
        <v>37</v>
      </c>
      <c r="Q193" s="9"/>
      <c r="R193" s="9"/>
      <c r="S193" t="s" s="7">
        <v>551</v>
      </c>
      <c r="T193" s="11">
        <v>4</v>
      </c>
      <c r="U193" t="s" s="7">
        <f>IFERROR(VLOOKUP(A193,'Weight Ranges of exporting Coun'!$A$2:$B$6,2,FALSE),'Weight Ranges of exporting Coun'!$B$6)</f>
        <v>39</v>
      </c>
      <c r="V193" s="8"/>
      <c r="W193" s="26">
        <f>K193-I193</f>
        <v>0.08333333333333333</v>
      </c>
      <c r="X193" s="10">
        <v>2</v>
      </c>
      <c r="Y193" s="10">
        <v>120</v>
      </c>
      <c r="Z193" t="s" s="7">
        <v>250</v>
      </c>
      <c r="AA193" s="23"/>
      <c r="AB193" t="s" s="7">
        <v>250</v>
      </c>
      <c r="AC193" s="8"/>
      <c r="AD193" s="12"/>
      <c r="AE193" s="8"/>
      <c r="AF193" s="3"/>
      <c r="AG193" s="14"/>
      <c r="AH193" s="15"/>
      <c r="AI193" s="15"/>
      <c r="AJ193" s="6"/>
    </row>
    <row r="194" ht="13.55" customHeight="1">
      <c r="A194" t="s" s="7">
        <v>31</v>
      </c>
      <c r="B194" t="s" s="7">
        <v>411</v>
      </c>
      <c r="C194" t="s" s="7">
        <v>33</v>
      </c>
      <c r="D194" t="s" s="7">
        <v>552</v>
      </c>
      <c r="E194" s="8"/>
      <c r="F194" s="8"/>
      <c r="G194" t="s" s="7">
        <v>553</v>
      </c>
      <c r="H194" t="s" s="7">
        <v>414</v>
      </c>
      <c r="I194" s="9">
        <v>3.208333333333333</v>
      </c>
      <c r="J194" s="10">
        <v>0</v>
      </c>
      <c r="K194" s="9">
        <v>3.458333333333333</v>
      </c>
      <c r="L194" t="s" s="7">
        <v>37</v>
      </c>
      <c r="M194" t="s" s="7">
        <v>37</v>
      </c>
      <c r="N194" t="s" s="7">
        <v>37</v>
      </c>
      <c r="O194" t="s" s="7">
        <v>37</v>
      </c>
      <c r="P194" t="s" s="7">
        <v>37</v>
      </c>
      <c r="Q194" s="9"/>
      <c r="R194" s="9"/>
      <c r="S194" t="s" s="7">
        <v>554</v>
      </c>
      <c r="T194" s="10">
        <f>T189*2</f>
        <v>29.8</v>
      </c>
      <c r="U194" t="s" s="7">
        <f>IFERROR(VLOOKUP(A194,'Weight Ranges of exporting Coun'!$A$2:$B$6,2,FALSE),'Weight Ranges of exporting Coun'!$B$6)</f>
        <v>39</v>
      </c>
      <c r="V194" s="8"/>
      <c r="W194" s="26">
        <f>K194-I194</f>
        <v>0.25</v>
      </c>
      <c r="X194" s="10">
        <v>6</v>
      </c>
      <c r="Y194" s="10">
        <v>330</v>
      </c>
      <c r="Z194" t="s" s="7">
        <v>250</v>
      </c>
      <c r="AA194" s="23"/>
      <c r="AB194" t="s" s="7">
        <v>250</v>
      </c>
      <c r="AC194" s="8"/>
      <c r="AD194" s="12"/>
      <c r="AE194" s="8"/>
      <c r="AF194" s="3"/>
      <c r="AG194" s="14"/>
      <c r="AH194" s="15"/>
      <c r="AI194" s="15"/>
      <c r="AJ194" s="6"/>
    </row>
    <row r="195" ht="13.55" customHeight="1">
      <c r="A195" t="s" s="7">
        <v>31</v>
      </c>
      <c r="B195" t="s" s="7">
        <v>411</v>
      </c>
      <c r="C195" t="s" s="7">
        <v>33</v>
      </c>
      <c r="D195" t="s" s="7">
        <v>555</v>
      </c>
      <c r="E195" s="8"/>
      <c r="F195" s="8"/>
      <c r="G195" t="s" s="7">
        <v>556</v>
      </c>
      <c r="H195" t="s" s="7">
        <v>545</v>
      </c>
      <c r="I195" s="9">
        <v>3.833333333333333</v>
      </c>
      <c r="J195" s="10">
        <v>0</v>
      </c>
      <c r="K195" s="9">
        <v>3.895833333333333</v>
      </c>
      <c r="L195" t="s" s="7">
        <v>37</v>
      </c>
      <c r="M195" t="s" s="7">
        <v>37</v>
      </c>
      <c r="N195" t="s" s="7">
        <v>37</v>
      </c>
      <c r="O195" t="s" s="7">
        <v>37</v>
      </c>
      <c r="P195" t="s" s="7">
        <v>37</v>
      </c>
      <c r="Q195" s="9"/>
      <c r="R195" s="9"/>
      <c r="S195" t="s" s="7">
        <v>557</v>
      </c>
      <c r="T195" s="11">
        <v>4</v>
      </c>
      <c r="U195" t="s" s="7">
        <f>IFERROR(VLOOKUP(A195,'Weight Ranges of exporting Coun'!$A$2:$B$6,2,FALSE),'Weight Ranges of exporting Coun'!$B$6)</f>
        <v>39</v>
      </c>
      <c r="V195" s="8"/>
      <c r="W195" s="25">
        <f>K195-I195</f>
        <v>0.0625</v>
      </c>
      <c r="X195" s="10">
        <v>1.5</v>
      </c>
      <c r="Y195" s="10">
        <v>130</v>
      </c>
      <c r="Z195" t="s" s="7">
        <v>250</v>
      </c>
      <c r="AA195" s="23"/>
      <c r="AB195" t="s" s="7">
        <v>250</v>
      </c>
      <c r="AC195" s="8"/>
      <c r="AD195" s="12"/>
      <c r="AE195" s="8"/>
      <c r="AF195" s="3"/>
      <c r="AG195" s="14"/>
      <c r="AH195" s="15"/>
      <c r="AI195" s="15"/>
      <c r="AJ195" s="6"/>
    </row>
    <row r="196" ht="13.55" customHeight="1">
      <c r="A196" t="s" s="7">
        <v>411</v>
      </c>
      <c r="B196" t="s" s="7">
        <v>31</v>
      </c>
      <c r="C196" t="s" s="7">
        <v>33</v>
      </c>
      <c r="D196" t="s" s="7">
        <v>558</v>
      </c>
      <c r="E196" s="8"/>
      <c r="F196" s="8"/>
      <c r="G196" t="s" s="7">
        <v>414</v>
      </c>
      <c r="H196" t="s" s="7">
        <v>553</v>
      </c>
      <c r="I196" s="9">
        <v>3.770833333333333</v>
      </c>
      <c r="J196" s="10">
        <v>1</v>
      </c>
      <c r="K196" s="9">
        <v>3.000694444444445</v>
      </c>
      <c r="L196" t="s" s="7">
        <v>37</v>
      </c>
      <c r="M196" t="s" s="7">
        <v>37</v>
      </c>
      <c r="N196" t="s" s="7">
        <v>37</v>
      </c>
      <c r="O196" t="s" s="7">
        <v>37</v>
      </c>
      <c r="P196" t="s" s="7">
        <v>37</v>
      </c>
      <c r="Q196" s="9"/>
      <c r="R196" s="9"/>
      <c r="S196" t="s" s="7">
        <v>38</v>
      </c>
      <c r="T196" s="11">
        <v>13.6</v>
      </c>
      <c r="U196" t="s" s="7">
        <f>IFERROR(VLOOKUP(A196,'Weight Ranges of exporting Coun'!$A$2:$B$6,2,FALSE),'Weight Ranges of exporting Coun'!$B$6)</f>
        <v>58</v>
      </c>
      <c r="V196" s="8"/>
      <c r="W196" s="9">
        <v>3.25</v>
      </c>
      <c r="X196" s="10">
        <v>5.51666666666667</v>
      </c>
      <c r="Y196" s="10">
        <v>330</v>
      </c>
      <c r="Z196" t="s" s="7">
        <v>559</v>
      </c>
      <c r="AA196" s="23"/>
      <c r="AB196" t="s" s="7">
        <v>559</v>
      </c>
      <c r="AC196" s="8"/>
      <c r="AD196" s="12"/>
      <c r="AE196" s="8"/>
      <c r="AF196" s="3"/>
      <c r="AG196" s="14"/>
      <c r="AH196" s="15"/>
      <c r="AI196" s="15"/>
      <c r="AJ196" s="6"/>
    </row>
    <row r="197" ht="13.55" customHeight="1">
      <c r="A197" t="s" s="7">
        <v>31</v>
      </c>
      <c r="B197" t="s" s="7">
        <v>357</v>
      </c>
      <c r="C197" t="s" s="7">
        <v>33</v>
      </c>
      <c r="D197" t="s" s="7">
        <v>560</v>
      </c>
      <c r="E197" s="8"/>
      <c r="F197" s="8"/>
      <c r="G197" t="s" s="7">
        <v>315</v>
      </c>
      <c r="H197" t="s" s="7">
        <v>561</v>
      </c>
      <c r="I197" s="9">
        <v>3.583333333333333</v>
      </c>
      <c r="J197" s="10">
        <v>0</v>
      </c>
      <c r="K197" s="9">
        <v>3.916666666666667</v>
      </c>
      <c r="L197" t="s" s="7">
        <v>37</v>
      </c>
      <c r="M197" t="s" s="7">
        <v>37</v>
      </c>
      <c r="N197" t="s" s="7">
        <v>37</v>
      </c>
      <c r="O197" t="s" s="7">
        <v>37</v>
      </c>
      <c r="P197" t="s" s="7">
        <v>37</v>
      </c>
      <c r="Q197" s="9"/>
      <c r="R197" s="9"/>
      <c r="S197" t="s" s="7">
        <v>557</v>
      </c>
      <c r="T197" s="11">
        <v>4</v>
      </c>
      <c r="U197" t="s" s="7">
        <f>IFERROR(VLOOKUP(A197,'Weight Ranges of exporting Coun'!$A$2:$B$6,2,FALSE),'Weight Ranges of exporting Coun'!$B$6)</f>
        <v>39</v>
      </c>
      <c r="V197" s="8"/>
      <c r="W197" s="26">
        <f>K197-I197</f>
        <v>0.3333333333333333</v>
      </c>
      <c r="X197" s="10">
        <v>8</v>
      </c>
      <c r="Y197" s="10">
        <v>320</v>
      </c>
      <c r="Z197" t="s" s="7">
        <v>250</v>
      </c>
      <c r="AA197" s="23"/>
      <c r="AB197" t="s" s="7">
        <v>250</v>
      </c>
      <c r="AC197" s="8"/>
      <c r="AD197" s="12"/>
      <c r="AE197" s="8"/>
      <c r="AF197" s="3"/>
      <c r="AG197" s="14"/>
      <c r="AH197" s="15"/>
      <c r="AI197" s="15"/>
      <c r="AJ197" s="6"/>
    </row>
    <row r="198" ht="13.55" customHeight="1">
      <c r="A198" t="s" s="7">
        <v>357</v>
      </c>
      <c r="B198" t="s" s="7">
        <v>44</v>
      </c>
      <c r="C198" t="s" s="7">
        <v>33</v>
      </c>
      <c r="D198" t="s" s="7">
        <v>562</v>
      </c>
      <c r="E198" s="8"/>
      <c r="F198" s="8"/>
      <c r="G198" t="s" s="7">
        <v>563</v>
      </c>
      <c r="H198" t="s" s="7">
        <v>162</v>
      </c>
      <c r="I198" s="9">
        <v>3.208333333333333</v>
      </c>
      <c r="J198" s="10">
        <v>0</v>
      </c>
      <c r="K198" s="9">
        <v>3.583333333333333</v>
      </c>
      <c r="L198" t="s" s="7">
        <v>37</v>
      </c>
      <c r="M198" t="s" s="7">
        <v>37</v>
      </c>
      <c r="N198" t="s" s="7">
        <v>37</v>
      </c>
      <c r="O198" t="s" s="7">
        <v>37</v>
      </c>
      <c r="P198" t="s" s="7">
        <v>37</v>
      </c>
      <c r="Q198" t="s" s="7">
        <v>37</v>
      </c>
      <c r="R198" s="9"/>
      <c r="S198" t="s" s="7">
        <v>393</v>
      </c>
      <c r="T198" s="11">
        <v>3</v>
      </c>
      <c r="U198" t="s" s="7">
        <f>IFERROR(VLOOKUP(A198,'Weight Ranges of exporting Coun'!$A$2:$B$6,2,FALSE),'Weight Ranges of exporting Coun'!$B$6)</f>
        <v>58</v>
      </c>
      <c r="V198" t="s" s="7">
        <v>564</v>
      </c>
      <c r="W198" s="26">
        <f>K198-I198</f>
        <v>0.375</v>
      </c>
      <c r="X198" s="10">
        <v>9</v>
      </c>
      <c r="Y198" s="10">
        <v>700</v>
      </c>
      <c r="Z198" t="s" s="7">
        <v>565</v>
      </c>
      <c r="AA198" s="23"/>
      <c r="AB198" t="s" s="7">
        <v>565</v>
      </c>
      <c r="AC198" t="s" s="7">
        <v>565</v>
      </c>
      <c r="AD198" s="12"/>
      <c r="AE198" s="8"/>
      <c r="AF198" s="3"/>
      <c r="AG198" s="14"/>
      <c r="AH198" s="15"/>
      <c r="AI198" s="15"/>
      <c r="AJ198" s="6"/>
    </row>
    <row r="199" ht="13.55" customHeight="1">
      <c r="A199" t="s" s="7">
        <v>220</v>
      </c>
      <c r="B199" t="s" s="7">
        <v>44</v>
      </c>
      <c r="C199" t="s" s="7">
        <v>33</v>
      </c>
      <c r="D199" t="s" s="7">
        <v>566</v>
      </c>
      <c r="E199" s="8"/>
      <c r="F199" s="8"/>
      <c r="G199" t="s" s="7">
        <v>268</v>
      </c>
      <c r="H199" t="s" s="7">
        <v>567</v>
      </c>
      <c r="I199" s="9">
        <v>3.291666666666667</v>
      </c>
      <c r="J199" s="10">
        <v>0</v>
      </c>
      <c r="K199" s="9">
        <v>3.541666666666667</v>
      </c>
      <c r="L199" s="8"/>
      <c r="M199" t="s" s="7">
        <v>37</v>
      </c>
      <c r="N199" t="s" s="7">
        <v>37</v>
      </c>
      <c r="O199" t="s" s="7">
        <v>37</v>
      </c>
      <c r="P199" t="s" s="7">
        <v>37</v>
      </c>
      <c r="Q199" t="s" s="7">
        <v>37</v>
      </c>
      <c r="R199" s="9"/>
      <c r="S199" t="s" s="7">
        <v>38</v>
      </c>
      <c r="T199" s="11">
        <v>13.6</v>
      </c>
      <c r="U199" t="s" s="7">
        <f>IFERROR(VLOOKUP(A199,'Weight Ranges of exporting Coun'!$A$2:$B$6,2,FALSE),'Weight Ranges of exporting Coun'!$B$6)</f>
        <v>58</v>
      </c>
      <c r="V199" s="8"/>
      <c r="W199" s="9"/>
      <c r="X199" s="10">
        <v>6</v>
      </c>
      <c r="Y199" s="8"/>
      <c r="Z199" t="s" s="7">
        <v>258</v>
      </c>
      <c r="AA199" s="23"/>
      <c r="AB199" s="8"/>
      <c r="AC199" s="8"/>
      <c r="AD199" s="12"/>
      <c r="AE199" s="8"/>
      <c r="AF199" s="3"/>
      <c r="AG199" s="14"/>
      <c r="AH199" s="15"/>
      <c r="AI199" s="15"/>
      <c r="AJ199" s="6"/>
    </row>
    <row r="200" ht="13.55" customHeight="1">
      <c r="A200" t="s" s="7">
        <v>231</v>
      </c>
      <c r="B200" t="s" s="7">
        <v>44</v>
      </c>
      <c r="C200" t="s" s="7">
        <v>33</v>
      </c>
      <c r="D200" t="s" s="7">
        <v>568</v>
      </c>
      <c r="E200" s="8"/>
      <c r="F200" t="s" s="7">
        <v>569</v>
      </c>
      <c r="G200" t="s" s="7">
        <v>234</v>
      </c>
      <c r="H200" t="s" s="7">
        <v>318</v>
      </c>
      <c r="I200" s="9">
        <v>3.875</v>
      </c>
      <c r="J200" s="10">
        <v>1</v>
      </c>
      <c r="K200" s="9">
        <v>3.625</v>
      </c>
      <c r="L200" t="s" s="7">
        <v>37</v>
      </c>
      <c r="M200" t="s" s="7">
        <v>37</v>
      </c>
      <c r="N200" t="s" s="7">
        <v>37</v>
      </c>
      <c r="O200" s="8"/>
      <c r="P200" s="8"/>
      <c r="Q200" t="s" s="7">
        <v>37</v>
      </c>
      <c r="R200" s="9"/>
      <c r="S200" t="s" s="7">
        <v>38</v>
      </c>
      <c r="T200" s="11">
        <v>13.6</v>
      </c>
      <c r="U200" t="s" s="7">
        <f>IFERROR(VLOOKUP(A200,'Weight Ranges of exporting Coun'!$A$2:$B$6,2,FALSE),'Weight Ranges of exporting Coun'!$B$6)</f>
        <v>58</v>
      </c>
      <c r="V200" s="8"/>
      <c r="W200" s="9">
        <v>3.75</v>
      </c>
      <c r="X200" s="10">
        <v>18</v>
      </c>
      <c r="Y200" s="10">
        <v>1155</v>
      </c>
      <c r="Z200" t="s" s="7">
        <v>570</v>
      </c>
      <c r="AA200" s="23"/>
      <c r="AB200" t="s" s="7">
        <v>570</v>
      </c>
      <c r="AC200" t="s" s="7">
        <v>570</v>
      </c>
      <c r="AD200" s="12"/>
      <c r="AE200" s="8"/>
      <c r="AF200" s="3"/>
      <c r="AG200" s="31"/>
      <c r="AH200" s="32"/>
      <c r="AI200" s="32"/>
      <c r="AJ200" s="6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46"/>
  <sheetViews>
    <sheetView workbookViewId="0" showGridLines="0" defaultGridColor="1"/>
  </sheetViews>
  <sheetFormatPr defaultColWidth="11.5" defaultRowHeight="15" customHeight="1" outlineLevelRow="0" outlineLevelCol="0"/>
  <cols>
    <col min="1" max="1" width="26.1719" style="33" customWidth="1"/>
    <col min="2" max="2" width="75.5" style="33" customWidth="1"/>
    <col min="3" max="3" width="16.8516" style="33" customWidth="1"/>
    <col min="4" max="5" width="11.5" style="33" customWidth="1"/>
    <col min="6" max="16384" width="11.5" style="33" customWidth="1"/>
  </cols>
  <sheetData>
    <row r="1" ht="13.55" customHeight="1">
      <c r="A1" s="34"/>
      <c r="B1" s="35"/>
      <c r="C1" s="34"/>
      <c r="D1" s="34"/>
      <c r="E1" s="34"/>
    </row>
    <row r="2" ht="25.5" customHeight="1">
      <c r="A2" t="s" s="36">
        <v>571</v>
      </c>
      <c r="B2" s="35"/>
      <c r="C2" s="34"/>
      <c r="D2" s="34"/>
      <c r="E2" s="34"/>
    </row>
    <row r="3" ht="13.55" customHeight="1">
      <c r="A3" s="34"/>
      <c r="B3" s="35"/>
      <c r="C3" s="34"/>
      <c r="D3" s="34"/>
      <c r="E3" s="34"/>
    </row>
    <row r="4" ht="25.5" customHeight="1">
      <c r="A4" t="s" s="36">
        <v>572</v>
      </c>
      <c r="B4" s="35"/>
      <c r="C4" s="34"/>
      <c r="D4" s="34"/>
      <c r="E4" s="34"/>
    </row>
    <row r="5" ht="13.55" customHeight="1">
      <c r="A5" s="34"/>
      <c r="B5" s="35"/>
      <c r="C5" s="34"/>
      <c r="D5" s="34"/>
      <c r="E5" s="34"/>
    </row>
    <row r="6" ht="15.75" customHeight="1">
      <c r="A6" t="s" s="37">
        <v>573</v>
      </c>
      <c r="B6" t="s" s="38">
        <v>574</v>
      </c>
      <c r="C6" s="34"/>
      <c r="D6" s="34"/>
      <c r="E6" s="34"/>
    </row>
    <row r="7" ht="15.75" customHeight="1">
      <c r="A7" t="s" s="37">
        <v>575</v>
      </c>
      <c r="B7" t="s" s="38">
        <v>576</v>
      </c>
      <c r="C7" s="34"/>
      <c r="D7" s="34"/>
      <c r="E7" s="34"/>
    </row>
    <row r="8" ht="15.75" customHeight="1">
      <c r="A8" t="s" s="37">
        <v>577</v>
      </c>
      <c r="B8" s="39">
        <v>43738</v>
      </c>
      <c r="C8" s="34"/>
      <c r="D8" s="34"/>
      <c r="E8" s="34"/>
    </row>
    <row r="9" ht="15.75" customHeight="1">
      <c r="A9" t="s" s="37">
        <v>578</v>
      </c>
      <c r="B9" t="s" s="38">
        <v>579</v>
      </c>
      <c r="C9" s="34"/>
      <c r="D9" s="34"/>
      <c r="E9" s="34"/>
    </row>
    <row r="10" ht="15.75" customHeight="1">
      <c r="A10" t="s" s="37">
        <v>580</v>
      </c>
      <c r="B10" t="s" s="38">
        <v>581</v>
      </c>
      <c r="C10" s="34"/>
      <c r="D10" s="34"/>
      <c r="E10" s="34"/>
    </row>
    <row r="11" ht="15.75" customHeight="1">
      <c r="A11" t="s" s="37">
        <v>582</v>
      </c>
      <c r="B11" t="s" s="38">
        <v>583</v>
      </c>
      <c r="C11" s="34"/>
      <c r="D11" s="34"/>
      <c r="E11" s="34"/>
    </row>
    <row r="12" ht="15.75" customHeight="1">
      <c r="A12" t="s" s="37">
        <v>584</v>
      </c>
      <c r="B12" t="s" s="38">
        <v>585</v>
      </c>
      <c r="C12" s="34"/>
      <c r="D12" s="34"/>
      <c r="E12" s="34"/>
    </row>
    <row r="13" ht="13.55" customHeight="1">
      <c r="A13" s="34"/>
      <c r="B13" s="35"/>
      <c r="C13" s="34"/>
      <c r="D13" s="34"/>
      <c r="E13" s="34"/>
    </row>
    <row r="14" ht="13.55" customHeight="1">
      <c r="A14" s="34"/>
      <c r="B14" s="35"/>
      <c r="C14" s="34"/>
      <c r="D14" s="34"/>
      <c r="E14" s="34"/>
    </row>
    <row r="15" ht="13.65" customHeight="1">
      <c r="A15" t="s" s="40">
        <v>586</v>
      </c>
      <c r="B15" t="s" s="41">
        <v>587</v>
      </c>
      <c r="C15" s="34"/>
      <c r="D15" s="34"/>
      <c r="E15" s="34"/>
    </row>
    <row r="16" ht="13.65" customHeight="1">
      <c r="A16" t="s" s="42">
        <v>588</v>
      </c>
      <c r="B16" t="s" s="43">
        <v>589</v>
      </c>
      <c r="C16" s="44"/>
      <c r="D16" s="34"/>
      <c r="E16" s="34"/>
    </row>
    <row r="17" ht="13.55" customHeight="1">
      <c r="A17" t="s" s="45">
        <v>590</v>
      </c>
      <c r="B17" t="s" s="46">
        <v>591</v>
      </c>
      <c r="C17" s="44"/>
      <c r="D17" s="34"/>
      <c r="E17" s="34"/>
    </row>
    <row r="18" ht="13.55" customHeight="1">
      <c r="A18" t="s" s="45">
        <v>592</v>
      </c>
      <c r="B18" t="s" s="46">
        <v>593</v>
      </c>
      <c r="C18" s="44"/>
      <c r="D18" s="34"/>
      <c r="E18" s="34"/>
    </row>
    <row r="19" ht="13.55" customHeight="1">
      <c r="A19" t="s" s="45">
        <v>594</v>
      </c>
      <c r="B19" t="s" s="46">
        <v>595</v>
      </c>
      <c r="C19" s="44"/>
      <c r="D19" s="34"/>
      <c r="E19" s="34"/>
    </row>
    <row r="20" ht="13.55" customHeight="1">
      <c r="A20" t="s" s="45">
        <v>596</v>
      </c>
      <c r="B20" t="s" s="46">
        <v>597</v>
      </c>
      <c r="C20" s="44"/>
      <c r="D20" s="34"/>
      <c r="E20" s="34"/>
    </row>
    <row r="21" ht="13.55" customHeight="1">
      <c r="A21" t="s" s="45">
        <v>598</v>
      </c>
      <c r="B21" s="47"/>
      <c r="C21" s="44"/>
      <c r="D21" s="34"/>
      <c r="E21" s="34"/>
    </row>
    <row r="22" ht="13.55" customHeight="1">
      <c r="A22" t="s" s="45">
        <v>598</v>
      </c>
      <c r="B22" s="47"/>
      <c r="C22" s="44"/>
      <c r="D22" s="34"/>
      <c r="E22" s="34"/>
    </row>
    <row r="23" ht="60" customHeight="1">
      <c r="A23" t="s" s="45">
        <v>599</v>
      </c>
      <c r="B23" t="s" s="46">
        <v>600</v>
      </c>
      <c r="C23" s="44"/>
      <c r="D23" s="34"/>
      <c r="E23" s="34"/>
    </row>
    <row r="24" ht="13.55" customHeight="1">
      <c r="A24" s="48"/>
      <c r="B24" s="47"/>
      <c r="C24" s="44"/>
      <c r="D24" s="34"/>
      <c r="E24" s="34"/>
    </row>
    <row r="25" ht="13.55" customHeight="1">
      <c r="A25" t="s" s="45">
        <v>601</v>
      </c>
      <c r="B25" t="s" s="46">
        <v>602</v>
      </c>
      <c r="C25" s="44"/>
      <c r="D25" s="34"/>
      <c r="E25" s="34"/>
    </row>
    <row r="26" ht="13.55" customHeight="1">
      <c r="A26" t="s" s="45">
        <v>603</v>
      </c>
      <c r="B26" t="s" s="46">
        <v>604</v>
      </c>
      <c r="C26" s="44"/>
      <c r="D26" s="34"/>
      <c r="E26" s="34"/>
    </row>
    <row r="27" ht="13.55" customHeight="1">
      <c r="A27" t="s" s="45">
        <v>605</v>
      </c>
      <c r="B27" t="s" s="46">
        <v>606</v>
      </c>
      <c r="C27" s="44"/>
      <c r="D27" s="34"/>
      <c r="E27" s="34"/>
    </row>
    <row r="28" ht="13.55" customHeight="1">
      <c r="A28" t="s" s="45">
        <v>607</v>
      </c>
      <c r="B28" t="s" s="46">
        <v>608</v>
      </c>
      <c r="C28" s="44"/>
      <c r="D28" s="34"/>
      <c r="E28" s="34"/>
    </row>
    <row r="29" ht="13.55" customHeight="1">
      <c r="A29" t="s" s="45">
        <v>609</v>
      </c>
      <c r="B29" t="s" s="46">
        <v>610</v>
      </c>
      <c r="C29" s="44"/>
      <c r="D29" s="34"/>
      <c r="E29" s="34"/>
    </row>
    <row r="30" ht="13.55" customHeight="1">
      <c r="A30" s="48"/>
      <c r="B30" s="47"/>
      <c r="C30" s="44"/>
      <c r="D30" s="34"/>
      <c r="E30" s="34"/>
    </row>
    <row r="31" ht="13.55" customHeight="1">
      <c r="A31" s="48"/>
      <c r="B31" s="47"/>
      <c r="C31" s="44"/>
      <c r="D31" s="34"/>
      <c r="E31" s="34"/>
    </row>
    <row r="32" ht="13.55" customHeight="1">
      <c r="A32" s="49"/>
      <c r="B32" s="50"/>
      <c r="C32" s="34"/>
      <c r="D32" s="34"/>
      <c r="E32" s="34"/>
    </row>
    <row r="33" ht="13.55" customHeight="1">
      <c r="A33" s="51"/>
      <c r="B33" s="52"/>
      <c r="C33" s="34"/>
      <c r="D33" s="34"/>
      <c r="E33" s="34"/>
    </row>
    <row r="34" ht="13.55" customHeight="1">
      <c r="A34" s="51"/>
      <c r="B34" s="52"/>
      <c r="C34" s="34"/>
      <c r="D34" s="34"/>
      <c r="E34" s="34"/>
    </row>
    <row r="35" ht="13.65" customHeight="1">
      <c r="A35" t="s" s="53">
        <v>611</v>
      </c>
      <c r="B35" s="54"/>
      <c r="C35" s="55"/>
      <c r="D35" s="34"/>
      <c r="E35" s="34"/>
    </row>
    <row r="36" ht="13.65" customHeight="1">
      <c r="A36" t="s" s="42">
        <v>612</v>
      </c>
      <c r="B36" t="s" s="42">
        <v>613</v>
      </c>
      <c r="C36" t="s" s="42">
        <v>584</v>
      </c>
      <c r="D36" s="44"/>
      <c r="E36" s="34"/>
    </row>
    <row r="37" ht="13.55" customHeight="1">
      <c r="A37" t="s" s="45">
        <v>614</v>
      </c>
      <c r="B37" t="s" s="46">
        <v>615</v>
      </c>
      <c r="C37" t="s" s="45">
        <v>616</v>
      </c>
      <c r="D37" s="44"/>
      <c r="E37" s="34"/>
    </row>
    <row r="38" ht="30" customHeight="1">
      <c r="A38" t="s" s="45">
        <v>617</v>
      </c>
      <c r="B38" t="s" s="46">
        <v>618</v>
      </c>
      <c r="C38" t="s" s="45">
        <v>616</v>
      </c>
      <c r="D38" s="44"/>
      <c r="E38" s="34"/>
    </row>
    <row r="39" ht="13.55" customHeight="1">
      <c r="A39" t="s" s="45">
        <v>619</v>
      </c>
      <c r="B39" t="s" s="46">
        <v>620</v>
      </c>
      <c r="C39" t="s" s="45">
        <v>616</v>
      </c>
      <c r="D39" s="44"/>
      <c r="E39" s="34"/>
    </row>
    <row r="40" ht="13.55" customHeight="1">
      <c r="A40" s="48"/>
      <c r="B40" s="47"/>
      <c r="C40" s="48"/>
      <c r="D40" s="44"/>
      <c r="E40" s="34"/>
    </row>
    <row r="41" ht="13.55" customHeight="1">
      <c r="A41" s="48"/>
      <c r="B41" s="47"/>
      <c r="C41" s="48"/>
      <c r="D41" s="44"/>
      <c r="E41" s="34"/>
    </row>
    <row r="42" ht="13.55" customHeight="1">
      <c r="A42" s="48"/>
      <c r="B42" s="47"/>
      <c r="C42" s="48"/>
      <c r="D42" s="44"/>
      <c r="E42" s="34"/>
    </row>
    <row r="43" ht="13.55" customHeight="1">
      <c r="A43" s="49"/>
      <c r="B43" s="50"/>
      <c r="C43" s="56"/>
      <c r="D43" s="34"/>
      <c r="E43" s="34"/>
    </row>
    <row r="44" ht="13.55" customHeight="1">
      <c r="A44" s="51"/>
      <c r="B44" s="52"/>
      <c r="C44" s="34"/>
      <c r="D44" s="34"/>
      <c r="E44" s="34"/>
    </row>
    <row r="45" ht="13.55" customHeight="1">
      <c r="A45" s="51"/>
      <c r="B45" s="52"/>
      <c r="C45" s="34"/>
      <c r="D45" s="34"/>
      <c r="E45" s="34"/>
    </row>
    <row r="46" ht="13.55" customHeight="1">
      <c r="A46" s="34"/>
      <c r="B46" s="35"/>
      <c r="C46" s="34"/>
      <c r="D46" s="34"/>
      <c r="E46" s="34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H10"/>
  <sheetViews>
    <sheetView workbookViewId="0" showGridLines="0" defaultGridColor="1"/>
  </sheetViews>
  <sheetFormatPr defaultColWidth="11.5" defaultRowHeight="15" customHeight="1" outlineLevelRow="0" outlineLevelCol="0"/>
  <cols>
    <col min="1" max="34" width="11.5" style="57" customWidth="1"/>
    <col min="35" max="16384" width="11.5" style="57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621</v>
      </c>
      <c r="F1" t="s" s="2">
        <v>622</v>
      </c>
      <c r="G1" t="s" s="2">
        <v>578</v>
      </c>
      <c r="H1" t="s" s="2">
        <v>4</v>
      </c>
      <c r="I1" t="s" s="2">
        <v>5</v>
      </c>
      <c r="J1" t="s" s="2">
        <v>6</v>
      </c>
      <c r="K1" t="s" s="2">
        <v>7</v>
      </c>
      <c r="L1" t="s" s="2">
        <v>623</v>
      </c>
      <c r="M1" t="s" s="2">
        <v>624</v>
      </c>
      <c r="N1" t="s" s="2">
        <v>8</v>
      </c>
      <c r="O1" t="s" s="2">
        <v>9</v>
      </c>
      <c r="P1" t="s" s="2">
        <v>10</v>
      </c>
      <c r="Q1" t="s" s="2">
        <v>11</v>
      </c>
      <c r="R1" t="s" s="2">
        <v>12</v>
      </c>
      <c r="S1" t="s" s="2">
        <v>13</v>
      </c>
      <c r="T1" t="s" s="2">
        <v>14</v>
      </c>
      <c r="U1" t="s" s="2">
        <v>15</v>
      </c>
      <c r="V1" t="s" s="2">
        <v>16</v>
      </c>
      <c r="W1" t="s" s="2">
        <v>17</v>
      </c>
      <c r="X1" t="s" s="2">
        <v>18</v>
      </c>
      <c r="Y1" t="s" s="2">
        <v>19</v>
      </c>
      <c r="Z1" t="s" s="2">
        <v>21</v>
      </c>
      <c r="AA1" t="s" s="2">
        <v>22</v>
      </c>
      <c r="AB1" t="s" s="2">
        <v>24</v>
      </c>
      <c r="AC1" t="s" s="2">
        <v>25</v>
      </c>
      <c r="AD1" t="s" s="2">
        <v>26</v>
      </c>
      <c r="AE1" t="s" s="2">
        <v>27</v>
      </c>
      <c r="AF1" t="s" s="2">
        <v>28</v>
      </c>
      <c r="AG1" t="s" s="2">
        <v>29</v>
      </c>
      <c r="AH1" t="s" s="2">
        <v>30</v>
      </c>
    </row>
    <row r="2" ht="13.55" customHeight="1">
      <c r="A2" t="s" s="7">
        <v>32</v>
      </c>
      <c r="B2" t="s" s="7">
        <v>231</v>
      </c>
      <c r="C2" t="s" s="7">
        <v>33</v>
      </c>
      <c r="D2" t="s" s="7">
        <v>232</v>
      </c>
      <c r="E2" s="58">
        <v>43101</v>
      </c>
      <c r="F2" s="58">
        <v>401768</v>
      </c>
      <c r="G2" t="s" s="7">
        <v>625</v>
      </c>
      <c r="H2" s="8"/>
      <c r="I2" s="8"/>
      <c r="J2" t="s" s="7">
        <v>233</v>
      </c>
      <c r="K2" t="s" s="7">
        <v>234</v>
      </c>
      <c r="L2" s="9">
        <v>3.333333333333333</v>
      </c>
      <c r="M2" s="10">
        <v>0</v>
      </c>
      <c r="N2" s="9">
        <v>3.444444444444445</v>
      </c>
      <c r="O2" s="10">
        <v>0</v>
      </c>
      <c r="P2" s="9">
        <v>3.625</v>
      </c>
      <c r="Q2" t="s" s="7">
        <v>37</v>
      </c>
      <c r="R2" t="s" s="7">
        <v>37</v>
      </c>
      <c r="S2" t="s" s="7">
        <v>37</v>
      </c>
      <c r="T2" t="s" s="7">
        <v>37</v>
      </c>
      <c r="U2" t="s" s="7">
        <v>37</v>
      </c>
      <c r="V2" s="8"/>
      <c r="W2" s="8"/>
      <c r="X2" t="s" s="7">
        <v>235</v>
      </c>
      <c r="Y2" s="11">
        <v>3</v>
      </c>
      <c r="Z2" t="s" s="7">
        <v>237</v>
      </c>
      <c r="AA2" t="s" s="7">
        <v>238</v>
      </c>
      <c r="AB2" s="10">
        <v>500</v>
      </c>
      <c r="AC2" t="s" s="7">
        <v>239</v>
      </c>
      <c r="AD2" s="23">
        <v>235</v>
      </c>
      <c r="AE2" t="s" s="7">
        <v>239</v>
      </c>
      <c r="AF2" t="s" s="7">
        <v>240</v>
      </c>
      <c r="AG2" s="12">
        <v>0.47</v>
      </c>
      <c r="AH2" s="13"/>
    </row>
    <row r="3" ht="13.55" customHeight="1">
      <c r="A3" t="s" s="7">
        <v>32</v>
      </c>
      <c r="B3" t="s" s="7">
        <v>44</v>
      </c>
      <c r="C3" t="s" s="7">
        <v>33</v>
      </c>
      <c r="D3" t="s" s="7">
        <v>241</v>
      </c>
      <c r="E3" s="58">
        <v>43101</v>
      </c>
      <c r="F3" s="58">
        <v>401768</v>
      </c>
      <c r="G3" t="s" s="7">
        <v>625</v>
      </c>
      <c r="H3" s="8"/>
      <c r="I3" s="8"/>
      <c r="J3" t="s" s="7">
        <v>215</v>
      </c>
      <c r="K3" t="s" s="7">
        <v>242</v>
      </c>
      <c r="L3" s="9">
        <v>3.083333333333333</v>
      </c>
      <c r="M3" s="10">
        <v>0</v>
      </c>
      <c r="N3" s="9">
        <v>3.354166666666667</v>
      </c>
      <c r="O3" s="10">
        <v>0</v>
      </c>
      <c r="P3" s="9">
        <v>3.5</v>
      </c>
      <c r="Q3" t="s" s="7">
        <v>37</v>
      </c>
      <c r="R3" t="s" s="7">
        <v>37</v>
      </c>
      <c r="S3" t="s" s="7">
        <v>37</v>
      </c>
      <c r="T3" t="s" s="7">
        <v>37</v>
      </c>
      <c r="U3" t="s" s="7">
        <v>37</v>
      </c>
      <c r="V3" s="8"/>
      <c r="W3" s="8"/>
      <c r="X3" t="s" s="7">
        <v>49</v>
      </c>
      <c r="Y3" s="11">
        <v>14</v>
      </c>
      <c r="Z3" t="s" s="7">
        <v>243</v>
      </c>
      <c r="AA3" t="s" s="7">
        <v>113</v>
      </c>
      <c r="AB3" s="10">
        <v>242</v>
      </c>
      <c r="AC3" t="s" s="7">
        <v>239</v>
      </c>
      <c r="AD3" s="23">
        <v>400</v>
      </c>
      <c r="AE3" t="s" s="7">
        <v>239</v>
      </c>
      <c r="AF3" t="s" s="7">
        <v>244</v>
      </c>
      <c r="AG3" s="12">
        <v>1.65289256198347</v>
      </c>
      <c r="AH3" s="13"/>
    </row>
    <row r="4" ht="13.55" customHeight="1">
      <c r="A4" t="s" s="7">
        <v>32</v>
      </c>
      <c r="B4" t="s" s="7">
        <v>44</v>
      </c>
      <c r="C4" t="s" s="7">
        <v>33</v>
      </c>
      <c r="D4" t="s" s="7">
        <v>245</v>
      </c>
      <c r="E4" s="58">
        <v>43101</v>
      </c>
      <c r="F4" s="58">
        <v>401768</v>
      </c>
      <c r="G4" t="s" s="7">
        <v>625</v>
      </c>
      <c r="H4" s="8"/>
      <c r="I4" s="8"/>
      <c r="J4" t="s" s="7">
        <v>215</v>
      </c>
      <c r="K4" t="s" s="7">
        <v>242</v>
      </c>
      <c r="L4" s="9">
        <v>3.083333333333333</v>
      </c>
      <c r="M4" s="10">
        <v>0</v>
      </c>
      <c r="N4" s="9">
        <v>3.375</v>
      </c>
      <c r="O4" s="10">
        <v>0</v>
      </c>
      <c r="P4" s="9">
        <v>3.520833333333333</v>
      </c>
      <c r="Q4" t="s" s="7">
        <v>37</v>
      </c>
      <c r="R4" t="s" s="7">
        <v>37</v>
      </c>
      <c r="S4" t="s" s="7">
        <v>37</v>
      </c>
      <c r="T4" t="s" s="7">
        <v>37</v>
      </c>
      <c r="U4" t="s" s="7">
        <v>37</v>
      </c>
      <c r="V4" s="8"/>
      <c r="W4" s="8"/>
      <c r="X4" t="s" s="7">
        <v>49</v>
      </c>
      <c r="Y4" s="11">
        <v>14</v>
      </c>
      <c r="Z4" t="s" s="7">
        <v>243</v>
      </c>
      <c r="AA4" t="s" s="7">
        <v>113</v>
      </c>
      <c r="AB4" s="10">
        <v>242</v>
      </c>
      <c r="AC4" t="s" s="7">
        <v>239</v>
      </c>
      <c r="AD4" s="23">
        <v>400</v>
      </c>
      <c r="AE4" t="s" s="7">
        <v>239</v>
      </c>
      <c r="AF4" t="s" s="7">
        <v>244</v>
      </c>
      <c r="AG4" s="12">
        <v>1.65289256198347</v>
      </c>
      <c r="AH4" s="13"/>
    </row>
    <row r="5" ht="13.55" customHeight="1">
      <c r="A5" t="s" s="7">
        <v>32</v>
      </c>
      <c r="B5" t="s" s="7">
        <v>44</v>
      </c>
      <c r="C5" t="s" s="7">
        <v>33</v>
      </c>
      <c r="D5" t="s" s="7">
        <v>246</v>
      </c>
      <c r="E5" s="58">
        <v>43101</v>
      </c>
      <c r="F5" s="58">
        <v>401768</v>
      </c>
      <c r="G5" t="s" s="7">
        <v>625</v>
      </c>
      <c r="H5" s="8"/>
      <c r="I5" s="8"/>
      <c r="J5" t="s" s="7">
        <v>215</v>
      </c>
      <c r="K5" t="s" s="7">
        <v>242</v>
      </c>
      <c r="L5" s="9">
        <v>3.083333333333333</v>
      </c>
      <c r="M5" s="10">
        <v>0</v>
      </c>
      <c r="N5" s="9">
        <v>3.395833333333333</v>
      </c>
      <c r="O5" s="10">
        <v>0</v>
      </c>
      <c r="P5" s="9">
        <v>3.541666666666667</v>
      </c>
      <c r="Q5" t="s" s="7">
        <v>37</v>
      </c>
      <c r="R5" t="s" s="7">
        <v>37</v>
      </c>
      <c r="S5" t="s" s="7">
        <v>37</v>
      </c>
      <c r="T5" t="s" s="7">
        <v>37</v>
      </c>
      <c r="U5" t="s" s="7">
        <v>37</v>
      </c>
      <c r="V5" s="8"/>
      <c r="W5" s="8"/>
      <c r="X5" t="s" s="7">
        <v>49</v>
      </c>
      <c r="Y5" s="11">
        <v>14</v>
      </c>
      <c r="Z5" t="s" s="7">
        <v>243</v>
      </c>
      <c r="AA5" t="s" s="7">
        <v>113</v>
      </c>
      <c r="AB5" s="10">
        <v>242</v>
      </c>
      <c r="AC5" t="s" s="7">
        <v>239</v>
      </c>
      <c r="AD5" s="23">
        <v>400</v>
      </c>
      <c r="AE5" t="s" s="7">
        <v>239</v>
      </c>
      <c r="AF5" t="s" s="7">
        <v>244</v>
      </c>
      <c r="AG5" s="12">
        <v>1.65289256198347</v>
      </c>
      <c r="AH5" s="13"/>
    </row>
    <row r="6" ht="13.55" customHeight="1">
      <c r="A6" t="s" s="7">
        <v>32</v>
      </c>
      <c r="B6" t="s" s="7">
        <v>31</v>
      </c>
      <c r="C6" t="s" s="7">
        <v>33</v>
      </c>
      <c r="D6" t="s" s="7">
        <v>247</v>
      </c>
      <c r="E6" s="58">
        <v>43101</v>
      </c>
      <c r="F6" s="58">
        <v>401768</v>
      </c>
      <c r="G6" t="s" s="7">
        <v>625</v>
      </c>
      <c r="H6" s="8"/>
      <c r="I6" s="8"/>
      <c r="J6" t="s" s="7">
        <v>36</v>
      </c>
      <c r="K6" t="s" s="7">
        <v>35</v>
      </c>
      <c r="L6" s="9">
        <v>3.625</v>
      </c>
      <c r="M6" s="10">
        <v>0</v>
      </c>
      <c r="N6" s="9">
        <v>3.6875</v>
      </c>
      <c r="O6" s="10">
        <v>0</v>
      </c>
      <c r="P6" s="9">
        <v>3.791666666666667</v>
      </c>
      <c r="Q6" t="s" s="7">
        <v>37</v>
      </c>
      <c r="R6" t="s" s="7">
        <v>37</v>
      </c>
      <c r="S6" t="s" s="7">
        <v>37</v>
      </c>
      <c r="T6" t="s" s="7">
        <v>37</v>
      </c>
      <c r="U6" t="s" s="7">
        <v>37</v>
      </c>
      <c r="V6" s="8"/>
      <c r="W6" s="8"/>
      <c r="X6" t="s" s="7">
        <v>248</v>
      </c>
      <c r="Y6" s="11">
        <v>13.6</v>
      </c>
      <c r="Z6" t="s" s="7">
        <v>249</v>
      </c>
      <c r="AA6" t="s" s="7">
        <v>113</v>
      </c>
      <c r="AB6" s="10">
        <v>84</v>
      </c>
      <c r="AC6" t="s" s="7">
        <v>250</v>
      </c>
      <c r="AD6" s="23">
        <v>125</v>
      </c>
      <c r="AE6" t="s" s="7">
        <v>239</v>
      </c>
      <c r="AF6" s="13"/>
      <c r="AG6" s="12">
        <v>1.48809523809524</v>
      </c>
      <c r="AH6" t="s" s="7">
        <v>251</v>
      </c>
    </row>
    <row r="7" ht="13.55" customHeight="1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</row>
    <row r="8" ht="13.55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</row>
    <row r="9" ht="13.55" customHeight="1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</row>
    <row r="10" ht="13.55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N91"/>
  <sheetViews>
    <sheetView workbookViewId="0" showGridLines="0" defaultGridColor="1"/>
  </sheetViews>
  <sheetFormatPr defaultColWidth="9.16667" defaultRowHeight="15" customHeight="1" outlineLevelRow="0" outlineLevelCol="0"/>
  <cols>
    <col min="1" max="1" width="2.5" style="60" customWidth="1"/>
    <col min="2" max="2" width="33.5" style="60" customWidth="1"/>
    <col min="3" max="3" width="13.1719" style="60" customWidth="1"/>
    <col min="4" max="4" width="14.3516" style="60" customWidth="1"/>
    <col min="5" max="14" width="9.17188" style="60" customWidth="1"/>
    <col min="15" max="16384" width="9.17188" style="60" customWidth="1"/>
  </cols>
  <sheetData>
    <row r="1" ht="8.25" customHeight="1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3"/>
    </row>
    <row r="2" ht="16.5" customHeight="1">
      <c r="A2" s="64"/>
      <c r="B2" t="s" s="65">
        <v>626</v>
      </c>
      <c r="C2" s="66"/>
      <c r="D2" s="66"/>
      <c r="E2" s="66"/>
      <c r="F2" s="67"/>
      <c r="G2" s="66"/>
      <c r="H2" s="66"/>
      <c r="I2" s="66"/>
      <c r="J2" s="66"/>
      <c r="K2" s="66"/>
      <c r="L2" s="66"/>
      <c r="M2" s="66"/>
      <c r="N2" s="68"/>
    </row>
    <row r="3" ht="13.55" customHeight="1">
      <c r="A3" s="64"/>
      <c r="B3" s="69"/>
      <c r="C3" s="69"/>
      <c r="D3" s="69"/>
      <c r="E3" s="66"/>
      <c r="F3" s="66"/>
      <c r="G3" s="66"/>
      <c r="H3" s="66"/>
      <c r="I3" s="66"/>
      <c r="J3" s="66"/>
      <c r="K3" s="66"/>
      <c r="L3" s="66"/>
      <c r="M3" s="66"/>
      <c r="N3" s="68"/>
    </row>
    <row r="4" ht="13.55" customHeight="1">
      <c r="A4" s="70"/>
      <c r="B4" t="s" s="71">
        <v>627</v>
      </c>
      <c r="C4" t="s" s="71">
        <v>628</v>
      </c>
      <c r="D4" t="s" s="71">
        <v>629</v>
      </c>
      <c r="E4" s="72"/>
      <c r="F4" s="66"/>
      <c r="G4" s="66"/>
      <c r="H4" s="66"/>
      <c r="I4" s="66"/>
      <c r="J4" s="66"/>
      <c r="K4" s="66"/>
      <c r="L4" s="66"/>
      <c r="M4" s="66"/>
      <c r="N4" s="68"/>
    </row>
    <row r="5" ht="13.55" customHeight="1">
      <c r="A5" s="70"/>
      <c r="B5" t="s" s="73">
        <v>464</v>
      </c>
      <c r="C5" t="s" s="74">
        <v>308</v>
      </c>
      <c r="D5" t="s" s="74">
        <v>630</v>
      </c>
      <c r="E5" s="75"/>
      <c r="F5" s="66"/>
      <c r="G5" s="66"/>
      <c r="H5" s="66"/>
      <c r="I5" s="66"/>
      <c r="J5" s="66"/>
      <c r="K5" s="66"/>
      <c r="L5" s="66"/>
      <c r="M5" s="66"/>
      <c r="N5" s="68"/>
    </row>
    <row r="6" ht="13.55" customHeight="1">
      <c r="A6" s="70"/>
      <c r="B6" t="s" s="73">
        <v>505</v>
      </c>
      <c r="C6" t="s" s="74">
        <v>308</v>
      </c>
      <c r="D6" t="s" s="74">
        <v>631</v>
      </c>
      <c r="E6" s="75"/>
      <c r="F6" s="66"/>
      <c r="G6" s="66"/>
      <c r="H6" s="66"/>
      <c r="I6" s="66"/>
      <c r="J6" s="66"/>
      <c r="K6" s="66"/>
      <c r="L6" s="66"/>
      <c r="M6" s="66"/>
      <c r="N6" s="68"/>
    </row>
    <row r="7" ht="13.55" customHeight="1">
      <c r="A7" s="70"/>
      <c r="B7" t="s" s="73">
        <v>311</v>
      </c>
      <c r="C7" t="s" s="74">
        <v>308</v>
      </c>
      <c r="D7" t="s" s="74">
        <v>632</v>
      </c>
      <c r="E7" s="75"/>
      <c r="F7" s="66"/>
      <c r="G7" s="66"/>
      <c r="H7" s="66"/>
      <c r="I7" s="66"/>
      <c r="J7" s="66"/>
      <c r="K7" s="66"/>
      <c r="L7" s="66"/>
      <c r="M7" s="66"/>
      <c r="N7" s="68"/>
    </row>
    <row r="8" ht="13.55" customHeight="1">
      <c r="A8" s="70"/>
      <c r="B8" t="s" s="73">
        <v>472</v>
      </c>
      <c r="C8" t="s" s="74">
        <v>308</v>
      </c>
      <c r="D8" t="s" s="74">
        <v>633</v>
      </c>
      <c r="E8" s="75"/>
      <c r="F8" s="66"/>
      <c r="G8" s="66"/>
      <c r="H8" s="66"/>
      <c r="I8" s="66"/>
      <c r="J8" s="66"/>
      <c r="K8" s="66"/>
      <c r="L8" s="66"/>
      <c r="M8" s="66"/>
      <c r="N8" s="68"/>
    </row>
    <row r="9" ht="13.55" customHeight="1">
      <c r="A9" s="70"/>
      <c r="B9" t="s" s="73">
        <v>634</v>
      </c>
      <c r="C9" t="s" s="74">
        <v>308</v>
      </c>
      <c r="D9" t="s" s="74">
        <v>635</v>
      </c>
      <c r="E9" s="75"/>
      <c r="F9" s="66"/>
      <c r="G9" s="66"/>
      <c r="H9" s="66"/>
      <c r="I9" s="66"/>
      <c r="J9" s="66"/>
      <c r="K9" s="66"/>
      <c r="L9" s="66"/>
      <c r="M9" s="66"/>
      <c r="N9" s="68"/>
    </row>
    <row r="10" ht="13.55" customHeight="1">
      <c r="A10" s="70"/>
      <c r="B10" t="s" s="73">
        <v>636</v>
      </c>
      <c r="C10" t="s" s="74">
        <v>308</v>
      </c>
      <c r="D10" t="s" s="74">
        <v>637</v>
      </c>
      <c r="E10" s="75"/>
      <c r="F10" s="66"/>
      <c r="G10" s="66"/>
      <c r="H10" s="66"/>
      <c r="I10" s="66"/>
      <c r="J10" s="66"/>
      <c r="K10" s="66"/>
      <c r="L10" s="66"/>
      <c r="M10" s="66"/>
      <c r="N10" s="68"/>
    </row>
    <row r="11" ht="13.55" customHeight="1">
      <c r="A11" s="70"/>
      <c r="B11" t="s" s="73">
        <v>638</v>
      </c>
      <c r="C11" t="s" s="74">
        <v>308</v>
      </c>
      <c r="D11" t="s" s="74">
        <v>639</v>
      </c>
      <c r="E11" s="75"/>
      <c r="F11" s="66"/>
      <c r="G11" s="66"/>
      <c r="H11" s="66"/>
      <c r="I11" s="66"/>
      <c r="J11" s="66"/>
      <c r="K11" s="66"/>
      <c r="L11" s="66"/>
      <c r="M11" s="66"/>
      <c r="N11" s="68"/>
    </row>
    <row r="12" ht="13.55" customHeight="1">
      <c r="A12" s="70"/>
      <c r="B12" t="s" s="73">
        <v>483</v>
      </c>
      <c r="C12" t="s" s="74">
        <v>308</v>
      </c>
      <c r="D12" t="s" s="74">
        <v>640</v>
      </c>
      <c r="E12" s="75"/>
      <c r="F12" s="66"/>
      <c r="G12" s="66"/>
      <c r="H12" s="66"/>
      <c r="I12" s="66"/>
      <c r="J12" s="66"/>
      <c r="K12" s="66"/>
      <c r="L12" s="66"/>
      <c r="M12" s="66"/>
      <c r="N12" s="68"/>
    </row>
    <row r="13" ht="13.55" customHeight="1">
      <c r="A13" s="70"/>
      <c r="B13" t="s" s="73">
        <v>493</v>
      </c>
      <c r="C13" t="s" s="74">
        <v>308</v>
      </c>
      <c r="D13" t="s" s="74">
        <v>641</v>
      </c>
      <c r="E13" s="75"/>
      <c r="F13" s="66"/>
      <c r="G13" s="66"/>
      <c r="H13" s="66"/>
      <c r="I13" s="66"/>
      <c r="J13" s="66"/>
      <c r="K13" s="66"/>
      <c r="L13" s="66"/>
      <c r="M13" s="66"/>
      <c r="N13" s="68"/>
    </row>
    <row r="14" ht="13.55" customHeight="1">
      <c r="A14" s="70"/>
      <c r="B14" t="s" s="73">
        <v>529</v>
      </c>
      <c r="C14" t="s" s="74">
        <v>308</v>
      </c>
      <c r="D14" t="s" s="74">
        <v>642</v>
      </c>
      <c r="E14" s="75"/>
      <c r="F14" s="66"/>
      <c r="G14" s="66"/>
      <c r="H14" s="66"/>
      <c r="I14" s="66"/>
      <c r="J14" s="66"/>
      <c r="K14" s="66"/>
      <c r="L14" s="66"/>
      <c r="M14" s="66"/>
      <c r="N14" s="68"/>
    </row>
    <row r="15" ht="13.55" customHeight="1">
      <c r="A15" s="70"/>
      <c r="B15" t="s" s="73">
        <v>479</v>
      </c>
      <c r="C15" t="s" s="74">
        <v>308</v>
      </c>
      <c r="D15" t="s" s="74">
        <v>643</v>
      </c>
      <c r="E15" s="75"/>
      <c r="F15" s="66"/>
      <c r="G15" s="66"/>
      <c r="H15" s="66"/>
      <c r="I15" s="66"/>
      <c r="J15" s="66"/>
      <c r="K15" s="66"/>
      <c r="L15" s="66"/>
      <c r="M15" s="66"/>
      <c r="N15" s="68"/>
    </row>
    <row r="16" ht="13.55" customHeight="1">
      <c r="A16" s="70"/>
      <c r="B16" t="s" s="73">
        <v>644</v>
      </c>
      <c r="C16" t="s" s="74">
        <v>273</v>
      </c>
      <c r="D16" t="s" s="74">
        <v>645</v>
      </c>
      <c r="E16" s="75"/>
      <c r="F16" s="66"/>
      <c r="G16" s="66"/>
      <c r="H16" s="66"/>
      <c r="I16" s="66"/>
      <c r="J16" s="66"/>
      <c r="K16" s="66"/>
      <c r="L16" s="66"/>
      <c r="M16" s="66"/>
      <c r="N16" s="68"/>
    </row>
    <row r="17" ht="13.55" customHeight="1">
      <c r="A17" s="70"/>
      <c r="B17" t="s" s="73">
        <v>365</v>
      </c>
      <c r="C17" t="s" s="74">
        <v>362</v>
      </c>
      <c r="D17" t="s" s="74">
        <v>646</v>
      </c>
      <c r="E17" s="75"/>
      <c r="F17" s="66"/>
      <c r="G17" s="66"/>
      <c r="H17" s="66"/>
      <c r="I17" s="66"/>
      <c r="J17" s="66"/>
      <c r="K17" s="66"/>
      <c r="L17" s="66"/>
      <c r="M17" s="66"/>
      <c r="N17" s="68"/>
    </row>
    <row r="18" ht="13.55" customHeight="1">
      <c r="A18" s="70"/>
      <c r="B18" t="s" s="73">
        <v>647</v>
      </c>
      <c r="C18" t="s" s="74">
        <v>31</v>
      </c>
      <c r="D18" t="s" s="74">
        <v>648</v>
      </c>
      <c r="E18" s="75"/>
      <c r="F18" s="66"/>
      <c r="G18" s="66"/>
      <c r="H18" s="66"/>
      <c r="I18" s="66"/>
      <c r="J18" s="66"/>
      <c r="K18" s="66"/>
      <c r="L18" s="66"/>
      <c r="M18" s="66"/>
      <c r="N18" s="68"/>
    </row>
    <row r="19" ht="13.55" customHeight="1">
      <c r="A19" s="70"/>
      <c r="B19" t="s" s="73">
        <v>649</v>
      </c>
      <c r="C19" t="s" s="74">
        <v>31</v>
      </c>
      <c r="D19" t="s" s="74">
        <v>650</v>
      </c>
      <c r="E19" s="75"/>
      <c r="F19" s="66"/>
      <c r="G19" s="66"/>
      <c r="H19" s="66"/>
      <c r="I19" s="66"/>
      <c r="J19" s="66"/>
      <c r="K19" s="66"/>
      <c r="L19" s="66"/>
      <c r="M19" s="66"/>
      <c r="N19" s="68"/>
    </row>
    <row r="20" ht="13.55" customHeight="1">
      <c r="A20" s="70"/>
      <c r="B20" t="s" s="73">
        <v>651</v>
      </c>
      <c r="C20" t="s" s="74">
        <v>31</v>
      </c>
      <c r="D20" t="s" s="74">
        <v>652</v>
      </c>
      <c r="E20" s="75"/>
      <c r="F20" s="66"/>
      <c r="G20" s="66"/>
      <c r="H20" s="66"/>
      <c r="I20" s="66"/>
      <c r="J20" s="66"/>
      <c r="K20" s="66"/>
      <c r="L20" s="66"/>
      <c r="M20" s="66"/>
      <c r="N20" s="68"/>
    </row>
    <row r="21" ht="13.55" customHeight="1">
      <c r="A21" s="70"/>
      <c r="B21" t="s" s="73">
        <v>653</v>
      </c>
      <c r="C21" t="s" s="74">
        <v>31</v>
      </c>
      <c r="D21" t="s" s="74">
        <v>654</v>
      </c>
      <c r="E21" s="75"/>
      <c r="F21" s="66"/>
      <c r="G21" s="66"/>
      <c r="H21" s="66"/>
      <c r="I21" s="66"/>
      <c r="J21" s="66"/>
      <c r="K21" s="66"/>
      <c r="L21" s="66"/>
      <c r="M21" s="66"/>
      <c r="N21" s="68"/>
    </row>
    <row r="22" ht="13.55" customHeight="1">
      <c r="A22" s="70"/>
      <c r="B22" t="s" s="73">
        <v>544</v>
      </c>
      <c r="C22" t="s" s="74">
        <v>31</v>
      </c>
      <c r="D22" t="s" s="74">
        <v>655</v>
      </c>
      <c r="E22" s="75"/>
      <c r="F22" s="66"/>
      <c r="G22" s="66"/>
      <c r="H22" s="66"/>
      <c r="I22" s="66"/>
      <c r="J22" s="66"/>
      <c r="K22" s="66"/>
      <c r="L22" s="66"/>
      <c r="M22" s="66"/>
      <c r="N22" s="68"/>
    </row>
    <row r="23" ht="13.55" customHeight="1">
      <c r="A23" s="70"/>
      <c r="B23" t="s" s="73">
        <v>547</v>
      </c>
      <c r="C23" t="s" s="74">
        <v>31</v>
      </c>
      <c r="D23" t="s" s="74">
        <v>656</v>
      </c>
      <c r="E23" s="75"/>
      <c r="F23" s="66"/>
      <c r="G23" s="66"/>
      <c r="H23" s="66"/>
      <c r="I23" s="66"/>
      <c r="J23" s="66"/>
      <c r="K23" s="66"/>
      <c r="L23" s="66"/>
      <c r="M23" s="66"/>
      <c r="N23" s="68"/>
    </row>
    <row r="24" ht="13.55" customHeight="1">
      <c r="A24" s="70"/>
      <c r="B24" t="s" s="73">
        <v>553</v>
      </c>
      <c r="C24" t="s" s="74">
        <v>31</v>
      </c>
      <c r="D24" t="s" s="74">
        <v>657</v>
      </c>
      <c r="E24" s="75"/>
      <c r="F24" s="66"/>
      <c r="G24" s="66"/>
      <c r="H24" s="66"/>
      <c r="I24" s="66"/>
      <c r="J24" s="66"/>
      <c r="K24" s="66"/>
      <c r="L24" s="66"/>
      <c r="M24" s="66"/>
      <c r="N24" s="68"/>
    </row>
    <row r="25" ht="13.55" customHeight="1">
      <c r="A25" s="70"/>
      <c r="B25" t="s" s="73">
        <v>556</v>
      </c>
      <c r="C25" t="s" s="74">
        <v>31</v>
      </c>
      <c r="D25" t="s" s="74">
        <v>658</v>
      </c>
      <c r="E25" s="75"/>
      <c r="F25" s="66"/>
      <c r="G25" s="66"/>
      <c r="H25" s="66"/>
      <c r="I25" s="66"/>
      <c r="J25" s="66"/>
      <c r="K25" s="66"/>
      <c r="L25" s="66"/>
      <c r="M25" s="66"/>
      <c r="N25" s="68"/>
    </row>
    <row r="26" ht="13.55" customHeight="1">
      <c r="A26" s="70"/>
      <c r="B26" t="s" s="73">
        <v>659</v>
      </c>
      <c r="C26" t="s" s="74">
        <v>44</v>
      </c>
      <c r="D26" t="s" s="74">
        <v>660</v>
      </c>
      <c r="E26" s="75"/>
      <c r="F26" s="66"/>
      <c r="G26" s="66"/>
      <c r="H26" s="66"/>
      <c r="I26" s="66"/>
      <c r="J26" s="66"/>
      <c r="K26" s="66"/>
      <c r="L26" s="66"/>
      <c r="M26" s="66"/>
      <c r="N26" s="68"/>
    </row>
    <row r="27" ht="13.55" customHeight="1">
      <c r="A27" s="70"/>
      <c r="B27" t="s" s="73">
        <v>661</v>
      </c>
      <c r="C27" t="s" s="74">
        <v>44</v>
      </c>
      <c r="D27" t="s" s="74">
        <v>662</v>
      </c>
      <c r="E27" s="75"/>
      <c r="F27" s="66"/>
      <c r="G27" s="66"/>
      <c r="H27" s="66"/>
      <c r="I27" s="66"/>
      <c r="J27" s="66"/>
      <c r="K27" s="66"/>
      <c r="L27" s="66"/>
      <c r="M27" s="66"/>
      <c r="N27" s="68"/>
    </row>
    <row r="28" ht="13.55" customHeight="1">
      <c r="A28" s="70"/>
      <c r="B28" t="s" s="73">
        <v>663</v>
      </c>
      <c r="C28" t="s" s="74">
        <v>44</v>
      </c>
      <c r="D28" t="s" s="74">
        <v>664</v>
      </c>
      <c r="E28" s="75"/>
      <c r="F28" s="66"/>
      <c r="G28" s="66"/>
      <c r="H28" s="66"/>
      <c r="I28" s="66"/>
      <c r="J28" s="66"/>
      <c r="K28" s="66"/>
      <c r="L28" s="66"/>
      <c r="M28" s="66"/>
      <c r="N28" s="68"/>
    </row>
    <row r="29" ht="13.55" customHeight="1">
      <c r="A29" s="70"/>
      <c r="B29" t="s" s="73">
        <v>285</v>
      </c>
      <c r="C29" t="s" s="74">
        <v>44</v>
      </c>
      <c r="D29" t="s" s="74">
        <v>665</v>
      </c>
      <c r="E29" s="75"/>
      <c r="F29" s="66"/>
      <c r="G29" s="66"/>
      <c r="H29" s="66"/>
      <c r="I29" s="66"/>
      <c r="J29" s="66"/>
      <c r="K29" s="66"/>
      <c r="L29" s="66"/>
      <c r="M29" s="66"/>
      <c r="N29" s="68"/>
    </row>
    <row r="30" ht="13.55" customHeight="1">
      <c r="A30" s="70"/>
      <c r="B30" t="s" s="73">
        <v>48</v>
      </c>
      <c r="C30" t="s" s="74">
        <v>44</v>
      </c>
      <c r="D30" t="s" s="74">
        <v>666</v>
      </c>
      <c r="E30" s="75"/>
      <c r="F30" s="66"/>
      <c r="G30" s="66"/>
      <c r="H30" s="66"/>
      <c r="I30" s="66"/>
      <c r="J30" s="66"/>
      <c r="K30" s="66"/>
      <c r="L30" s="66"/>
      <c r="M30" s="66"/>
      <c r="N30" s="68"/>
    </row>
    <row r="31" ht="13.55" customHeight="1">
      <c r="A31" s="70"/>
      <c r="B31" t="s" s="73">
        <v>667</v>
      </c>
      <c r="C31" t="s" s="74">
        <v>44</v>
      </c>
      <c r="D31" t="s" s="74">
        <v>668</v>
      </c>
      <c r="E31" s="75"/>
      <c r="F31" s="66"/>
      <c r="G31" s="66"/>
      <c r="H31" s="66"/>
      <c r="I31" s="66"/>
      <c r="J31" s="66"/>
      <c r="K31" s="66"/>
      <c r="L31" s="66"/>
      <c r="M31" s="66"/>
      <c r="N31" s="68"/>
    </row>
    <row r="32" ht="13.55" customHeight="1">
      <c r="A32" s="70"/>
      <c r="B32" t="s" s="73">
        <v>669</v>
      </c>
      <c r="C32" t="s" s="74">
        <v>44</v>
      </c>
      <c r="D32" t="s" s="74">
        <v>670</v>
      </c>
      <c r="E32" s="75"/>
      <c r="F32" s="66"/>
      <c r="G32" s="66"/>
      <c r="H32" s="66"/>
      <c r="I32" s="66"/>
      <c r="J32" s="66"/>
      <c r="K32" s="66"/>
      <c r="L32" s="66"/>
      <c r="M32" s="66"/>
      <c r="N32" s="68"/>
    </row>
    <row r="33" ht="13.55" customHeight="1">
      <c r="A33" s="70"/>
      <c r="B33" t="s" s="73">
        <v>671</v>
      </c>
      <c r="C33" t="s" s="74">
        <v>44</v>
      </c>
      <c r="D33" t="s" s="74">
        <v>672</v>
      </c>
      <c r="E33" s="75"/>
      <c r="F33" s="66"/>
      <c r="G33" s="66"/>
      <c r="H33" s="66"/>
      <c r="I33" s="66"/>
      <c r="J33" s="66"/>
      <c r="K33" s="66"/>
      <c r="L33" s="66"/>
      <c r="M33" s="66"/>
      <c r="N33" s="68"/>
    </row>
    <row r="34" ht="13.55" customHeight="1">
      <c r="A34" s="70"/>
      <c r="B34" t="s" s="73">
        <v>422</v>
      </c>
      <c r="C34" t="s" s="74">
        <v>44</v>
      </c>
      <c r="D34" t="s" s="74">
        <v>673</v>
      </c>
      <c r="E34" s="75"/>
      <c r="F34" s="66"/>
      <c r="G34" s="66"/>
      <c r="H34" s="66"/>
      <c r="I34" s="66"/>
      <c r="J34" s="66"/>
      <c r="K34" s="66"/>
      <c r="L34" s="66"/>
      <c r="M34" s="66"/>
      <c r="N34" s="68"/>
    </row>
    <row r="35" ht="13.55" customHeight="1">
      <c r="A35" s="70"/>
      <c r="B35" t="s" s="73">
        <v>120</v>
      </c>
      <c r="C35" t="s" s="74">
        <v>44</v>
      </c>
      <c r="D35" t="s" s="74">
        <v>674</v>
      </c>
      <c r="E35" s="75"/>
      <c r="F35" s="66"/>
      <c r="G35" s="66"/>
      <c r="H35" s="66"/>
      <c r="I35" s="66"/>
      <c r="J35" s="66"/>
      <c r="K35" s="66"/>
      <c r="L35" s="66"/>
      <c r="M35" s="66"/>
      <c r="N35" s="68"/>
    </row>
    <row r="36" ht="13.55" customHeight="1">
      <c r="A36" s="70"/>
      <c r="B36" t="s" s="73">
        <v>144</v>
      </c>
      <c r="C36" t="s" s="74">
        <v>44</v>
      </c>
      <c r="D36" t="s" s="74">
        <v>675</v>
      </c>
      <c r="E36" s="75"/>
      <c r="F36" s="66"/>
      <c r="G36" s="66"/>
      <c r="H36" s="66"/>
      <c r="I36" s="66"/>
      <c r="J36" s="66"/>
      <c r="K36" s="66"/>
      <c r="L36" s="66"/>
      <c r="M36" s="66"/>
      <c r="N36" s="68"/>
    </row>
    <row r="37" ht="13.55" customHeight="1">
      <c r="A37" s="70"/>
      <c r="B37" t="s" s="73">
        <v>111</v>
      </c>
      <c r="C37" t="s" s="74">
        <v>44</v>
      </c>
      <c r="D37" t="s" s="74">
        <v>676</v>
      </c>
      <c r="E37" s="75"/>
      <c r="F37" s="66"/>
      <c r="G37" s="66"/>
      <c r="H37" s="66"/>
      <c r="I37" s="66"/>
      <c r="J37" s="66"/>
      <c r="K37" s="66"/>
      <c r="L37" s="66"/>
      <c r="M37" s="66"/>
      <c r="N37" s="68"/>
    </row>
    <row r="38" ht="13.55" customHeight="1">
      <c r="A38" s="70"/>
      <c r="B38" t="s" s="73">
        <v>158</v>
      </c>
      <c r="C38" t="s" s="74">
        <v>44</v>
      </c>
      <c r="D38" t="s" s="74">
        <v>677</v>
      </c>
      <c r="E38" s="75"/>
      <c r="F38" s="66"/>
      <c r="G38" s="66"/>
      <c r="H38" s="66"/>
      <c r="I38" s="66"/>
      <c r="J38" s="66"/>
      <c r="K38" s="66"/>
      <c r="L38" s="66"/>
      <c r="M38" s="66"/>
      <c r="N38" s="68"/>
    </row>
    <row r="39" ht="13.55" customHeight="1">
      <c r="A39" s="70"/>
      <c r="B39" t="s" s="73">
        <v>318</v>
      </c>
      <c r="C39" t="s" s="74">
        <v>44</v>
      </c>
      <c r="D39" t="s" s="74">
        <v>678</v>
      </c>
      <c r="E39" s="75"/>
      <c r="F39" s="66"/>
      <c r="G39" s="66"/>
      <c r="H39" s="66"/>
      <c r="I39" s="66"/>
      <c r="J39" s="66"/>
      <c r="K39" s="66"/>
      <c r="L39" s="66"/>
      <c r="M39" s="66"/>
      <c r="N39" s="68"/>
    </row>
    <row r="40" ht="13.55" customHeight="1">
      <c r="A40" s="70"/>
      <c r="B40" t="s" s="73">
        <v>162</v>
      </c>
      <c r="C40" t="s" s="74">
        <v>44</v>
      </c>
      <c r="D40" t="s" s="74">
        <v>679</v>
      </c>
      <c r="E40" s="75"/>
      <c r="F40" s="66"/>
      <c r="G40" s="66"/>
      <c r="H40" s="66"/>
      <c r="I40" s="66"/>
      <c r="J40" s="66"/>
      <c r="K40" s="66"/>
      <c r="L40" s="66"/>
      <c r="M40" s="66"/>
      <c r="N40" s="68"/>
    </row>
    <row r="41" ht="13.55" customHeight="1">
      <c r="A41" s="70"/>
      <c r="B41" t="s" s="73">
        <v>242</v>
      </c>
      <c r="C41" t="s" s="74">
        <v>44</v>
      </c>
      <c r="D41" t="s" s="74">
        <v>680</v>
      </c>
      <c r="E41" s="75"/>
      <c r="F41" s="66"/>
      <c r="G41" s="66"/>
      <c r="H41" s="66"/>
      <c r="I41" s="66"/>
      <c r="J41" s="66"/>
      <c r="K41" s="66"/>
      <c r="L41" s="66"/>
      <c r="M41" s="66"/>
      <c r="N41" s="68"/>
    </row>
    <row r="42" ht="13.55" customHeight="1">
      <c r="A42" s="70"/>
      <c r="B42" t="s" s="73">
        <v>56</v>
      </c>
      <c r="C42" t="s" s="74">
        <v>44</v>
      </c>
      <c r="D42" t="s" s="74">
        <v>681</v>
      </c>
      <c r="E42" s="75"/>
      <c r="F42" s="66"/>
      <c r="G42" s="66"/>
      <c r="H42" s="66"/>
      <c r="I42" s="66"/>
      <c r="J42" s="66"/>
      <c r="K42" s="66"/>
      <c r="L42" s="66"/>
      <c r="M42" s="66"/>
      <c r="N42" s="68"/>
    </row>
    <row r="43" ht="13.55" customHeight="1">
      <c r="A43" s="70"/>
      <c r="B43" t="s" s="73">
        <v>682</v>
      </c>
      <c r="C43" t="s" s="74">
        <v>434</v>
      </c>
      <c r="D43" t="s" s="74">
        <v>683</v>
      </c>
      <c r="E43" s="75"/>
      <c r="F43" s="66"/>
      <c r="G43" s="66"/>
      <c r="H43" s="66"/>
      <c r="I43" s="66"/>
      <c r="J43" s="66"/>
      <c r="K43" s="66"/>
      <c r="L43" s="66"/>
      <c r="M43" s="66"/>
      <c r="N43" s="68"/>
    </row>
    <row r="44" ht="13.55" customHeight="1">
      <c r="A44" s="70"/>
      <c r="B44" t="s" s="73">
        <v>437</v>
      </c>
      <c r="C44" t="s" s="74">
        <v>434</v>
      </c>
      <c r="D44" t="s" s="74">
        <v>684</v>
      </c>
      <c r="E44" s="75"/>
      <c r="F44" s="66"/>
      <c r="G44" s="66"/>
      <c r="H44" s="66"/>
      <c r="I44" s="66"/>
      <c r="J44" s="66"/>
      <c r="K44" s="66"/>
      <c r="L44" s="66"/>
      <c r="M44" s="66"/>
      <c r="N44" s="68"/>
    </row>
    <row r="45" ht="13.55" customHeight="1">
      <c r="A45" s="70"/>
      <c r="B45" t="s" s="73">
        <v>234</v>
      </c>
      <c r="C45" t="s" s="74">
        <v>685</v>
      </c>
      <c r="D45" t="s" s="74">
        <v>686</v>
      </c>
      <c r="E45" s="75"/>
      <c r="F45" s="66"/>
      <c r="G45" s="66"/>
      <c r="H45" s="66"/>
      <c r="I45" s="66"/>
      <c r="J45" s="66"/>
      <c r="K45" s="66"/>
      <c r="L45" s="66"/>
      <c r="M45" s="66"/>
      <c r="N45" s="68"/>
    </row>
    <row r="46" ht="13.55" customHeight="1">
      <c r="A46" s="70"/>
      <c r="B46" t="s" s="73">
        <v>687</v>
      </c>
      <c r="C46" t="s" s="74">
        <v>685</v>
      </c>
      <c r="D46" t="s" s="74">
        <v>688</v>
      </c>
      <c r="E46" s="75"/>
      <c r="F46" s="66"/>
      <c r="G46" s="66"/>
      <c r="H46" s="66"/>
      <c r="I46" s="66"/>
      <c r="J46" s="66"/>
      <c r="K46" s="66"/>
      <c r="L46" s="66"/>
      <c r="M46" s="66"/>
      <c r="N46" s="68"/>
    </row>
    <row r="47" ht="13.55" customHeight="1">
      <c r="A47" s="70"/>
      <c r="B47" t="s" s="73">
        <v>57</v>
      </c>
      <c r="C47" t="s" s="74">
        <v>53</v>
      </c>
      <c r="D47" t="s" s="74">
        <v>689</v>
      </c>
      <c r="E47" s="75"/>
      <c r="F47" s="66"/>
      <c r="G47" s="66"/>
      <c r="H47" s="66"/>
      <c r="I47" s="66"/>
      <c r="J47" s="66"/>
      <c r="K47" s="66"/>
      <c r="L47" s="66"/>
      <c r="M47" s="66"/>
      <c r="N47" s="68"/>
    </row>
    <row r="48" ht="13.55" customHeight="1">
      <c r="A48" s="70"/>
      <c r="B48" t="s" s="73">
        <v>70</v>
      </c>
      <c r="C48" t="s" s="74">
        <v>53</v>
      </c>
      <c r="D48" t="s" s="74">
        <v>690</v>
      </c>
      <c r="E48" s="75"/>
      <c r="F48" s="66"/>
      <c r="G48" s="66"/>
      <c r="H48" s="66"/>
      <c r="I48" s="66"/>
      <c r="J48" s="66"/>
      <c r="K48" s="66"/>
      <c r="L48" s="66"/>
      <c r="M48" s="66"/>
      <c r="N48" s="68"/>
    </row>
    <row r="49" ht="13.55" customHeight="1">
      <c r="A49" s="70"/>
      <c r="B49" t="s" s="73">
        <v>691</v>
      </c>
      <c r="C49" t="s" s="74">
        <v>53</v>
      </c>
      <c r="D49" t="s" s="74">
        <v>692</v>
      </c>
      <c r="E49" s="75"/>
      <c r="F49" s="66"/>
      <c r="G49" s="66"/>
      <c r="H49" s="66"/>
      <c r="I49" s="66"/>
      <c r="J49" s="66"/>
      <c r="K49" s="66"/>
      <c r="L49" s="66"/>
      <c r="M49" s="66"/>
      <c r="N49" s="68"/>
    </row>
    <row r="50" ht="13.55" customHeight="1">
      <c r="A50" s="70"/>
      <c r="B50" t="s" s="73">
        <v>693</v>
      </c>
      <c r="C50" t="s" s="74">
        <v>53</v>
      </c>
      <c r="D50" t="s" s="74">
        <v>694</v>
      </c>
      <c r="E50" s="75"/>
      <c r="F50" s="66"/>
      <c r="G50" s="66"/>
      <c r="H50" s="66"/>
      <c r="I50" s="66"/>
      <c r="J50" s="66"/>
      <c r="K50" s="66"/>
      <c r="L50" s="66"/>
      <c r="M50" s="66"/>
      <c r="N50" s="68"/>
    </row>
    <row r="51" ht="13.55" customHeight="1">
      <c r="A51" s="70"/>
      <c r="B51" t="s" s="73">
        <v>695</v>
      </c>
      <c r="C51" t="s" s="74">
        <v>260</v>
      </c>
      <c r="D51" t="s" s="74">
        <v>696</v>
      </c>
      <c r="E51" s="75"/>
      <c r="F51" s="66"/>
      <c r="G51" s="66"/>
      <c r="H51" s="66"/>
      <c r="I51" s="66"/>
      <c r="J51" s="66"/>
      <c r="K51" s="66"/>
      <c r="L51" s="66"/>
      <c r="M51" s="66"/>
      <c r="N51" s="68"/>
    </row>
    <row r="52" ht="13.55" customHeight="1">
      <c r="A52" s="70"/>
      <c r="B52" t="s" s="73">
        <v>697</v>
      </c>
      <c r="C52" t="s" s="74">
        <v>260</v>
      </c>
      <c r="D52" t="s" s="74">
        <v>698</v>
      </c>
      <c r="E52" s="75"/>
      <c r="F52" s="66"/>
      <c r="G52" s="66"/>
      <c r="H52" s="66"/>
      <c r="I52" s="66"/>
      <c r="J52" s="66"/>
      <c r="K52" s="66"/>
      <c r="L52" s="66"/>
      <c r="M52" s="66"/>
      <c r="N52" s="68"/>
    </row>
    <row r="53" ht="13.55" customHeight="1">
      <c r="A53" s="70"/>
      <c r="B53" t="s" s="73">
        <v>188</v>
      </c>
      <c r="C53" t="s" s="74">
        <v>107</v>
      </c>
      <c r="D53" t="s" s="74">
        <v>699</v>
      </c>
      <c r="E53" s="75"/>
      <c r="F53" s="66"/>
      <c r="G53" s="66"/>
      <c r="H53" s="66"/>
      <c r="I53" s="66"/>
      <c r="J53" s="66"/>
      <c r="K53" s="66"/>
      <c r="L53" s="66"/>
      <c r="M53" s="66"/>
      <c r="N53" s="68"/>
    </row>
    <row r="54" ht="13.55" customHeight="1">
      <c r="A54" s="70"/>
      <c r="B54" t="s" s="73">
        <v>195</v>
      </c>
      <c r="C54" t="s" s="74">
        <v>117</v>
      </c>
      <c r="D54" t="s" s="74">
        <v>700</v>
      </c>
      <c r="E54" s="75"/>
      <c r="F54" s="66"/>
      <c r="G54" s="66"/>
      <c r="H54" s="66"/>
      <c r="I54" s="66"/>
      <c r="J54" s="66"/>
      <c r="K54" s="66"/>
      <c r="L54" s="66"/>
      <c r="M54" s="66"/>
      <c r="N54" s="68"/>
    </row>
    <row r="55" ht="13.55" customHeight="1">
      <c r="A55" s="70"/>
      <c r="B55" t="s" s="73">
        <v>119</v>
      </c>
      <c r="C55" t="s" s="74">
        <v>117</v>
      </c>
      <c r="D55" t="s" s="74">
        <v>701</v>
      </c>
      <c r="E55" s="75"/>
      <c r="F55" s="66"/>
      <c r="G55" s="66"/>
      <c r="H55" s="66"/>
      <c r="I55" s="66"/>
      <c r="J55" s="66"/>
      <c r="K55" s="66"/>
      <c r="L55" s="66"/>
      <c r="M55" s="66"/>
      <c r="N55" s="68"/>
    </row>
    <row r="56" ht="13.55" customHeight="1">
      <c r="A56" s="70"/>
      <c r="B56" t="s" s="73">
        <v>702</v>
      </c>
      <c r="C56" t="s" s="74">
        <v>345</v>
      </c>
      <c r="D56" t="s" s="74">
        <v>703</v>
      </c>
      <c r="E56" s="75"/>
      <c r="F56" s="66"/>
      <c r="G56" s="66"/>
      <c r="H56" s="66"/>
      <c r="I56" s="66"/>
      <c r="J56" s="66"/>
      <c r="K56" s="66"/>
      <c r="L56" s="66"/>
      <c r="M56" s="66"/>
      <c r="N56" s="68"/>
    </row>
    <row r="57" ht="13.55" customHeight="1">
      <c r="A57" s="70"/>
      <c r="B57" t="s" s="73">
        <v>392</v>
      </c>
      <c r="C57" t="s" s="74">
        <v>389</v>
      </c>
      <c r="D57" t="s" s="74">
        <v>704</v>
      </c>
      <c r="E57" s="75"/>
      <c r="F57" s="66"/>
      <c r="G57" s="66"/>
      <c r="H57" s="66"/>
      <c r="I57" s="66"/>
      <c r="J57" s="66"/>
      <c r="K57" s="66"/>
      <c r="L57" s="66"/>
      <c r="M57" s="66"/>
      <c r="N57" s="68"/>
    </row>
    <row r="58" ht="13.55" customHeight="1">
      <c r="A58" s="70"/>
      <c r="B58" t="s" s="73">
        <v>563</v>
      </c>
      <c r="C58" t="s" s="74">
        <v>357</v>
      </c>
      <c r="D58" t="s" s="74">
        <v>705</v>
      </c>
      <c r="E58" s="75"/>
      <c r="F58" s="66"/>
      <c r="G58" s="66"/>
      <c r="H58" s="66"/>
      <c r="I58" s="66"/>
      <c r="J58" s="66"/>
      <c r="K58" s="66"/>
      <c r="L58" s="66"/>
      <c r="M58" s="66"/>
      <c r="N58" s="68"/>
    </row>
    <row r="59" ht="13.55" customHeight="1">
      <c r="A59" s="70"/>
      <c r="B59" t="s" s="73">
        <v>561</v>
      </c>
      <c r="C59" t="s" s="74">
        <v>357</v>
      </c>
      <c r="D59" t="s" s="74">
        <v>706</v>
      </c>
      <c r="E59" s="75"/>
      <c r="F59" s="66"/>
      <c r="G59" s="66"/>
      <c r="H59" s="66"/>
      <c r="I59" s="66"/>
      <c r="J59" s="66"/>
      <c r="K59" s="66"/>
      <c r="L59" s="66"/>
      <c r="M59" s="66"/>
      <c r="N59" s="68"/>
    </row>
    <row r="60" ht="13.55" customHeight="1">
      <c r="A60" s="70"/>
      <c r="B60" t="s" s="73">
        <v>329</v>
      </c>
      <c r="C60" t="s" s="74">
        <v>326</v>
      </c>
      <c r="D60" t="s" s="74">
        <v>707</v>
      </c>
      <c r="E60" s="75"/>
      <c r="F60" s="66"/>
      <c r="G60" s="66"/>
      <c r="H60" s="66"/>
      <c r="I60" s="66"/>
      <c r="J60" s="66"/>
      <c r="K60" s="66"/>
      <c r="L60" s="66"/>
      <c r="M60" s="66"/>
      <c r="N60" s="68"/>
    </row>
    <row r="61" ht="13.55" customHeight="1">
      <c r="A61" s="70"/>
      <c r="B61" t="s" s="73">
        <v>234</v>
      </c>
      <c r="C61" t="s" s="74">
        <v>231</v>
      </c>
      <c r="D61" t="s" s="74">
        <v>708</v>
      </c>
      <c r="E61" s="75"/>
      <c r="F61" s="66"/>
      <c r="G61" s="66"/>
      <c r="H61" s="66"/>
      <c r="I61" s="66"/>
      <c r="J61" s="66"/>
      <c r="K61" s="66"/>
      <c r="L61" s="66"/>
      <c r="M61" s="66"/>
      <c r="N61" s="68"/>
    </row>
    <row r="62" ht="13.55" customHeight="1">
      <c r="A62" s="70"/>
      <c r="B62" t="s" s="73">
        <v>297</v>
      </c>
      <c r="C62" t="s" s="74">
        <v>294</v>
      </c>
      <c r="D62" t="s" s="74">
        <v>709</v>
      </c>
      <c r="E62" s="75"/>
      <c r="F62" s="66"/>
      <c r="G62" s="66"/>
      <c r="H62" s="66"/>
      <c r="I62" s="66"/>
      <c r="J62" s="66"/>
      <c r="K62" s="66"/>
      <c r="L62" s="66"/>
      <c r="M62" s="66"/>
      <c r="N62" s="68"/>
    </row>
    <row r="63" ht="13.55" customHeight="1">
      <c r="A63" s="70"/>
      <c r="B63" t="s" s="73">
        <v>170</v>
      </c>
      <c r="C63" t="s" s="74">
        <v>294</v>
      </c>
      <c r="D63" t="s" s="74">
        <v>710</v>
      </c>
      <c r="E63" s="75"/>
      <c r="F63" s="66"/>
      <c r="G63" s="66"/>
      <c r="H63" s="66"/>
      <c r="I63" s="66"/>
      <c r="J63" s="66"/>
      <c r="K63" s="66"/>
      <c r="L63" s="66"/>
      <c r="M63" s="66"/>
      <c r="N63" s="68"/>
    </row>
    <row r="64" ht="13.55" customHeight="1">
      <c r="A64" s="70"/>
      <c r="B64" t="s" s="73">
        <v>711</v>
      </c>
      <c r="C64" t="s" s="74">
        <v>294</v>
      </c>
      <c r="D64" t="s" s="74">
        <v>710</v>
      </c>
      <c r="E64" s="75"/>
      <c r="F64" s="66"/>
      <c r="G64" s="66"/>
      <c r="H64" s="66"/>
      <c r="I64" s="66"/>
      <c r="J64" s="66"/>
      <c r="K64" s="66"/>
      <c r="L64" s="66"/>
      <c r="M64" s="66"/>
      <c r="N64" s="68"/>
    </row>
    <row r="65" ht="13.55" customHeight="1">
      <c r="A65" s="70"/>
      <c r="B65" t="s" s="73">
        <v>234</v>
      </c>
      <c r="C65" t="s" s="74">
        <v>712</v>
      </c>
      <c r="D65" t="s" s="74">
        <v>713</v>
      </c>
      <c r="E65" s="75"/>
      <c r="F65" s="66"/>
      <c r="G65" s="66"/>
      <c r="H65" s="66"/>
      <c r="I65" s="66"/>
      <c r="J65" s="66"/>
      <c r="K65" s="66"/>
      <c r="L65" s="66"/>
      <c r="M65" s="66"/>
      <c r="N65" s="68"/>
    </row>
    <row r="66" ht="13.55" customHeight="1">
      <c r="A66" s="70"/>
      <c r="B66" t="s" s="73">
        <v>714</v>
      </c>
      <c r="C66" t="s" s="74">
        <v>712</v>
      </c>
      <c r="D66" t="s" s="74">
        <v>715</v>
      </c>
      <c r="E66" s="75"/>
      <c r="F66" s="66"/>
      <c r="G66" s="66"/>
      <c r="H66" s="66"/>
      <c r="I66" s="66"/>
      <c r="J66" s="66"/>
      <c r="K66" s="66"/>
      <c r="L66" s="66"/>
      <c r="M66" s="66"/>
      <c r="N66" s="68"/>
    </row>
    <row r="67" ht="13.55" customHeight="1">
      <c r="A67" s="70"/>
      <c r="B67" t="s" s="73">
        <v>170</v>
      </c>
      <c r="C67" t="s" s="74">
        <v>132</v>
      </c>
      <c r="D67" t="s" s="74">
        <v>716</v>
      </c>
      <c r="E67" s="75"/>
      <c r="F67" s="66"/>
      <c r="G67" s="66"/>
      <c r="H67" s="66"/>
      <c r="I67" s="66"/>
      <c r="J67" s="66"/>
      <c r="K67" s="66"/>
      <c r="L67" s="66"/>
      <c r="M67" s="66"/>
      <c r="N67" s="68"/>
    </row>
    <row r="68" ht="13.55" customHeight="1">
      <c r="A68" s="70"/>
      <c r="B68" t="s" s="73">
        <v>711</v>
      </c>
      <c r="C68" t="s" s="74">
        <v>132</v>
      </c>
      <c r="D68" t="s" s="74">
        <v>717</v>
      </c>
      <c r="E68" s="75"/>
      <c r="F68" s="66"/>
      <c r="G68" s="66"/>
      <c r="H68" s="66"/>
      <c r="I68" s="66"/>
      <c r="J68" s="66"/>
      <c r="K68" s="66"/>
      <c r="L68" s="66"/>
      <c r="M68" s="66"/>
      <c r="N68" s="68"/>
    </row>
    <row r="69" ht="13.55" customHeight="1">
      <c r="A69" s="70"/>
      <c r="B69" t="s" s="73">
        <v>135</v>
      </c>
      <c r="C69" t="s" s="74">
        <v>132</v>
      </c>
      <c r="D69" t="s" s="74">
        <v>718</v>
      </c>
      <c r="E69" s="75"/>
      <c r="F69" s="66"/>
      <c r="G69" s="66"/>
      <c r="H69" s="66"/>
      <c r="I69" s="66"/>
      <c r="J69" s="66"/>
      <c r="K69" s="66"/>
      <c r="L69" s="66"/>
      <c r="M69" s="66"/>
      <c r="N69" s="68"/>
    </row>
    <row r="70" ht="13.55" customHeight="1">
      <c r="A70" s="70"/>
      <c r="B70" t="s" s="73">
        <v>719</v>
      </c>
      <c r="C70" t="s" s="74">
        <v>252</v>
      </c>
      <c r="D70" t="s" s="74">
        <v>720</v>
      </c>
      <c r="E70" s="75"/>
      <c r="F70" s="66"/>
      <c r="G70" s="66"/>
      <c r="H70" s="66"/>
      <c r="I70" s="66"/>
      <c r="J70" s="66"/>
      <c r="K70" s="66"/>
      <c r="L70" s="66"/>
      <c r="M70" s="66"/>
      <c r="N70" s="68"/>
    </row>
    <row r="71" ht="13.55" customHeight="1">
      <c r="A71" s="70"/>
      <c r="B71" t="s" s="73">
        <v>233</v>
      </c>
      <c r="C71" t="s" s="74">
        <v>32</v>
      </c>
      <c r="D71" t="s" s="74">
        <v>721</v>
      </c>
      <c r="E71" s="75"/>
      <c r="F71" s="66"/>
      <c r="G71" s="66"/>
      <c r="H71" s="66"/>
      <c r="I71" s="66"/>
      <c r="J71" s="66"/>
      <c r="K71" s="66"/>
      <c r="L71" s="66"/>
      <c r="M71" s="66"/>
      <c r="N71" s="68"/>
    </row>
    <row r="72" ht="13.55" customHeight="1">
      <c r="A72" s="70"/>
      <c r="B72" t="s" s="73">
        <v>209</v>
      </c>
      <c r="C72" t="s" s="74">
        <v>32</v>
      </c>
      <c r="D72" t="s" s="74">
        <v>722</v>
      </c>
      <c r="E72" s="75"/>
      <c r="F72" s="66"/>
      <c r="G72" s="66"/>
      <c r="H72" s="66"/>
      <c r="I72" s="66"/>
      <c r="J72" s="66"/>
      <c r="K72" s="66"/>
      <c r="L72" s="66"/>
      <c r="M72" s="66"/>
      <c r="N72" s="68"/>
    </row>
    <row r="73" ht="13.55" customHeight="1">
      <c r="A73" s="70"/>
      <c r="B73" t="s" s="73">
        <v>215</v>
      </c>
      <c r="C73" t="s" s="74">
        <v>32</v>
      </c>
      <c r="D73" t="s" s="74">
        <v>723</v>
      </c>
      <c r="E73" s="75"/>
      <c r="F73" s="66"/>
      <c r="G73" s="66"/>
      <c r="H73" s="66"/>
      <c r="I73" s="66"/>
      <c r="J73" s="66"/>
      <c r="K73" s="66"/>
      <c r="L73" s="66"/>
      <c r="M73" s="66"/>
      <c r="N73" s="68"/>
    </row>
    <row r="74" ht="13.55" customHeight="1">
      <c r="A74" s="70"/>
      <c r="B74" t="s" s="73">
        <v>724</v>
      </c>
      <c r="C74" t="s" s="74">
        <v>32</v>
      </c>
      <c r="D74" t="s" s="74">
        <v>725</v>
      </c>
      <c r="E74" s="75"/>
      <c r="F74" s="66"/>
      <c r="G74" s="66"/>
      <c r="H74" s="66"/>
      <c r="I74" s="66"/>
      <c r="J74" s="66"/>
      <c r="K74" s="66"/>
      <c r="L74" s="66"/>
      <c r="M74" s="66"/>
      <c r="N74" s="68"/>
    </row>
    <row r="75" ht="13.55" customHeight="1">
      <c r="A75" s="70"/>
      <c r="B75" t="s" s="73">
        <v>726</v>
      </c>
      <c r="C75" t="s" s="74">
        <v>32</v>
      </c>
      <c r="D75" t="s" s="74">
        <v>727</v>
      </c>
      <c r="E75" s="75"/>
      <c r="F75" s="66"/>
      <c r="G75" s="66"/>
      <c r="H75" s="66"/>
      <c r="I75" s="66"/>
      <c r="J75" s="66"/>
      <c r="K75" s="66"/>
      <c r="L75" s="66"/>
      <c r="M75" s="66"/>
      <c r="N75" s="68"/>
    </row>
    <row r="76" ht="13.55" customHeight="1">
      <c r="A76" s="70"/>
      <c r="B76" t="s" s="73">
        <v>728</v>
      </c>
      <c r="C76" t="s" s="74">
        <v>32</v>
      </c>
      <c r="D76" t="s" s="74">
        <v>729</v>
      </c>
      <c r="E76" s="75"/>
      <c r="F76" s="66"/>
      <c r="G76" s="66"/>
      <c r="H76" s="66"/>
      <c r="I76" s="66"/>
      <c r="J76" s="66"/>
      <c r="K76" s="66"/>
      <c r="L76" s="66"/>
      <c r="M76" s="66"/>
      <c r="N76" s="68"/>
    </row>
    <row r="77" ht="13.55" customHeight="1">
      <c r="A77" s="70"/>
      <c r="B77" t="s" s="73">
        <v>36</v>
      </c>
      <c r="C77" t="s" s="74">
        <v>32</v>
      </c>
      <c r="D77" t="s" s="74">
        <v>730</v>
      </c>
      <c r="E77" s="75"/>
      <c r="F77" s="66"/>
      <c r="G77" s="66"/>
      <c r="H77" s="66"/>
      <c r="I77" s="66"/>
      <c r="J77" s="66"/>
      <c r="K77" s="66"/>
      <c r="L77" s="66"/>
      <c r="M77" s="66"/>
      <c r="N77" s="68"/>
    </row>
    <row r="78" ht="13.55" customHeight="1">
      <c r="A78" s="70"/>
      <c r="B78" t="s" s="73">
        <v>57</v>
      </c>
      <c r="C78" t="s" s="74">
        <v>82</v>
      </c>
      <c r="D78" t="s" s="74">
        <v>731</v>
      </c>
      <c r="E78" s="75"/>
      <c r="F78" s="66"/>
      <c r="G78" s="66"/>
      <c r="H78" s="66"/>
      <c r="I78" s="66"/>
      <c r="J78" s="66"/>
      <c r="K78" s="66"/>
      <c r="L78" s="66"/>
      <c r="M78" s="66"/>
      <c r="N78" s="68"/>
    </row>
    <row r="79" ht="13.55" customHeight="1">
      <c r="A79" s="70"/>
      <c r="B79" t="s" s="73">
        <v>732</v>
      </c>
      <c r="C79" t="s" s="74">
        <v>82</v>
      </c>
      <c r="D79" t="s" s="74">
        <v>733</v>
      </c>
      <c r="E79" s="75"/>
      <c r="F79" s="66"/>
      <c r="G79" s="66"/>
      <c r="H79" s="66"/>
      <c r="I79" s="66"/>
      <c r="J79" s="66"/>
      <c r="K79" s="66"/>
      <c r="L79" s="66"/>
      <c r="M79" s="66"/>
      <c r="N79" s="68"/>
    </row>
    <row r="80" ht="13.55" customHeight="1">
      <c r="A80" s="70"/>
      <c r="B80" t="s" s="73">
        <v>734</v>
      </c>
      <c r="C80" t="s" s="74">
        <v>82</v>
      </c>
      <c r="D80" t="s" s="74">
        <v>735</v>
      </c>
      <c r="E80" s="75"/>
      <c r="F80" s="66"/>
      <c r="G80" s="66"/>
      <c r="H80" s="66"/>
      <c r="I80" s="66"/>
      <c r="J80" s="66"/>
      <c r="K80" s="66"/>
      <c r="L80" s="66"/>
      <c r="M80" s="66"/>
      <c r="N80" s="68"/>
    </row>
    <row r="81" ht="13.55" customHeight="1">
      <c r="A81" s="70"/>
      <c r="B81" t="s" s="73">
        <v>736</v>
      </c>
      <c r="C81" t="s" s="74">
        <v>351</v>
      </c>
      <c r="D81" t="s" s="74">
        <v>737</v>
      </c>
      <c r="E81" s="75"/>
      <c r="F81" s="66"/>
      <c r="G81" s="66"/>
      <c r="H81" s="66"/>
      <c r="I81" s="66"/>
      <c r="J81" s="66"/>
      <c r="K81" s="66"/>
      <c r="L81" s="66"/>
      <c r="M81" s="66"/>
      <c r="N81" s="68"/>
    </row>
    <row r="82" ht="13.55" customHeight="1">
      <c r="A82" s="70"/>
      <c r="B82" t="s" s="73">
        <v>354</v>
      </c>
      <c r="C82" t="s" s="74">
        <v>351</v>
      </c>
      <c r="D82" t="s" s="74">
        <v>738</v>
      </c>
      <c r="E82" s="75"/>
      <c r="F82" s="66"/>
      <c r="G82" s="66"/>
      <c r="H82" s="66"/>
      <c r="I82" s="66"/>
      <c r="J82" s="66"/>
      <c r="K82" s="66"/>
      <c r="L82" s="66"/>
      <c r="M82" s="66"/>
      <c r="N82" s="68"/>
    </row>
    <row r="83" ht="13.55" customHeight="1">
      <c r="A83" s="70"/>
      <c r="B83" t="s" s="73">
        <v>223</v>
      </c>
      <c r="C83" t="s" s="74">
        <v>220</v>
      </c>
      <c r="D83" t="s" s="74">
        <v>739</v>
      </c>
      <c r="E83" s="75"/>
      <c r="F83" s="66"/>
      <c r="G83" s="66"/>
      <c r="H83" s="66"/>
      <c r="I83" s="66"/>
      <c r="J83" s="66"/>
      <c r="K83" s="66"/>
      <c r="L83" s="66"/>
      <c r="M83" s="66"/>
      <c r="N83" s="68"/>
    </row>
    <row r="84" ht="13.55" customHeight="1">
      <c r="A84" s="70"/>
      <c r="B84" t="s" s="73">
        <v>740</v>
      </c>
      <c r="C84" t="s" s="74">
        <v>220</v>
      </c>
      <c r="D84" t="s" s="74">
        <v>741</v>
      </c>
      <c r="E84" s="75"/>
      <c r="F84" s="66"/>
      <c r="G84" s="66"/>
      <c r="H84" s="66"/>
      <c r="I84" s="66"/>
      <c r="J84" s="66"/>
      <c r="K84" s="66"/>
      <c r="L84" s="66"/>
      <c r="M84" s="66"/>
      <c r="N84" s="68"/>
    </row>
    <row r="85" ht="13.55" customHeight="1">
      <c r="A85" s="70"/>
      <c r="B85" t="s" s="73">
        <v>742</v>
      </c>
      <c r="C85" t="s" s="74">
        <v>220</v>
      </c>
      <c r="D85" t="s" s="74">
        <v>743</v>
      </c>
      <c r="E85" s="75"/>
      <c r="F85" s="66"/>
      <c r="G85" s="66"/>
      <c r="H85" s="66"/>
      <c r="I85" s="66"/>
      <c r="J85" s="66"/>
      <c r="K85" s="66"/>
      <c r="L85" s="66"/>
      <c r="M85" s="66"/>
      <c r="N85" s="68"/>
    </row>
    <row r="86" ht="13.55" customHeight="1">
      <c r="A86" s="70"/>
      <c r="B86" t="s" s="73">
        <v>744</v>
      </c>
      <c r="C86" t="s" s="74">
        <v>220</v>
      </c>
      <c r="D86" t="s" s="74">
        <v>745</v>
      </c>
      <c r="E86" s="75"/>
      <c r="F86" s="66"/>
      <c r="G86" s="66"/>
      <c r="H86" s="66"/>
      <c r="I86" s="66"/>
      <c r="J86" s="66"/>
      <c r="K86" s="66"/>
      <c r="L86" s="66"/>
      <c r="M86" s="66"/>
      <c r="N86" s="68"/>
    </row>
    <row r="87" ht="13.55" customHeight="1">
      <c r="A87" s="70"/>
      <c r="B87" t="s" s="73">
        <v>746</v>
      </c>
      <c r="C87" t="s" s="74">
        <v>220</v>
      </c>
      <c r="D87" t="s" s="74">
        <v>747</v>
      </c>
      <c r="E87" s="75"/>
      <c r="F87" s="66"/>
      <c r="G87" s="66"/>
      <c r="H87" s="66"/>
      <c r="I87" s="66"/>
      <c r="J87" s="66"/>
      <c r="K87" s="66"/>
      <c r="L87" s="66"/>
      <c r="M87" s="66"/>
      <c r="N87" s="68"/>
    </row>
    <row r="88" ht="13.55" customHeight="1">
      <c r="A88" s="70"/>
      <c r="B88" t="s" s="73">
        <v>409</v>
      </c>
      <c r="C88" t="s" s="74">
        <v>406</v>
      </c>
      <c r="D88" t="s" s="74">
        <v>748</v>
      </c>
      <c r="E88" s="75"/>
      <c r="F88" s="66"/>
      <c r="G88" s="66"/>
      <c r="H88" s="66"/>
      <c r="I88" s="66"/>
      <c r="J88" s="66"/>
      <c r="K88" s="66"/>
      <c r="L88" s="66"/>
      <c r="M88" s="66"/>
      <c r="N88" s="68"/>
    </row>
    <row r="89" ht="13.55" customHeight="1">
      <c r="A89" s="70"/>
      <c r="B89" t="s" s="73">
        <v>414</v>
      </c>
      <c r="C89" t="s" s="74">
        <v>411</v>
      </c>
      <c r="D89" t="s" s="74">
        <v>749</v>
      </c>
      <c r="E89" s="75"/>
      <c r="F89" s="66"/>
      <c r="G89" s="66"/>
      <c r="H89" s="66"/>
      <c r="I89" s="66"/>
      <c r="J89" s="66"/>
      <c r="K89" s="66"/>
      <c r="L89" s="66"/>
      <c r="M89" s="66"/>
      <c r="N89" s="68"/>
    </row>
    <row r="90" ht="13.55" customHeight="1">
      <c r="A90" s="70"/>
      <c r="B90" t="s" s="73">
        <v>545</v>
      </c>
      <c r="C90" t="s" s="74">
        <v>411</v>
      </c>
      <c r="D90" t="s" s="74">
        <v>750</v>
      </c>
      <c r="E90" s="75"/>
      <c r="F90" s="66"/>
      <c r="G90" s="66"/>
      <c r="H90" s="66"/>
      <c r="I90" s="66"/>
      <c r="J90" s="66"/>
      <c r="K90" s="66"/>
      <c r="L90" s="66"/>
      <c r="M90" s="66"/>
      <c r="N90" s="68"/>
    </row>
    <row r="91" ht="13.55" customHeight="1">
      <c r="A91" s="76"/>
      <c r="B91" s="77"/>
      <c r="C91" t="s" s="74">
        <v>411</v>
      </c>
      <c r="D91" s="78"/>
      <c r="E91" s="79"/>
      <c r="F91" s="80"/>
      <c r="G91" s="80"/>
      <c r="H91" s="80"/>
      <c r="I91" s="80"/>
      <c r="J91" s="80"/>
      <c r="K91" s="80"/>
      <c r="L91" s="80"/>
      <c r="M91" s="80"/>
      <c r="N91" s="81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L6"/>
  <sheetViews>
    <sheetView workbookViewId="0" showGridLines="0" defaultGridColor="1"/>
  </sheetViews>
  <sheetFormatPr defaultColWidth="9.16667" defaultRowHeight="15" customHeight="1" outlineLevelRow="0" outlineLevelCol="0"/>
  <cols>
    <col min="1" max="1" width="33.5" style="82" customWidth="1"/>
    <col min="2" max="2" width="13.1719" style="82" customWidth="1"/>
    <col min="3" max="12" width="9.17188" style="82" customWidth="1"/>
    <col min="13" max="16384" width="9.17188" style="82" customWidth="1"/>
  </cols>
  <sheetData>
    <row r="1" ht="13.55" customHeight="1">
      <c r="A1" t="s" s="71">
        <v>751</v>
      </c>
      <c r="B1" t="s" s="71">
        <v>752</v>
      </c>
      <c r="C1" s="83"/>
      <c r="D1" s="62"/>
      <c r="E1" s="62"/>
      <c r="F1" s="62"/>
      <c r="G1" s="62"/>
      <c r="H1" s="62"/>
      <c r="I1" s="62"/>
      <c r="J1" s="62"/>
      <c r="K1" s="62"/>
      <c r="L1" s="63"/>
    </row>
    <row r="2" ht="13.55" customHeight="1">
      <c r="A2" t="s" s="73">
        <v>753</v>
      </c>
      <c r="B2" t="s" s="74">
        <v>754</v>
      </c>
      <c r="C2" s="75"/>
      <c r="D2" s="66"/>
      <c r="E2" s="66"/>
      <c r="F2" s="66"/>
      <c r="G2" s="66"/>
      <c r="H2" s="66"/>
      <c r="I2" s="66"/>
      <c r="J2" s="66"/>
      <c r="K2" s="66"/>
      <c r="L2" s="68"/>
    </row>
    <row r="3" ht="13.55" customHeight="1">
      <c r="A3" t="s" s="73">
        <v>132</v>
      </c>
      <c r="B3" t="s" s="74">
        <v>137</v>
      </c>
      <c r="C3" s="75"/>
      <c r="D3" s="66"/>
      <c r="E3" s="66"/>
      <c r="F3" s="66"/>
      <c r="G3" s="66"/>
      <c r="H3" s="66"/>
      <c r="I3" s="66"/>
      <c r="J3" s="66"/>
      <c r="K3" s="66"/>
      <c r="L3" s="68"/>
    </row>
    <row r="4" ht="13.55" customHeight="1">
      <c r="A4" t="s" s="73">
        <v>32</v>
      </c>
      <c r="B4" t="s" s="74">
        <v>236</v>
      </c>
      <c r="C4" s="75"/>
      <c r="D4" s="66"/>
      <c r="E4" s="66"/>
      <c r="F4" s="66"/>
      <c r="G4" s="66"/>
      <c r="H4" s="66"/>
      <c r="I4" s="66"/>
      <c r="J4" s="66"/>
      <c r="K4" s="66"/>
      <c r="L4" s="68"/>
    </row>
    <row r="5" ht="13.55" customHeight="1">
      <c r="A5" t="s" s="73">
        <v>31</v>
      </c>
      <c r="B5" t="s" s="74">
        <v>39</v>
      </c>
      <c r="C5" s="75"/>
      <c r="D5" s="66"/>
      <c r="E5" s="66"/>
      <c r="F5" s="66"/>
      <c r="G5" s="66"/>
      <c r="H5" s="66"/>
      <c r="I5" s="66"/>
      <c r="J5" s="66"/>
      <c r="K5" s="66"/>
      <c r="L5" s="68"/>
    </row>
    <row r="6" ht="13.55" customHeight="1">
      <c r="A6" t="s" s="73">
        <v>755</v>
      </c>
      <c r="B6" t="s" s="74">
        <v>58</v>
      </c>
      <c r="C6" s="79"/>
      <c r="D6" s="80"/>
      <c r="E6" s="80"/>
      <c r="F6" s="80"/>
      <c r="G6" s="80"/>
      <c r="H6" s="80"/>
      <c r="I6" s="80"/>
      <c r="J6" s="80"/>
      <c r="K6" s="80"/>
      <c r="L6" s="81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