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georgehyros/Documents/Data Bootcamp/GH-RUT-SOM-DATA/excel-challenge/"/>
    </mc:Choice>
  </mc:AlternateContent>
  <xr:revisionPtr revIDLastSave="0" documentId="13_ncr:1_{524D09F5-6220-CE4A-B3A0-FA2608CF1007}" xr6:coauthVersionLast="45" xr6:coauthVersionMax="45" xr10:uidLastSave="{00000000-0000-0000-0000-000000000000}"/>
  <bookViews>
    <workbookView xWindow="13300" yWindow="3920" windowWidth="36260" windowHeight="24760" activeTab="5" xr2:uid="{00000000-000D-0000-FFFF-FFFF00000000}"/>
  </bookViews>
  <sheets>
    <sheet name="SuccessVsNot" sheetId="6" r:id="rId1"/>
    <sheet name="Goal Vs Result" sheetId="5" r:id="rId2"/>
    <sheet name="LaunchDateOutcomes" sheetId="4" r:id="rId3"/>
    <sheet name="SubCategoryStats" sheetId="3" r:id="rId4"/>
    <sheet name="CategoryStats" sheetId="2" r:id="rId5"/>
    <sheet name="Kickstarter" sheetId="1" r:id="rId6"/>
  </sheets>
  <definedNames>
    <definedName name="_xlnm._FilterDatabase" localSheetId="5" hidden="1">Kickstarter!$A$1:$T$4115</definedName>
    <definedName name="_xlchart.v1.0" hidden="1">SuccessVsNot!$E$2</definedName>
    <definedName name="_xlchart.v1.1" hidden="1">SuccessVsNot!$E$3:$E$2187</definedName>
    <definedName name="_xlchart.v1.10" hidden="1">SuccessVsNot!$F$2</definedName>
    <definedName name="_xlchart.v1.11" hidden="1">SuccessVsNot!$F$3:$F$2187</definedName>
    <definedName name="_xlchart.v1.12" hidden="1">SuccessVsNot!$E$2</definedName>
    <definedName name="_xlchart.v1.13" hidden="1">SuccessVsNot!$E$3:$E$2187</definedName>
    <definedName name="_xlchart.v1.14" hidden="1">SuccessVsNot!$F$2</definedName>
    <definedName name="_xlchart.v1.15" hidden="1">SuccessVsNot!$F$3:$F$2187</definedName>
    <definedName name="_xlchart.v1.2" hidden="1">SuccessVsNot!$F$2</definedName>
    <definedName name="_xlchart.v1.3" hidden="1">SuccessVsNot!$F$3:$F$2187</definedName>
    <definedName name="_xlchart.v1.4" hidden="1">SuccessVsNot!$E$2</definedName>
    <definedName name="_xlchart.v1.5" hidden="1">SuccessVsNot!$E$3:$E$2187</definedName>
    <definedName name="_xlchart.v1.6" hidden="1">SuccessVsNot!$F$2</definedName>
    <definedName name="_xlchart.v1.7" hidden="1">SuccessVsNot!$F$3:$F$2187</definedName>
    <definedName name="_xlchart.v1.8" hidden="1">SuccessVsNot!$E$2</definedName>
    <definedName name="_xlchart.v1.9" hidden="1">SuccessVsNot!$E$3:$E$2187</definedName>
    <definedName name="Backers">Kickstarter!$L$2:$L$4115</definedName>
    <definedName name="Goal">Kickstarter!$D$2:$D$4115</definedName>
    <definedName name="State">Kickstarter!$F$2:$F$4115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" i="6" l="1" a="1"/>
  <c r="C3" i="6" s="1"/>
  <c r="C8" i="6" a="1"/>
  <c r="C8" i="6" s="1"/>
  <c r="C7" i="6" a="1"/>
  <c r="C7" i="6" s="1"/>
  <c r="C6" i="6" a="1"/>
  <c r="C6" i="6" s="1"/>
  <c r="C5" i="6" a="1"/>
  <c r="C5" i="6" s="1"/>
  <c r="C4" i="6" a="1"/>
  <c r="C4" i="6" s="1"/>
  <c r="B8" i="6" a="1"/>
  <c r="B8" i="6" s="1"/>
  <c r="B7" i="6" a="1"/>
  <c r="B7" i="6" s="1"/>
  <c r="B6" i="6" a="1"/>
  <c r="B6" i="6" s="1"/>
  <c r="B5" i="6" a="1"/>
  <c r="B5" i="6" s="1"/>
  <c r="B4" i="6" a="1"/>
  <c r="B4" i="6" s="1"/>
  <c r="B3" i="6" a="1"/>
  <c r="B3" i="6" s="1"/>
  <c r="D15" i="5" l="1"/>
  <c r="D13" i="5"/>
  <c r="D12" i="5"/>
  <c r="D11" i="5"/>
  <c r="D10" i="5"/>
  <c r="D9" i="5"/>
  <c r="D8" i="5"/>
  <c r="D7" i="5"/>
  <c r="D6" i="5"/>
  <c r="D5" i="5"/>
  <c r="D4" i="5"/>
  <c r="D3" i="5"/>
  <c r="D2" i="5"/>
  <c r="C15" i="5"/>
  <c r="C13" i="5"/>
  <c r="C12" i="5"/>
  <c r="C11" i="5"/>
  <c r="C10" i="5"/>
  <c r="C9" i="5"/>
  <c r="C8" i="5"/>
  <c r="C7" i="5"/>
  <c r="C6" i="5"/>
  <c r="C5" i="5"/>
  <c r="C4" i="5"/>
  <c r="C3" i="5"/>
  <c r="C2" i="5"/>
  <c r="B4" i="5"/>
  <c r="B15" i="5"/>
  <c r="B13" i="5"/>
  <c r="E13" i="5" s="1"/>
  <c r="B12" i="5"/>
  <c r="B11" i="5"/>
  <c r="B10" i="5"/>
  <c r="B9" i="5"/>
  <c r="E9" i="5" s="1"/>
  <c r="B8" i="5"/>
  <c r="B7" i="5"/>
  <c r="B6" i="5"/>
  <c r="B5" i="5"/>
  <c r="E5" i="5" s="1"/>
  <c r="B3" i="5"/>
  <c r="B2" i="5"/>
  <c r="B14" i="5" l="1"/>
  <c r="G5" i="5"/>
  <c r="G9" i="5"/>
  <c r="G13" i="5"/>
  <c r="F8" i="5"/>
  <c r="H5" i="5"/>
  <c r="H9" i="5"/>
  <c r="H13" i="5"/>
  <c r="E12" i="5"/>
  <c r="H12" i="5" s="1"/>
  <c r="E8" i="5"/>
  <c r="H8" i="5" s="1"/>
  <c r="E4" i="5"/>
  <c r="F4" i="5" s="1"/>
  <c r="F5" i="5"/>
  <c r="I5" i="5" s="1"/>
  <c r="F9" i="5"/>
  <c r="F13" i="5"/>
  <c r="E11" i="5"/>
  <c r="G11" i="5" s="1"/>
  <c r="E7" i="5"/>
  <c r="F7" i="5" s="1"/>
  <c r="E3" i="5"/>
  <c r="H3" i="5" s="1"/>
  <c r="G4" i="5"/>
  <c r="H11" i="5"/>
  <c r="E2" i="5"/>
  <c r="F2" i="5" s="1"/>
  <c r="E10" i="5"/>
  <c r="F10" i="5" s="1"/>
  <c r="E6" i="5"/>
  <c r="G6" i="5" s="1"/>
  <c r="D14" i="5"/>
  <c r="C14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11" i="5" l="1"/>
  <c r="I11" i="5" s="1"/>
  <c r="H7" i="5"/>
  <c r="H10" i="5"/>
  <c r="G7" i="5"/>
  <c r="H4" i="5"/>
  <c r="I4" i="5" s="1"/>
  <c r="G8" i="5"/>
  <c r="I8" i="5" s="1"/>
  <c r="I9" i="5"/>
  <c r="G10" i="5"/>
  <c r="I10" i="5" s="1"/>
  <c r="E14" i="5"/>
  <c r="G12" i="5"/>
  <c r="F6" i="5"/>
  <c r="F12" i="5"/>
  <c r="I12" i="5" s="1"/>
  <c r="H6" i="5"/>
  <c r="G3" i="5"/>
  <c r="F3" i="5"/>
  <c r="H2" i="5"/>
  <c r="I13" i="5"/>
  <c r="G2" i="5"/>
  <c r="I2" i="5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I7" i="5" l="1"/>
  <c r="I6" i="5"/>
  <c r="I3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<sst xmlns="http://schemas.openxmlformats.org/spreadsheetml/2006/main" count="24788" uniqueCount="8371">
  <si>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</si>
  <si>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</si>
  <si>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</si>
  <si>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</si>
  <si>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</si>
  <si>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</si>
  <si>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</si>
  <si>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</si>
  <si>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</si>
  <si>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</si>
  <si>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</si>
  <si>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</si>
  <si>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</si>
  <si>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</si>
  <si>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</si>
  <si>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</si>
  <si>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</si>
  <si>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</si>
  <si>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</si>
  <si>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</si>
  <si>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</si>
  <si>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</si>
  <si>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</si>
  <si>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</si>
  <si>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</si>
  <si>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</si>
  <si>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</si>
  <si>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</si>
  <si>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</si>
  <si>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</si>
  <si>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</si>
  <si>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</si>
  <si>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</si>
  <si>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</si>
  <si>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</si>
  <si>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</si>
  <si>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</si>
  <si>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</si>
  <si>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</si>
  <si>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</si>
  <si>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</si>
  <si>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</si>
  <si>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</si>
  <si>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</si>
  <si>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</si>
  <si>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</si>
  <si>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</si>
  <si>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</si>
  <si>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</si>
  <si>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</si>
  <si>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</si>
  <si>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</si>
  <si>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</si>
  <si>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</si>
  <si>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</si>
  <si>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</si>
  <si>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</si>
  <si>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</si>
  <si>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</si>
  <si>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</si>
  <si>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</si>
  <si>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</si>
  <si>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</si>
  <si>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</si>
  <si>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</si>
  <si>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</si>
  <si>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</si>
  <si>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</si>
  <si>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</si>
  <si>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</si>
  <si>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</si>
  <si>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</si>
  <si>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</si>
  <si>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</si>
  <si>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</si>
  <si>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</si>
  <si>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</si>
  <si>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</si>
  <si>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</si>
  <si>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</si>
  <si>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</si>
  <si>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</si>
  <si>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</si>
  <si>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</si>
  <si>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</si>
  <si>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</si>
  <si>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</si>
  <si>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</si>
  <si>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</si>
  <si>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</si>
  <si>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</si>
  <si>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</si>
  <si>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</si>
  <si>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</si>
  <si>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</si>
  <si>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</si>
  <si>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</si>
  <si>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</si>
  <si>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</si>
  <si>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</si>
  <si>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</si>
  <si>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</si>
  <si>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</si>
  <si>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</si>
  <si>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</si>
  <si>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</si>
  <si>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</si>
  <si>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</si>
  <si>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</si>
  <si>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</si>
  <si>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</si>
  <si>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</si>
  <si>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</si>
  <si>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</si>
  <si>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</si>
  <si>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</si>
  <si>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</si>
  <si>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</si>
  <si>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</si>
  <si>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</si>
  <si>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</si>
  <si>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</si>
  <si>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</si>
  <si>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</si>
  <si>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</si>
  <si>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</si>
  <si>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</si>
  <si>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</si>
  <si>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</si>
  <si>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</si>
  <si>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</si>
  <si>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</si>
  <si>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</si>
  <si>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</si>
  <si>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</si>
  <si>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</si>
  <si>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</si>
  <si>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</si>
  <si>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</si>
  <si>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</si>
  <si>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</si>
  <si>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</si>
  <si>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</si>
  <si>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</si>
  <si>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</si>
  <si>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</si>
  <si>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</si>
  <si>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</si>
  <si>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</si>
  <si>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</si>
  <si>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</si>
  <si>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</si>
  <si>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</si>
  <si>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</si>
  <si>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</si>
  <si>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</si>
  <si>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</si>
  <si>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</si>
  <si>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</si>
  <si>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</si>
  <si>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</si>
  <si>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</si>
  <si>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</si>
  <si>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</si>
  <si>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</si>
  <si>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</si>
  <si>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</si>
  <si>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</si>
  <si>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</si>
  <si>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</si>
  <si>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</si>
  <si>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</si>
  <si>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</si>
  <si>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</si>
  <si>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</si>
  <si>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</si>
  <si>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</si>
  <si>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</si>
  <si>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</si>
  <si>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</si>
  <si>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</si>
  <si>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</si>
  <si>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</si>
  <si>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</si>
  <si>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</si>
  <si>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</si>
  <si>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</si>
  <si>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</si>
  <si>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</si>
  <si>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</si>
  <si>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</si>
  <si>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</si>
  <si>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</si>
  <si>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</si>
  <si>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</si>
  <si>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</si>
  <si>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</si>
  <si>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</si>
  <si>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</si>
  <si>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</si>
  <si>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</si>
  <si>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</si>
  <si>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</si>
  <si>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</si>
  <si>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</si>
  <si>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</si>
  <si>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</si>
  <si>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</si>
  <si>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</si>
  <si>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</si>
  <si>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</si>
  <si>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</si>
  <si>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</si>
  <si>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</si>
  <si>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</si>
  <si>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</si>
  <si>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</si>
  <si>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</si>
  <si>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</si>
  <si>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</si>
  <si>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</si>
  <si>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</si>
  <si>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</si>
  <si>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</si>
  <si>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</si>
  <si>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</si>
  <si>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</si>
  <si>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</si>
  <si>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</si>
  <si>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</si>
  <si>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</si>
  <si>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</si>
  <si>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</si>
  <si>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</si>
  <si>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</si>
  <si>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</si>
  <si>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</si>
  <si>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</si>
  <si>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</si>
  <si>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</si>
  <si>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</si>
  <si>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</si>
  <si>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</si>
  <si>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</si>
  <si>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</si>
  <si>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</si>
  <si>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</si>
  <si>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</si>
  <si>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</si>
  <si>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</si>
  <si>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</si>
  <si>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</si>
  <si>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</si>
  <si>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</si>
  <si>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</si>
  <si>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</si>
  <si>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</si>
  <si>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</si>
  <si>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</si>
  <si>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</si>
  <si>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</si>
  <si>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</si>
  <si>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</si>
  <si>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</si>
  <si>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</si>
  <si>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</si>
  <si>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</si>
  <si>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</si>
  <si>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</si>
  <si>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</si>
  <si>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</si>
  <si>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</si>
  <si>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</si>
  <si>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</si>
  <si>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</si>
  <si>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</si>
  <si>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</si>
  <si>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</si>
  <si>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</si>
  <si>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</si>
  <si>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</si>
  <si>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</si>
  <si>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</si>
  <si>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</si>
  <si>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</si>
  <si>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</si>
  <si>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</si>
  <si>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</si>
  <si>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</si>
  <si>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</si>
  <si>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</si>
  <si>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</si>
  <si>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</si>
  <si>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</si>
  <si>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</si>
  <si>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</si>
  <si>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</si>
  <si>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</si>
  <si>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</si>
  <si>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</si>
  <si>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</si>
  <si>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</si>
  <si>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</si>
  <si>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</si>
  <si>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</si>
  <si>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</si>
  <si>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</si>
  <si>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</si>
  <si>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</si>
  <si>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</si>
  <si>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</si>
  <si>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</si>
  <si>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</si>
  <si>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</si>
  <si>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</si>
  <si>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</si>
  <si>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</si>
  <si>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</si>
  <si>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</si>
  <si>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</si>
  <si>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</si>
  <si>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</si>
  <si>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</si>
  <si>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</si>
  <si>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</si>
  <si>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</si>
  <si>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</si>
  <si>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</si>
  <si>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</si>
  <si>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</si>
  <si>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</si>
  <si>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</si>
  <si>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</si>
  <si>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</si>
  <si>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</si>
  <si>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</si>
  <si>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</si>
  <si>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</si>
  <si>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</si>
  <si>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</si>
  <si>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</si>
  <si>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</si>
  <si>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</si>
  <si>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</si>
  <si>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</si>
  <si>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</si>
  <si>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</si>
  <si>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</si>
  <si>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</si>
  <si>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</si>
  <si>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</si>
  <si>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</si>
  <si>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</si>
  <si>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</si>
  <si>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</si>
  <si>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</si>
  <si>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</si>
  <si>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</si>
  <si>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</si>
  <si>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</si>
  <si>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</si>
  <si>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</si>
  <si>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</si>
  <si>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</si>
  <si>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</si>
  <si>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</si>
  <si>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</si>
  <si>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</si>
  <si>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</si>
  <si>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</si>
  <si>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</si>
  <si>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</si>
  <si>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</si>
  <si>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</si>
  <si>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</si>
  <si>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</si>
  <si>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</si>
  <si>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</si>
  <si>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</si>
  <si>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</si>
  <si>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</si>
  <si>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</si>
  <si>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</si>
  <si>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</si>
  <si>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</si>
  <si>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</si>
  <si>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</si>
  <si>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</si>
  <si>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</si>
  <si>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</si>
  <si>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</si>
  <si>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</si>
  <si>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</si>
  <si>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</si>
  <si>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</si>
  <si>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</si>
  <si>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</si>
  <si>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</si>
  <si>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</si>
  <si>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</si>
  <si>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</si>
  <si>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</si>
  <si>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</si>
  <si>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</si>
  <si>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</si>
  <si>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</si>
  <si>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</si>
  <si>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</si>
  <si>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</si>
  <si>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</si>
  <si>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</si>
  <si>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</si>
  <si>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</si>
  <si>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</si>
  <si>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</si>
  <si>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</si>
  <si>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</si>
  <si>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</si>
  <si>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</si>
  <si>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</si>
  <si>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</si>
  <si>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</si>
  <si>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</si>
  <si>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</si>
  <si>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</si>
  <si>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</si>
  <si>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</si>
  <si>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</si>
  <si>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</si>
  <si>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</si>
  <si>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</si>
  <si>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</si>
  <si>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</si>
  <si>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</si>
  <si>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</si>
  <si>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</si>
  <si>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</si>
  <si>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</si>
  <si>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</si>
  <si>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</si>
  <si>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</si>
  <si>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</si>
  <si>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</si>
  <si>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</si>
  <si>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</si>
  <si>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</si>
  <si>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</si>
  <si>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</si>
  <si>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</si>
  <si>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</si>
  <si>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</si>
  <si>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</si>
  <si>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</si>
  <si>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</si>
  <si>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</si>
  <si>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</si>
  <si>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</si>
  <si>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</si>
  <si>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</si>
  <si>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</si>
  <si>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</si>
  <si>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</si>
  <si>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</si>
  <si>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</si>
  <si>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</si>
  <si>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</si>
  <si>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</si>
  <si>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</si>
  <si>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</si>
  <si>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</si>
  <si>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</si>
  <si>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</si>
  <si>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</si>
  <si>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</si>
  <si>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</si>
  <si>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</si>
  <si>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</si>
  <si>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</si>
  <si>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</si>
  <si>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</si>
  <si>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</si>
  <si>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</si>
  <si>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</si>
  <si>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</si>
  <si>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</si>
  <si>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</si>
  <si>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</si>
  <si>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</si>
  <si>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</si>
  <si>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</si>
  <si>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</si>
  <si>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</si>
  <si>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</si>
  <si>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</si>
  <si>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</si>
  <si>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</si>
  <si>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</si>
  <si>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</si>
  <si>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</si>
  <si>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</si>
  <si>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</si>
  <si>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</si>
  <si>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</si>
  <si>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</si>
  <si>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</si>
  <si>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</si>
  <si>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</si>
  <si>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</si>
  <si>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</si>
  <si>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</si>
  <si>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</si>
  <si>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</si>
  <si>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</si>
  <si>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</si>
  <si>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</si>
  <si>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</si>
  <si>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</si>
  <si>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</si>
  <si>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</si>
  <si>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</si>
  <si>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</si>
  <si>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</si>
  <si>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</si>
  <si>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</si>
  <si>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</si>
  <si>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</si>
  <si>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</si>
  <si>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</si>
  <si>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</si>
  <si>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</si>
  <si>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</si>
  <si>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</si>
  <si>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</si>
  <si>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</si>
  <si>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</si>
  <si>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</si>
  <si>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</si>
  <si>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</si>
  <si>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</si>
  <si>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</si>
  <si>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</si>
  <si>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</si>
  <si>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</si>
  <si>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</si>
  <si>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</si>
  <si>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</si>
  <si>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</si>
  <si>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</si>
  <si>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</si>
  <si>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</si>
  <si>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</si>
  <si>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</si>
  <si>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</si>
  <si>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</si>
  <si>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</si>
  <si>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</si>
  <si>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</si>
  <si>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</si>
  <si>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</si>
  <si>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</si>
  <si>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</si>
  <si>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</si>
  <si>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</si>
  <si>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</si>
  <si>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</si>
  <si>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</si>
  <si>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</si>
  <si>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</si>
  <si>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</si>
  <si>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</si>
  <si>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</si>
  <si>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</si>
  <si>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</si>
  <si>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</si>
  <si>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</si>
  <si>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</si>
  <si>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</si>
  <si>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</si>
  <si>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</si>
  <si>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</si>
  <si>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</si>
  <si>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</si>
  <si>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</si>
  <si>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</si>
  <si>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</si>
  <si>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</si>
  <si>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</si>
  <si>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</si>
  <si>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</si>
  <si>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</si>
  <si>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</si>
  <si>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</si>
  <si>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</si>
  <si>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</si>
  <si>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</si>
  <si>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</si>
  <si>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</si>
  <si>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</si>
  <si>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</si>
  <si>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</si>
  <si>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</si>
  <si>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</si>
  <si>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</si>
  <si>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</si>
  <si>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</si>
  <si>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</si>
  <si>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</si>
  <si>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</si>
  <si>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</si>
  <si>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</si>
  <si>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</si>
  <si>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</si>
  <si>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</si>
  <si>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</si>
  <si>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</si>
  <si>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</si>
  <si>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</si>
  <si>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</si>
  <si>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</si>
  <si>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</si>
  <si>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</si>
  <si>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</si>
  <si>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</si>
  <si>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</si>
  <si>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</si>
  <si>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</si>
  <si>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</si>
  <si>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</si>
  <si>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</si>
  <si>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</si>
  <si>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</si>
  <si>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</si>
  <si>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</si>
  <si>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</si>
  <si>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</si>
  <si>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</si>
  <si>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</si>
  <si>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</si>
  <si>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</si>
  <si>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</si>
  <si>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</si>
  <si>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</si>
  <si>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</si>
  <si>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</si>
  <si>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</si>
  <si>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</si>
  <si>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</si>
  <si>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</si>
  <si>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</si>
  <si>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</si>
  <si>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</si>
  <si>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</si>
  <si>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</si>
  <si>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</si>
  <si>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</si>
  <si>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</si>
  <si>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</si>
  <si>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</si>
  <si>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</si>
  <si>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</si>
  <si>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</si>
  <si>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</si>
  <si>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</si>
  <si>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</si>
  <si>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</si>
  <si>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</si>
  <si>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</si>
  <si>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</si>
  <si>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</si>
  <si>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</si>
  <si>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</si>
  <si>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</si>
  <si>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</si>
  <si>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</si>
  <si>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</si>
  <si>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</si>
  <si>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</si>
  <si>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</si>
  <si>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</si>
  <si>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</si>
  <si>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</si>
  <si>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</si>
  <si>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</si>
  <si>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</si>
  <si>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</si>
  <si>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</si>
  <si>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</si>
  <si>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</si>
  <si>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</si>
  <si>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</si>
  <si>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</si>
  <si>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</si>
  <si>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</si>
  <si>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</si>
  <si>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</si>
  <si>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</si>
  <si>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</si>
  <si>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</si>
  <si>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</si>
  <si>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</si>
  <si>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</si>
  <si>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</si>
  <si>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</si>
  <si>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</si>
  <si>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</si>
  <si>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</si>
  <si>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</si>
  <si>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</si>
  <si>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</si>
  <si>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</si>
  <si>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</si>
  <si>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</si>
  <si>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</si>
  <si>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</si>
  <si>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</si>
  <si>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</si>
  <si>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</si>
  <si>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</si>
  <si>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</si>
  <si>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</si>
  <si>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</si>
  <si>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</si>
  <si>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</si>
  <si>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</si>
  <si>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</si>
  <si>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</si>
  <si>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</si>
  <si>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</si>
  <si>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</si>
  <si>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</si>
  <si>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</si>
  <si>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</si>
  <si>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</si>
  <si>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</si>
  <si>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</si>
  <si>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</si>
  <si>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</si>
  <si>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</si>
  <si>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</si>
  <si>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</si>
  <si>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</si>
  <si>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</si>
  <si>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</si>
  <si>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</si>
  <si>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</si>
  <si>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</si>
  <si>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</si>
  <si>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</si>
  <si>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</si>
  <si>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</si>
  <si>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</si>
  <si>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</si>
  <si>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</si>
  <si>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</si>
  <si>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</si>
  <si>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</si>
  <si>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</si>
  <si>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</si>
  <si>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</si>
  <si>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</si>
  <si>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</si>
  <si>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</si>
  <si>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</si>
  <si>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</si>
  <si>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</si>
  <si>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</si>
  <si>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</si>
  <si>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</si>
  <si>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</si>
  <si>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</si>
  <si>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</si>
  <si>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</si>
  <si>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</si>
  <si>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</si>
  <si>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</si>
  <si>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</si>
  <si>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</si>
  <si>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</si>
  <si>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</si>
  <si>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</si>
  <si>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</si>
  <si>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</si>
  <si>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</si>
  <si>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</si>
  <si>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</si>
  <si>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</si>
  <si>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</si>
  <si>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</si>
  <si>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</si>
  <si>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</si>
  <si>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</si>
  <si>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</si>
  <si>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</si>
  <si>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</si>
  <si>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</si>
  <si>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</si>
  <si>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</si>
  <si>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</si>
  <si>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</si>
  <si>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</si>
  <si>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</si>
  <si>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</si>
  <si>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</si>
  <si>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</si>
  <si>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</si>
  <si>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</si>
  <si>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</si>
  <si>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</si>
  <si>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</si>
  <si>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</si>
  <si>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</si>
  <si>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</si>
  <si>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</si>
  <si>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</si>
  <si>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</si>
  <si>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</si>
  <si>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</si>
  <si>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</si>
  <si>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</si>
  <si>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</si>
  <si>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</si>
  <si>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</si>
  <si>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</si>
  <si>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</si>
  <si>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</si>
  <si>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</si>
  <si>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</si>
  <si>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</si>
  <si>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</si>
  <si>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</si>
  <si>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</si>
  <si>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</si>
  <si>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</si>
  <si>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</si>
  <si>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</si>
  <si>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</si>
  <si>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</si>
  <si>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</si>
  <si>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</si>
  <si>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</si>
  <si>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</si>
  <si>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</si>
  <si>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</si>
  <si>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</si>
  <si>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</si>
  <si>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</si>
  <si>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</si>
  <si>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</si>
  <si>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</si>
  <si>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</si>
  <si>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</si>
  <si>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</si>
  <si>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</si>
  <si>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</si>
  <si>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</si>
  <si>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</si>
  <si>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</si>
  <si>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</si>
  <si>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</si>
  <si>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</si>
  <si>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</si>
  <si>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</si>
  <si>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</si>
  <si>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</si>
  <si>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</si>
  <si>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</si>
  <si>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</si>
  <si>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</si>
  <si>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</si>
  <si>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</si>
  <si>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</si>
  <si>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</si>
  <si>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</si>
  <si>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</si>
  <si>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</si>
  <si>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</si>
  <si>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</si>
  <si>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</si>
  <si>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</si>
  <si>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</si>
  <si>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</si>
  <si>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</si>
  <si>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</si>
  <si>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</si>
  <si>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</si>
  <si>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</si>
  <si>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</si>
  <si>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</si>
  <si>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</si>
  <si>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</si>
  <si>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</si>
  <si>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</si>
  <si>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</si>
  <si>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</si>
  <si>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</si>
  <si>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</si>
  <si>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</si>
  <si>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</si>
  <si>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</si>
  <si>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</si>
  <si>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</si>
  <si>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</si>
  <si>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</si>
  <si>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</si>
  <si>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</si>
  <si>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</si>
  <si>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</si>
  <si>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</si>
  <si>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</si>
  <si>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</si>
  <si>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</si>
  <si>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</si>
  <si>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</si>
  <si>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</si>
  <si>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</si>
  <si>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</si>
  <si>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</si>
  <si>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</si>
  <si>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</si>
  <si>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</si>
  <si>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</si>
  <si>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</si>
  <si>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</si>
  <si>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</si>
  <si>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</si>
  <si>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</si>
  <si>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</si>
  <si>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</si>
  <si>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</si>
  <si>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</si>
  <si>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</si>
  <si>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</si>
  <si>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</si>
  <si>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</si>
  <si>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</si>
  <si>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</si>
  <si>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</si>
  <si>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</si>
  <si>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</si>
  <si>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</si>
  <si>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</si>
  <si>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</si>
  <si>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</si>
  <si>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</si>
  <si>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</si>
  <si>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</si>
  <si>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</si>
  <si>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</si>
  <si>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</si>
  <si>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</si>
  <si>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</si>
  <si>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</si>
  <si>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</si>
  <si>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</si>
  <si>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</si>
  <si>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</si>
  <si>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</si>
  <si>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</si>
  <si>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</si>
  <si>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</si>
  <si>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</si>
  <si>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</si>
  <si>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</si>
  <si>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</si>
  <si>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</si>
  <si>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</si>
  <si>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</si>
  <si>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</si>
  <si>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</si>
  <si>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</si>
  <si>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</si>
  <si>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</si>
  <si>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</si>
  <si>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</si>
  <si>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</si>
  <si>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</si>
  <si>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</si>
  <si>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</si>
  <si>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</si>
  <si>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</si>
  <si>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</si>
  <si>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</si>
  <si>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</si>
  <si>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</si>
  <si>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</si>
  <si>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</si>
  <si>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</si>
  <si>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</si>
  <si>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</si>
  <si>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</si>
  <si>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</si>
  <si>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</si>
  <si>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</si>
  <si>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</si>
  <si>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</si>
  <si>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</si>
  <si>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</si>
  <si>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</si>
  <si>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</si>
  <si>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</si>
  <si>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</si>
  <si>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</si>
  <si>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</si>
  <si>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</si>
  <si>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</si>
  <si>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</si>
  <si>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</si>
  <si>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</si>
  <si>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</si>
  <si>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</si>
  <si>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</si>
  <si>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</si>
  <si>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</si>
  <si>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</si>
  <si>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</si>
  <si>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</si>
  <si>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</si>
  <si>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</si>
  <si>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</si>
  <si>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</si>
  <si>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</si>
  <si>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</si>
  <si>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</si>
  <si>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</si>
  <si>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</si>
  <si>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</si>
  <si>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</si>
  <si>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</si>
  <si>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</si>
  <si>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</si>
  <si>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</si>
  <si>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</si>
  <si>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</si>
  <si>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</si>
  <si>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</si>
  <si>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</si>
  <si>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</si>
  <si>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</si>
  <si>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</si>
  <si>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</si>
  <si>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</si>
  <si>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</si>
  <si>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</si>
  <si>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</si>
  <si>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</si>
  <si>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</si>
  <si>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</si>
  <si>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</si>
  <si>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</si>
  <si>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</si>
  <si>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</si>
  <si>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</si>
  <si>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</si>
  <si>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</si>
  <si>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</si>
  <si>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</si>
  <si>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</si>
  <si>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</si>
  <si>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</si>
  <si>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</si>
  <si>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</si>
  <si>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</si>
  <si>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</si>
  <si>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</si>
  <si>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</si>
  <si>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</si>
  <si>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</si>
  <si>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</si>
  <si>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</si>
  <si>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</si>
  <si>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</si>
  <si>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</si>
  <si>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</si>
  <si>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</si>
  <si>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</si>
  <si>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</si>
  <si>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</si>
  <si>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</si>
  <si>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</si>
  <si>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</si>
  <si>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</si>
  <si>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</si>
  <si>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</si>
  <si>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</si>
  <si>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</si>
  <si>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</si>
  <si>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</si>
  <si>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</si>
  <si>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</si>
  <si>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</si>
  <si>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</si>
  <si>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</si>
  <si>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</si>
  <si>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</si>
  <si>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</si>
  <si>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</si>
  <si>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</si>
  <si>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</si>
  <si>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</si>
  <si>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</si>
  <si>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</si>
  <si>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</si>
  <si>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</si>
  <si>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</si>
  <si>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</si>
  <si>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</si>
  <si>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</si>
  <si>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</si>
  <si>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</si>
  <si>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</si>
  <si>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</si>
  <si>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</si>
  <si>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</si>
  <si>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</si>
  <si>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</si>
  <si>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</si>
  <si>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</si>
  <si>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</si>
  <si>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</si>
  <si>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</si>
  <si>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</si>
  <si>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</si>
  <si>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</si>
  <si>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</si>
  <si>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</si>
  <si>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</si>
  <si>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</si>
  <si>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</si>
  <si>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</si>
  <si>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</si>
  <si>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</si>
  <si>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</si>
  <si>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</si>
  <si>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</si>
  <si>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</si>
  <si>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</si>
  <si>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</si>
  <si>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</si>
  <si>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</si>
  <si>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</si>
  <si>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</si>
  <si>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</si>
  <si>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</si>
  <si>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</si>
  <si>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</si>
  <si>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</si>
  <si>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</si>
  <si>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</si>
  <si>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</si>
  <si>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</si>
  <si>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</si>
  <si>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</si>
  <si>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</si>
  <si>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</si>
  <si>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</si>
  <si>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</si>
  <si>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</si>
  <si>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</si>
  <si>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</si>
  <si>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</si>
  <si>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</si>
  <si>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</si>
  <si>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</si>
  <si>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</si>
  <si>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</si>
  <si>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</si>
  <si>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</si>
  <si>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</si>
  <si>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</si>
  <si>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</si>
  <si>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</si>
  <si>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</si>
  <si>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</si>
  <si>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</si>
  <si>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</si>
  <si>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</si>
  <si>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</si>
  <si>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</si>
  <si>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</si>
  <si>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</si>
  <si>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</si>
  <si>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</si>
  <si>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</si>
  <si>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</si>
  <si>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</si>
  <si>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</si>
  <si>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</si>
  <si>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</si>
  <si>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</si>
  <si>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</si>
  <si>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</si>
  <si>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</si>
  <si>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</si>
  <si>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</si>
  <si>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</si>
  <si>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</si>
  <si>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</si>
  <si>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</si>
  <si>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</si>
  <si>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</si>
  <si>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</si>
  <si>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</si>
  <si>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</si>
  <si>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</si>
  <si>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</si>
  <si>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</si>
  <si>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</si>
  <si>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</si>
  <si>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</si>
  <si>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</si>
  <si>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</si>
  <si>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</si>
  <si>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</si>
  <si>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</si>
  <si>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</si>
  <si>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</si>
  <si>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</si>
  <si>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</si>
  <si>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</si>
  <si>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</si>
  <si>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</si>
  <si>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</si>
  <si>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</si>
  <si>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</si>
  <si>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</si>
  <si>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</si>
  <si>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</si>
  <si>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</si>
  <si>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</si>
  <si>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</si>
  <si>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</si>
  <si>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</si>
  <si>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</si>
  <si>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</si>
  <si>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</si>
  <si>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</si>
  <si>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</si>
  <si>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</si>
  <si>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</si>
  <si>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</si>
  <si>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</si>
  <si>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</si>
  <si>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</si>
  <si>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</si>
  <si>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</si>
  <si>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</si>
  <si>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</si>
  <si>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</si>
  <si>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</si>
  <si>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</si>
  <si>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</si>
  <si>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</si>
  <si>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</si>
  <si>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</si>
  <si>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</si>
  <si>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</si>
  <si>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</si>
  <si>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</si>
  <si>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</si>
  <si>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</si>
  <si>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</si>
  <si>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</si>
  <si>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</si>
  <si>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</si>
  <si>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</si>
  <si>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</si>
  <si>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</si>
  <si>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</si>
  <si>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</si>
  <si>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</si>
  <si>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</si>
  <si>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</si>
  <si>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</si>
  <si>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</si>
  <si>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</si>
  <si>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</si>
  <si>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</si>
  <si>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</si>
  <si>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</si>
  <si>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</si>
  <si>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</si>
  <si>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</si>
  <si>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</si>
  <si>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</si>
  <si>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</si>
  <si>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</si>
  <si>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</si>
  <si>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</si>
  <si>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</si>
  <si>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</si>
  <si>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</si>
  <si>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</si>
  <si>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</si>
  <si>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</si>
  <si>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</si>
  <si>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</si>
  <si>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</si>
  <si>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</si>
  <si>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</si>
  <si>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</si>
  <si>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</si>
  <si>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</si>
  <si>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</si>
  <si>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</si>
  <si>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</si>
  <si>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</si>
  <si>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</si>
  <si>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</si>
  <si>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</si>
  <si>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</si>
  <si>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</si>
  <si>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</si>
  <si>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</si>
  <si>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</si>
  <si>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</si>
  <si>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</si>
  <si>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</si>
  <si>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</si>
  <si>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</si>
  <si>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</si>
  <si>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</si>
  <si>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</si>
  <si>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</si>
  <si>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</si>
  <si>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</si>
  <si>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</si>
  <si>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</si>
  <si>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</si>
  <si>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</si>
  <si>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</si>
  <si>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</si>
  <si>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</si>
  <si>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</si>
  <si>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</si>
  <si>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</si>
  <si>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</si>
  <si>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</si>
  <si>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</si>
  <si>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</si>
  <si>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</si>
  <si>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</si>
  <si>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</si>
  <si>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</si>
  <si>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</si>
  <si>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</si>
  <si>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</si>
  <si>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</si>
  <si>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</si>
  <si>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</si>
  <si>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</si>
  <si>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</si>
  <si>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</si>
  <si>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</si>
  <si>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</si>
  <si>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</si>
  <si>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</si>
  <si>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</si>
  <si>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</si>
  <si>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</si>
  <si>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</si>
  <si>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</si>
  <si>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</si>
  <si>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</si>
  <si>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</si>
  <si>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</si>
  <si>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</si>
  <si>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</si>
  <si>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</si>
  <si>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</si>
  <si>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</si>
  <si>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</si>
  <si>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</si>
  <si>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</si>
  <si>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</si>
  <si>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</si>
  <si>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</si>
  <si>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</si>
  <si>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</si>
  <si>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</si>
  <si>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</si>
  <si>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</si>
  <si>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</si>
  <si>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</si>
  <si>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</si>
  <si>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</si>
  <si>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</si>
  <si>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</si>
  <si>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</si>
  <si>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</si>
  <si>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</si>
  <si>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</si>
  <si>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</si>
  <si>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</si>
  <si>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</si>
  <si>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</si>
  <si>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</si>
  <si>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</si>
  <si>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</si>
  <si>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</si>
  <si>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</si>
  <si>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</si>
  <si>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</si>
  <si>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</si>
  <si>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</si>
  <si>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</si>
  <si>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</si>
  <si>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</si>
  <si>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</si>
  <si>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</si>
  <si>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</si>
  <si>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</si>
  <si>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</si>
  <si>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</si>
  <si>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</si>
  <si>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</si>
  <si>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</si>
  <si>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</si>
  <si>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</si>
  <si>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</si>
  <si>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</si>
  <si>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</si>
  <si>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</si>
  <si>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</si>
  <si>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</si>
  <si>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</si>
  <si>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</si>
  <si>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</si>
  <si>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</si>
  <si>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</si>
  <si>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</si>
  <si>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</si>
  <si>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</si>
  <si>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</si>
  <si>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</si>
  <si>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</si>
  <si>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</si>
  <si>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</si>
  <si>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</si>
  <si>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</si>
  <si>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</si>
  <si>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</si>
  <si>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</si>
  <si>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</si>
  <si>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</si>
  <si>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</si>
  <si>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</si>
  <si>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</si>
  <si>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</si>
  <si>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</si>
  <si>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</si>
  <si>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</si>
  <si>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</si>
  <si>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</si>
  <si>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</si>
  <si>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</si>
  <si>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</si>
  <si>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</si>
  <si>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</si>
  <si>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</si>
  <si>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</si>
  <si>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</si>
  <si>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</si>
  <si>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</si>
  <si>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</si>
  <si>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</si>
  <si>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</si>
  <si>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</si>
  <si>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</si>
  <si>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</si>
  <si>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</si>
  <si>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</si>
  <si>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</si>
  <si>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</si>
  <si>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</si>
  <si>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</si>
  <si>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</si>
  <si>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</si>
  <si>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</si>
  <si>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</si>
  <si>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</si>
  <si>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</si>
  <si>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</si>
  <si>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</si>
  <si>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</si>
  <si>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</si>
  <si>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</si>
  <si>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</si>
  <si>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</si>
  <si>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</si>
  <si>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</si>
  <si>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</si>
  <si>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</si>
  <si>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</si>
  <si>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</si>
  <si>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</si>
  <si>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</si>
  <si>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</si>
  <si>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</si>
  <si>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</si>
  <si>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</si>
  <si>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</si>
  <si>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</si>
  <si>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</si>
  <si>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</si>
  <si>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</si>
  <si>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</si>
  <si>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</si>
  <si>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</si>
  <si>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</si>
  <si>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</si>
  <si>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</si>
  <si>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</si>
  <si>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</si>
  <si>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</si>
  <si>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</si>
  <si>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</si>
  <si>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</si>
  <si>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</si>
  <si>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</si>
  <si>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</si>
  <si>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</si>
  <si>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</si>
  <si>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</si>
  <si>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</si>
  <si>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</si>
  <si>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</si>
  <si>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</si>
  <si>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</si>
  <si>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</si>
  <si>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</si>
  <si>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</si>
  <si>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</si>
  <si>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</si>
  <si>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</si>
  <si>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</si>
  <si>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</si>
  <si>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</si>
  <si>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</si>
  <si>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</si>
  <si>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</si>
  <si>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</si>
  <si>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</si>
  <si>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</si>
  <si>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</si>
  <si>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</si>
  <si>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</si>
  <si>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</si>
  <si>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</si>
  <si>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</si>
  <si>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</si>
  <si>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</si>
  <si>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</si>
  <si>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</si>
  <si>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</si>
  <si>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</si>
  <si>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</si>
  <si>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</si>
  <si>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</si>
  <si>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</si>
  <si>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</si>
  <si>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</si>
  <si>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</si>
  <si>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</si>
  <si>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</si>
  <si>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</si>
  <si>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</si>
  <si>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</si>
  <si>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</si>
  <si>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</si>
  <si>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</si>
  <si>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</si>
  <si>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</si>
  <si>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</si>
  <si>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</si>
  <si>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</si>
  <si>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</si>
  <si>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</si>
  <si>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</si>
  <si>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</si>
  <si>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</si>
  <si>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</si>
  <si>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</si>
  <si>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</si>
  <si>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</si>
  <si>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</si>
  <si>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</si>
  <si>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</si>
  <si>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</si>
  <si>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</si>
  <si>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</si>
  <si>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</si>
  <si>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</si>
  <si>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</si>
  <si>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</si>
  <si>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</si>
  <si>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</si>
  <si>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</si>
  <si>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</si>
  <si>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</si>
  <si>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</si>
  <si>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</si>
  <si>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</si>
  <si>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</si>
  <si>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</si>
  <si>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</si>
  <si>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</si>
  <si>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</si>
  <si>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</si>
  <si>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</si>
  <si>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</si>
  <si>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</si>
  <si>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</si>
  <si>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</si>
  <si>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</si>
  <si>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</si>
  <si>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</si>
  <si>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</si>
  <si>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</si>
  <si>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</si>
  <si>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</si>
  <si>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</si>
  <si>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</si>
  <si>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</si>
  <si>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</si>
  <si>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</si>
  <si>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</si>
  <si>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</si>
  <si>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</si>
  <si>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</si>
  <si>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</si>
  <si>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</si>
  <si>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</si>
  <si>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</si>
  <si>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</si>
  <si>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</si>
  <si>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</si>
  <si>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</si>
  <si>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</si>
  <si>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</si>
  <si>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</si>
  <si>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</si>
  <si>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</si>
  <si>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</si>
  <si>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</si>
  <si>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</si>
  <si>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</si>
  <si>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</si>
  <si>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</si>
  <si>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</si>
  <si>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</si>
  <si>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</si>
  <si>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</si>
  <si>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</si>
  <si>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</si>
  <si>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</si>
  <si>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</si>
  <si>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</si>
  <si>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</si>
  <si>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</si>
  <si>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</si>
  <si>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</si>
  <si>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</si>
  <si>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</si>
  <si>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</si>
  <si>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</si>
  <si>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</si>
  <si>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</si>
  <si>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</si>
  <si>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</si>
  <si>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</si>
  <si>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</si>
  <si>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</si>
  <si>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</si>
  <si>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</si>
  <si>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</si>
  <si>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</si>
  <si>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</si>
  <si>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</si>
  <si>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</si>
  <si>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</si>
  <si>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</si>
  <si>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</si>
  <si>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</si>
  <si>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</si>
  <si>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</si>
  <si>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</si>
  <si>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</si>
  <si>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</si>
  <si>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</si>
  <si>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</si>
  <si>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</si>
  <si>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</si>
  <si>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</si>
  <si>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</si>
  <si>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</si>
  <si>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</si>
  <si>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</si>
  <si>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</si>
  <si>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</si>
  <si>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</si>
  <si>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</si>
  <si>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</si>
  <si>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</si>
  <si>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</si>
  <si>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</si>
  <si>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</si>
  <si>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</si>
  <si>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</si>
  <si>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</si>
  <si>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</si>
  <si>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</si>
  <si>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</si>
  <si>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</si>
  <si>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</si>
  <si>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</si>
  <si>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</si>
  <si>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</si>
  <si>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</si>
  <si>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</si>
  <si>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</si>
  <si>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</si>
  <si>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</si>
  <si>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</si>
  <si>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</si>
  <si>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</si>
  <si>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</si>
  <si>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</si>
  <si>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</si>
  <si>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</si>
  <si>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</si>
  <si>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</si>
  <si>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</si>
  <si>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</si>
  <si>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</si>
  <si>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</si>
  <si>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</si>
  <si>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</si>
  <si>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</si>
  <si>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</si>
  <si>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</si>
  <si>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</si>
  <si>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</si>
  <si>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</si>
  <si>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</si>
  <si>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</si>
  <si>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</si>
  <si>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</si>
  <si>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</si>
  <si>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</si>
  <si>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</si>
  <si>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</si>
  <si>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</si>
  <si>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</si>
  <si>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</si>
  <si>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</si>
  <si>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</si>
  <si>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</si>
  <si>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</si>
  <si>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</si>
  <si>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</si>
  <si>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</si>
  <si>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</si>
  <si>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</si>
  <si>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</si>
  <si>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</si>
  <si>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</si>
  <si>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</si>
  <si>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</si>
  <si>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</si>
  <si>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</si>
  <si>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</si>
  <si>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</si>
  <si>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</si>
  <si>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</si>
  <si>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</si>
  <si>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</si>
  <si>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</si>
  <si>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</si>
  <si>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</si>
  <si>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</si>
  <si>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</si>
  <si>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</si>
  <si>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</si>
  <si>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</si>
  <si>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</si>
  <si>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</si>
  <si>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</si>
  <si>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</si>
  <si>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</si>
  <si>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</si>
  <si>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</si>
  <si>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</si>
  <si>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</si>
  <si>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</si>
  <si>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</si>
  <si>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</si>
  <si>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</si>
  <si>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</si>
  <si>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</si>
  <si>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</si>
  <si>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</si>
  <si>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</si>
  <si>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</si>
  <si>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</si>
  <si>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</si>
  <si>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</si>
  <si>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</si>
  <si>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</si>
  <si>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</si>
  <si>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</si>
  <si>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</si>
  <si>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</si>
  <si>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</si>
  <si>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</si>
  <si>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</si>
  <si>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</si>
  <si>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</si>
  <si>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</si>
  <si>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</si>
  <si>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</si>
  <si>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</si>
  <si>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</si>
  <si>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</si>
  <si>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</si>
  <si>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</si>
  <si>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</si>
  <si>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</si>
  <si>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</si>
  <si>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</si>
  <si>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</si>
  <si>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</si>
  <si>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</si>
  <si>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</si>
  <si>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</si>
  <si>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</si>
  <si>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</si>
  <si>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</si>
  <si>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</si>
  <si>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</si>
  <si>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</si>
  <si>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</si>
  <si>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</si>
  <si>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</si>
  <si>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</si>
  <si>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</si>
  <si>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</si>
  <si>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</si>
  <si>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</si>
  <si>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</si>
  <si>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</si>
  <si>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</si>
  <si>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</si>
  <si>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</si>
  <si>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</si>
  <si>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</si>
  <si>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</si>
  <si>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</si>
  <si>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</si>
  <si>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</si>
  <si>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</si>
  <si>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</si>
  <si>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</si>
  <si>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</si>
  <si>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</si>
  <si>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</si>
  <si>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</si>
  <si>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</si>
  <si>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</si>
  <si>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</si>
  <si>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</si>
  <si>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</si>
  <si>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</si>
  <si>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</si>
  <si>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</si>
  <si>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</si>
  <si>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</si>
  <si>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</si>
  <si>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</si>
  <si>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</si>
  <si>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</si>
  <si>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</si>
  <si>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</si>
  <si>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</si>
  <si>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</si>
  <si>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</si>
  <si>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</si>
  <si>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</si>
  <si>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</si>
  <si>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</si>
  <si>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</si>
  <si>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</si>
  <si>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</si>
  <si>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</si>
  <si>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</si>
  <si>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</si>
  <si>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</si>
  <si>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</si>
  <si>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</si>
  <si>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</si>
  <si>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</si>
  <si>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</si>
  <si>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</si>
  <si>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</si>
  <si>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</si>
  <si>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</si>
  <si>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</si>
  <si>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</si>
  <si>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</si>
  <si>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</si>
  <si>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</si>
  <si>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</si>
  <si>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</si>
  <si>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</si>
  <si>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</si>
  <si>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</si>
  <si>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</si>
  <si>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</si>
  <si>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</si>
  <si>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</si>
  <si>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</si>
  <si>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</si>
  <si>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</si>
  <si>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</si>
  <si>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</si>
  <si>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</si>
  <si>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</si>
  <si>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</si>
  <si>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</si>
  <si>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</si>
  <si>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</si>
  <si>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</si>
  <si>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</si>
  <si>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</si>
  <si>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</si>
  <si>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</si>
  <si>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</si>
  <si>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</si>
  <si>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</si>
  <si>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</si>
  <si>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</si>
  <si>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</si>
  <si>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</si>
  <si>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</si>
  <si>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</si>
  <si>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</si>
  <si>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</si>
  <si>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</si>
  <si>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</si>
  <si>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</si>
  <si>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</si>
  <si>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</si>
  <si>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</si>
  <si>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</si>
  <si>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</si>
  <si>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</si>
  <si>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</si>
  <si>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</si>
  <si>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</si>
  <si>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</si>
  <si>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</si>
  <si>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</si>
  <si>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</si>
  <si>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</si>
  <si>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</si>
  <si>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</si>
  <si>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</si>
  <si>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</si>
  <si>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</si>
  <si>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</si>
  <si>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</si>
  <si>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</si>
  <si>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</si>
  <si>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</si>
  <si>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</si>
  <si>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</si>
  <si>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</si>
  <si>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</si>
  <si>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</si>
  <si>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</si>
  <si>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</si>
  <si>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</si>
  <si>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</si>
  <si>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</si>
  <si>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</si>
  <si>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</si>
  <si>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</si>
  <si>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</si>
  <si>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</si>
  <si>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</si>
  <si>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</si>
  <si>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</si>
  <si>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</si>
  <si>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</si>
  <si>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</si>
  <si>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</si>
  <si>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</si>
  <si>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</si>
  <si>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</si>
  <si>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</si>
  <si>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</si>
  <si>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</si>
  <si>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</si>
  <si>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</si>
  <si>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</si>
  <si>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</si>
  <si>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</si>
  <si>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</si>
  <si>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</si>
  <si>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</si>
  <si>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</si>
  <si>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</si>
  <si>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</si>
  <si>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</si>
  <si>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</si>
  <si>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</si>
  <si>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</si>
  <si>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</si>
  <si>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</si>
  <si>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</si>
  <si>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</si>
  <si>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</si>
  <si>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</si>
  <si>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</si>
  <si>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</si>
  <si>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</si>
  <si>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</si>
  <si>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</si>
  <si>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</si>
  <si>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</si>
  <si>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</si>
  <si>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</si>
  <si>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</si>
  <si>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</si>
  <si>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</si>
  <si>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</si>
  <si>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</si>
  <si>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</si>
  <si>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</si>
  <si>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</si>
  <si>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</si>
  <si>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</si>
  <si>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</si>
  <si>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</si>
  <si>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</si>
  <si>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</si>
  <si>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</si>
  <si>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</si>
  <si>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</si>
  <si>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</si>
  <si>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</si>
  <si>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</si>
  <si>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</si>
  <si>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</si>
  <si>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</si>
  <si>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</si>
  <si>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</si>
  <si>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</si>
  <si>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</si>
  <si>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</si>
  <si>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</si>
  <si>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</si>
  <si>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</si>
  <si>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</si>
  <si>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</si>
  <si>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</si>
  <si>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</si>
  <si>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</si>
  <si>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</si>
  <si>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</si>
  <si>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</si>
  <si>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</si>
  <si>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</si>
  <si>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</si>
  <si>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</si>
  <si>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</si>
  <si>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</si>
  <si>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</si>
  <si>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</si>
  <si>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</si>
  <si>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</si>
  <si>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</si>
  <si>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</si>
  <si>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</si>
  <si>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</si>
  <si>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</si>
  <si>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</si>
  <si>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</si>
  <si>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</si>
  <si>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</si>
  <si>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</si>
  <si>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</si>
  <si>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</si>
  <si>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</si>
  <si>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</si>
  <si>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</si>
  <si>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</si>
  <si>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</si>
  <si>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</si>
  <si>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</si>
  <si>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</si>
  <si>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</si>
  <si>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</si>
  <si>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</si>
  <si>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</si>
  <si>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</si>
  <si>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</si>
  <si>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</si>
  <si>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</si>
  <si>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</si>
  <si>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</si>
  <si>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</si>
  <si>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</si>
  <si>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</si>
  <si>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</si>
  <si>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</si>
  <si>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</si>
  <si>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</si>
  <si>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</si>
  <si>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</si>
  <si>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</si>
  <si>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</si>
  <si>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</si>
  <si>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</si>
  <si>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</si>
  <si>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</si>
  <si>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</si>
  <si>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</si>
  <si>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</si>
  <si>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</si>
  <si>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</si>
  <si>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</si>
  <si>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</si>
  <si>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</si>
  <si>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</si>
  <si>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</si>
  <si>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</si>
  <si>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</si>
  <si>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</si>
  <si>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</si>
  <si>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</si>
  <si>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</si>
  <si>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</si>
  <si>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</si>
  <si>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</si>
  <si>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</si>
  <si>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</si>
  <si>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</si>
  <si>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</si>
  <si>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</si>
  <si>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</si>
  <si>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</si>
  <si>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</si>
  <si>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</si>
  <si>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</si>
  <si>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</si>
  <si>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</si>
  <si>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</si>
  <si>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</si>
  <si>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</si>
  <si>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</si>
  <si>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</si>
  <si>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</si>
  <si>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</si>
  <si>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</si>
  <si>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</si>
  <si>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</si>
  <si>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</si>
  <si>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</si>
  <si>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</si>
  <si>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</si>
  <si>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</si>
  <si>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</si>
  <si>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</si>
  <si>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</si>
  <si>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</si>
  <si>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</si>
  <si>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</si>
  <si>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</si>
  <si>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</si>
  <si>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</si>
  <si>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</si>
  <si>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</si>
  <si>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</si>
  <si>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</si>
  <si>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</si>
  <si>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</si>
  <si>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</si>
  <si>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</si>
  <si>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</si>
  <si>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</si>
  <si>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</si>
  <si>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</si>
  <si>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</si>
  <si>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</si>
  <si>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</si>
  <si>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</si>
  <si>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</si>
  <si>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</si>
  <si>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</si>
  <si>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</si>
  <si>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</si>
  <si>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</si>
  <si>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</si>
  <si>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</si>
  <si>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</si>
  <si>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</si>
  <si>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</si>
  <si>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</si>
  <si>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</si>
  <si>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</si>
  <si>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</si>
  <si>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</si>
  <si>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</si>
  <si>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</si>
  <si>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</si>
  <si>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</si>
  <si>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</si>
  <si>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</si>
  <si>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</si>
  <si>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</si>
  <si>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</si>
  <si>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</si>
  <si>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</si>
  <si>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</si>
  <si>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</si>
  <si>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</si>
  <si>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</si>
  <si>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</si>
  <si>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</si>
  <si>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</si>
  <si>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</si>
  <si>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</si>
  <si>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</si>
  <si>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</si>
  <si>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</si>
  <si>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</si>
  <si>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</si>
  <si>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</si>
  <si>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</si>
  <si>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</si>
  <si>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</si>
  <si>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</si>
  <si>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</si>
  <si>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</si>
  <si>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</si>
  <si>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</si>
  <si>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</si>
  <si>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</si>
  <si>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</si>
  <si>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</si>
  <si>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</si>
  <si>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</si>
  <si>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</si>
  <si>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</si>
  <si>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</si>
  <si>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</si>
  <si>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</si>
  <si>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</si>
  <si>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</si>
  <si>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</si>
  <si>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</si>
  <si>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</si>
  <si>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</si>
  <si>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</si>
  <si>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</si>
  <si>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</si>
  <si>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</si>
  <si>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</si>
  <si>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</si>
  <si>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</si>
  <si>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</si>
  <si>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</si>
  <si>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</si>
  <si>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</si>
  <si>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</si>
  <si>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</si>
  <si>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</si>
  <si>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</si>
  <si>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</si>
  <si>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</si>
  <si>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</si>
  <si>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</si>
  <si>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</si>
  <si>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</si>
  <si>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</si>
  <si>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</si>
  <si>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</si>
  <si>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</si>
  <si>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</si>
  <si>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</si>
  <si>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</si>
  <si>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</si>
  <si>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</si>
  <si>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</si>
  <si>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</si>
  <si>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</si>
  <si>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</si>
  <si>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</si>
  <si>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</si>
  <si>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</si>
  <si>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</si>
  <si>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</si>
  <si>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</si>
  <si>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</si>
  <si>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</si>
  <si>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</si>
  <si>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</si>
  <si>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</si>
  <si>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</si>
  <si>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</si>
  <si>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</si>
  <si>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</si>
  <si>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</si>
  <si>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</si>
  <si>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</si>
  <si>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</si>
  <si>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</si>
  <si>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</si>
  <si>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</si>
  <si>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</si>
  <si>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</si>
  <si>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</si>
  <si>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</si>
  <si>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</si>
  <si>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</si>
  <si>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</si>
  <si>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</si>
  <si>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</si>
  <si>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</si>
  <si>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</si>
  <si>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</si>
  <si>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</si>
  <si>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</si>
  <si>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</si>
  <si>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</si>
  <si>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</si>
  <si>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</si>
  <si>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</si>
  <si>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</si>
  <si>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</si>
  <si>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</si>
  <si>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</si>
  <si>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</si>
  <si>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</si>
  <si>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</si>
  <si>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</si>
  <si>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</si>
  <si>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</si>
  <si>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</si>
  <si>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</si>
  <si>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</si>
  <si>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</si>
  <si>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</si>
  <si>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</si>
  <si>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</si>
  <si>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</si>
  <si>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</si>
  <si>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</si>
  <si>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</si>
  <si>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</si>
  <si>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</si>
  <si>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</si>
  <si>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</si>
  <si>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</si>
  <si>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</si>
  <si>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</si>
  <si>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</si>
  <si>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</si>
  <si>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</si>
  <si>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</si>
  <si>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</si>
  <si>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</si>
  <si>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</si>
  <si>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</si>
  <si>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</si>
  <si>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</si>
  <si>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</si>
  <si>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</si>
  <si>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</si>
  <si>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</si>
  <si>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</si>
  <si>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</si>
  <si>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</si>
  <si>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</si>
  <si>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</si>
  <si>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</si>
  <si>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</si>
  <si>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</si>
  <si>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</si>
  <si>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</si>
  <si>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</si>
  <si>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</si>
  <si>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</si>
  <si>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</si>
  <si>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</si>
  <si>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</si>
  <si>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</si>
  <si>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</si>
  <si>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</si>
  <si>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</si>
  <si>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</si>
  <si>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</si>
  <si>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</si>
  <si>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</si>
  <si>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</si>
  <si>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</si>
  <si>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</si>
  <si>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</si>
  <si>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</si>
  <si>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</si>
  <si>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</si>
  <si>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</si>
  <si>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</si>
  <si>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</si>
  <si>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</si>
  <si>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</si>
  <si>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</si>
  <si>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</si>
  <si>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</si>
  <si>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</si>
  <si>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</si>
  <si>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</si>
  <si>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</si>
  <si>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</si>
  <si>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</si>
  <si>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</si>
  <si>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</si>
  <si>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</si>
  <si>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</si>
  <si>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</si>
  <si>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</si>
  <si>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</si>
  <si>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</si>
  <si>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</si>
  <si>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</si>
  <si>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</si>
  <si>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</si>
  <si>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</si>
  <si>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</si>
  <si>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</si>
  <si>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</si>
  <si>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</si>
  <si>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</si>
  <si>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</si>
  <si>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</si>
  <si>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</si>
  <si>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</si>
  <si>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</si>
  <si>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</si>
  <si>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</si>
  <si>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</si>
  <si>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</si>
  <si>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</si>
  <si>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</si>
  <si>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</si>
  <si>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</si>
  <si>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</si>
  <si>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</si>
  <si>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</si>
  <si>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</si>
  <si>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</si>
  <si>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</si>
  <si>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</si>
  <si>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</si>
  <si>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</si>
  <si>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</si>
  <si>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</si>
  <si>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</si>
  <si>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</si>
  <si>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</si>
  <si>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</si>
  <si>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</si>
  <si>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</si>
  <si>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</si>
  <si>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</si>
  <si>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</si>
  <si>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</si>
  <si>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</si>
  <si>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</si>
  <si>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</si>
  <si>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</si>
  <si>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</si>
  <si>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</si>
  <si>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</si>
  <si>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</si>
  <si>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</si>
  <si>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</si>
  <si>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</si>
  <si>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</si>
  <si>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</si>
  <si>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</si>
  <si>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</si>
  <si>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</si>
  <si>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</si>
  <si>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</si>
  <si>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</si>
  <si>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</si>
  <si>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</si>
  <si>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</si>
  <si>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</si>
  <si>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</si>
  <si>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</si>
  <si>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</si>
  <si>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</si>
  <si>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</si>
  <si>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</si>
  <si>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</si>
  <si>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</si>
  <si>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</si>
  <si>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</si>
  <si>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</si>
  <si>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</si>
  <si>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</si>
  <si>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</si>
  <si>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</si>
  <si>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</si>
  <si>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</si>
  <si>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</si>
  <si>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</si>
  <si>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</si>
  <si>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</si>
  <si>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</si>
  <si>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</si>
  <si>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</si>
  <si>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</si>
  <si>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</si>
  <si>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</si>
  <si>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</si>
  <si>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</si>
  <si>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</si>
  <si>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</si>
  <si>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</si>
  <si>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</si>
  <si>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</si>
  <si>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</si>
  <si>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</si>
  <si>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</si>
  <si>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</si>
  <si>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</si>
  <si>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</si>
  <si>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</si>
  <si>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</si>
  <si>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</si>
  <si>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</si>
  <si>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</si>
  <si>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</si>
  <si>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</si>
  <si>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</si>
  <si>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</si>
  <si>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</si>
  <si>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</si>
  <si>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</si>
  <si>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</si>
  <si>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</si>
  <si>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</si>
  <si>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</si>
  <si>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</si>
  <si>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</si>
  <si>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</si>
  <si>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</si>
  <si>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</si>
  <si>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</si>
  <si>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</si>
  <si>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</si>
  <si>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</si>
  <si>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</si>
  <si>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</si>
  <si>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</si>
  <si>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</si>
  <si>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</si>
  <si>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</si>
  <si>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</si>
  <si>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</si>
  <si>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</si>
  <si>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</si>
  <si>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</si>
  <si>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</si>
  <si>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</si>
  <si>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</si>
  <si>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</si>
  <si>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</si>
  <si>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</si>
  <si>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</si>
  <si>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</si>
  <si>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</si>
  <si>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</si>
  <si>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</si>
  <si>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</si>
  <si>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</si>
  <si>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</si>
  <si>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</si>
  <si>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</si>
  <si>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</si>
  <si>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</si>
  <si>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</si>
  <si>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</si>
  <si>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</si>
  <si>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</si>
  <si>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</si>
  <si>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</si>
  <si>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</si>
  <si>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</si>
  <si>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</si>
  <si>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</si>
  <si>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</si>
  <si>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</si>
  <si>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</si>
  <si>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</si>
  <si>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</si>
  <si>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</si>
  <si>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</si>
  <si>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</si>
  <si>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</si>
  <si>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</si>
  <si>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</si>
  <si>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</si>
  <si>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</si>
  <si>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</si>
  <si>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</si>
  <si>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</si>
  <si>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</si>
  <si>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</si>
  <si>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</si>
  <si>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</si>
  <si>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</si>
  <si>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</si>
  <si>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</si>
  <si>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</si>
  <si>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</si>
  <si>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</si>
  <si>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</si>
  <si>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</si>
  <si>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</si>
  <si>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</si>
  <si>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</si>
  <si>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</si>
  <si>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</si>
  <si>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</si>
  <si>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</si>
  <si>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</si>
  <si>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</si>
  <si>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</si>
  <si>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</si>
  <si>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</si>
  <si>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</si>
  <si>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</si>
  <si>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</si>
  <si>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</si>
  <si>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</si>
  <si>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</si>
  <si>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</si>
  <si>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</si>
  <si>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</si>
  <si>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</si>
  <si>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</si>
  <si>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</si>
  <si>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</si>
  <si>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</si>
  <si>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</si>
  <si>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</si>
  <si>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</si>
  <si>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</si>
  <si>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</si>
  <si>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</si>
  <si>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</si>
  <si>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</si>
  <si>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</si>
  <si>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</si>
  <si>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</si>
  <si>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</si>
  <si>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</si>
  <si>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</si>
  <si>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</si>
  <si>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</si>
  <si>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</si>
  <si>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</si>
  <si>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</si>
  <si>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</si>
  <si>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</si>
  <si>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</si>
  <si>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</si>
  <si>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</si>
  <si>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</si>
  <si>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</si>
  <si>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</si>
  <si>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</si>
  <si>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</si>
  <si>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</si>
  <si>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</si>
  <si>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</si>
  <si>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</si>
  <si>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</si>
  <si>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</si>
  <si>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</si>
  <si>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</si>
  <si>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</si>
  <si>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</si>
  <si>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</si>
  <si>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</si>
  <si>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</si>
  <si>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</si>
  <si>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</si>
  <si>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</si>
  <si>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</si>
  <si>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</si>
  <si>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</si>
  <si>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</si>
  <si>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</si>
  <si>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</si>
  <si>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</si>
  <si>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</si>
  <si>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</si>
  <si>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</si>
  <si>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</si>
  <si>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</si>
  <si>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</si>
  <si>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</si>
  <si>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</si>
  <si>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</si>
  <si>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</si>
  <si>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</si>
  <si>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</si>
  <si>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</si>
  <si>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</si>
  <si>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</si>
  <si>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</si>
  <si>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</si>
  <si>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</si>
  <si>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</si>
  <si>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</si>
  <si>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</si>
  <si>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</si>
  <si>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</si>
  <si>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</si>
  <si>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</si>
  <si>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</si>
  <si>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</si>
  <si>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</si>
  <si>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</si>
  <si>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</si>
  <si>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</si>
  <si>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</si>
  <si>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</si>
  <si>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</si>
  <si>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</si>
  <si>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</si>
  <si>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</si>
  <si>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</si>
  <si>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</si>
  <si>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</si>
  <si>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</si>
  <si>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</si>
  <si>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</si>
  <si>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</si>
  <si>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</si>
  <si>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</si>
  <si>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</si>
  <si>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</si>
  <si>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</si>
  <si>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</si>
  <si>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</si>
  <si>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</si>
  <si>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</si>
  <si>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</si>
  <si>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</si>
  <si>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</si>
  <si>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</si>
  <si>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</si>
  <si>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</si>
  <si>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</si>
  <si>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</si>
  <si>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</si>
  <si>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</si>
  <si>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</si>
  <si>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</si>
  <si>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</si>
  <si>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</si>
  <si>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</si>
  <si>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</si>
  <si>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</si>
  <si>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</si>
  <si>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</si>
  <si>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</si>
  <si>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</si>
  <si>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</si>
  <si>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</si>
  <si>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</si>
  <si>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</si>
  <si>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</si>
  <si>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</si>
  <si>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</si>
  <si>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</si>
  <si>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</si>
  <si>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</si>
  <si>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</si>
  <si>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</si>
  <si>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</si>
  <si>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</si>
  <si>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</si>
  <si>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</si>
  <si>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</si>
  <si>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</si>
  <si>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</si>
  <si>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</si>
  <si>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</si>
  <si>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</si>
  <si>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</si>
  <si>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</si>
  <si>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</si>
  <si>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</si>
  <si>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</si>
  <si>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</si>
  <si>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</si>
  <si>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</si>
  <si>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</si>
  <si>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</si>
  <si>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</si>
  <si>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</si>
  <si>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</si>
  <si>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</si>
  <si>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</si>
  <si>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</si>
  <si>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</si>
  <si>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</si>
  <si>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</si>
  <si>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</si>
  <si>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</si>
  <si>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</si>
  <si>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</si>
  <si>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</si>
  <si>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</si>
  <si>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</si>
  <si>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</si>
  <si>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</si>
  <si>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</si>
  <si>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</si>
  <si>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</si>
  <si>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</si>
  <si>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</si>
  <si>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</si>
  <si>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</si>
  <si>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</si>
  <si>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</si>
  <si>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</si>
  <si>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</si>
  <si>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</si>
  <si>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</si>
  <si>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</si>
  <si>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</si>
  <si>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</si>
  <si>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</si>
  <si>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</si>
  <si>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</si>
  <si>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</si>
  <si>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</si>
  <si>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</si>
  <si>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</si>
  <si>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</si>
  <si>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</si>
  <si>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</si>
  <si>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</si>
  <si>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</si>
  <si>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</si>
  <si>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</si>
  <si>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</si>
  <si>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</si>
  <si>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</si>
  <si>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</si>
  <si>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</si>
  <si>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</si>
  <si>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</si>
  <si>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</si>
  <si>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</si>
  <si>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</si>
  <si>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</si>
  <si>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</si>
  <si>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</si>
  <si>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</si>
  <si>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</si>
  <si>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</si>
  <si>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</si>
  <si>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</si>
  <si>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</si>
  <si>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</si>
  <si>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</si>
  <si>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</si>
  <si>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</si>
  <si>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</si>
  <si>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</si>
  <si>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</si>
  <si>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</si>
  <si>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</si>
  <si>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</si>
  <si>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</si>
  <si>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</si>
  <si>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</si>
  <si>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</si>
  <si>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</si>
  <si>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</si>
  <si>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</si>
  <si>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</si>
  <si>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</si>
  <si>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</si>
  <si>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</si>
  <si>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</si>
  <si>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</si>
  <si>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</si>
  <si>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</si>
  <si>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</si>
  <si>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</si>
  <si>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</si>
  <si>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</si>
  <si>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</si>
  <si>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</si>
  <si>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</si>
  <si>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</si>
  <si>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</si>
  <si>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</si>
  <si>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</si>
  <si>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</si>
  <si>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</si>
  <si>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</si>
  <si>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</si>
  <si>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</si>
  <si>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</si>
  <si>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</si>
  <si>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</si>
  <si>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</si>
  <si>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</si>
  <si>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</si>
  <si>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</si>
  <si>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</si>
  <si>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</si>
  <si>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</si>
  <si>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</si>
  <si>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</si>
  <si>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</si>
  <si>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</si>
  <si>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</si>
  <si>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</si>
  <si>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</si>
  <si>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</si>
  <si>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</si>
  <si>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</si>
  <si>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</si>
  <si>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</si>
  <si>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</si>
  <si>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</si>
  <si>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</si>
  <si>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</si>
  <si>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</si>
  <si>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</si>
  <si>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</si>
  <si>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</si>
  <si>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</si>
  <si>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</si>
  <si>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</si>
  <si>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</si>
  <si>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</si>
  <si>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</si>
  <si>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</si>
  <si>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</si>
  <si>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</si>
  <si>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</si>
  <si>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</si>
  <si>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</si>
  <si>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</si>
  <si>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</si>
  <si>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</si>
  <si>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</si>
  <si>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</si>
  <si>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</si>
  <si>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</si>
  <si>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</si>
  <si>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</si>
  <si>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</si>
  <si>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</si>
  <si>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</si>
  <si>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</si>
  <si>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</si>
  <si>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</si>
  <si>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</si>
  <si>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</si>
  <si>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</si>
  <si>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</si>
  <si>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</si>
  <si>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</si>
  <si>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</si>
  <si>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</si>
  <si>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</si>
  <si>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</si>
  <si>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</si>
  <si>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</si>
  <si>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</si>
  <si>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</si>
  <si>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</si>
  <si>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</si>
  <si>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</si>
  <si>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</si>
  <si>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</si>
  <si>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</si>
  <si>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</si>
  <si>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</si>
  <si>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</si>
  <si>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</si>
  <si>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</si>
  <si>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</si>
  <si>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</si>
  <si>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</si>
  <si>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</si>
  <si>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</si>
  <si>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</si>
  <si>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</si>
  <si>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</si>
  <si>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</si>
  <si>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</si>
  <si>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</si>
  <si>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</si>
  <si>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</si>
  <si>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</si>
  <si>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</si>
  <si>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</si>
  <si>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</si>
  <si>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</si>
  <si>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</si>
  <si>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</si>
  <si>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</si>
  <si>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</si>
  <si>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</si>
  <si>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</si>
  <si>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</si>
  <si>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</si>
  <si>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</si>
  <si>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</si>
  <si>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</si>
  <si>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</si>
  <si>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</si>
  <si>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</si>
  <si>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</si>
  <si>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</si>
  <si>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</si>
  <si>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</si>
  <si>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</si>
  <si>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</si>
  <si>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</si>
  <si>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</si>
  <si>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</si>
  <si>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</si>
  <si>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</si>
  <si>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</si>
  <si>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</si>
  <si>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</si>
  <si>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</si>
  <si>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</si>
  <si>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</si>
  <si>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</si>
  <si>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</si>
  <si>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</si>
  <si>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</si>
  <si>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</si>
  <si>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</si>
  <si>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</si>
  <si>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</si>
  <si>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</si>
  <si>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</si>
  <si>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</si>
  <si>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</si>
  <si>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</si>
  <si>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</si>
  <si>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</si>
  <si>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</si>
  <si>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</si>
  <si>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</si>
  <si>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</si>
  <si>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</si>
  <si>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</si>
  <si>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</si>
  <si>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</si>
  <si>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</si>
  <si>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</si>
  <si>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</si>
  <si>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</si>
  <si>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</si>
  <si>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</si>
  <si>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</si>
  <si>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</si>
  <si>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</si>
  <si>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</si>
  <si>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</si>
  <si>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</si>
  <si>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</si>
  <si>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</si>
  <si>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</si>
  <si>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</si>
  <si>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</si>
  <si>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</si>
  <si>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</si>
  <si>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</si>
  <si>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</si>
  <si>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</si>
  <si>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</si>
  <si>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</si>
  <si>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</si>
  <si>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</si>
  <si>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</si>
  <si>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</si>
  <si>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</si>
  <si>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</si>
  <si>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</si>
  <si>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</si>
  <si>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</si>
  <si>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</si>
  <si>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</si>
  <si>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</si>
  <si>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</si>
  <si>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</si>
  <si>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</si>
  <si>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</si>
  <si>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</si>
  <si>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</si>
  <si>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</si>
  <si>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</si>
  <si>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</si>
  <si>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</si>
  <si>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</si>
  <si>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</si>
  <si>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</si>
  <si>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</si>
  <si>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</si>
  <si>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</si>
  <si>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</si>
  <si>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</si>
  <si>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</si>
  <si>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</si>
  <si>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</si>
  <si>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</si>
  <si>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</si>
  <si>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</si>
  <si>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</si>
  <si>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</si>
  <si>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</si>
  <si>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</si>
  <si>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</si>
  <si>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</si>
  <si>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</si>
  <si>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</si>
  <si>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</si>
  <si>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</si>
  <si>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</si>
  <si>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</si>
  <si>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</si>
  <si>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</si>
  <si>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</si>
  <si>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</si>
  <si>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</si>
  <si>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</si>
  <si>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</si>
  <si>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</si>
  <si>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</si>
  <si>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</si>
  <si>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</si>
  <si>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</si>
  <si>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</si>
  <si>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</si>
  <si>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</si>
  <si>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</si>
  <si>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</si>
  <si>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</si>
  <si>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</si>
  <si>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</si>
  <si>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</si>
  <si>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</si>
  <si>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</si>
  <si>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</si>
  <si>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</si>
  <si>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</si>
  <si>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</si>
  <si>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</si>
  <si>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</si>
  <si>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</si>
  <si>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</si>
  <si>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</si>
  <si>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</si>
  <si>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</si>
  <si>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</si>
  <si>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</si>
  <si>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</si>
  <si>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</si>
  <si>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</si>
  <si>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</si>
  <si>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</si>
  <si>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</si>
  <si>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</si>
  <si>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</si>
  <si>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</si>
  <si>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</si>
  <si>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</si>
  <si>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</si>
  <si>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</si>
  <si>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</si>
  <si>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</si>
  <si>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</si>
  <si>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</si>
  <si>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</si>
  <si>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</si>
  <si>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</si>
  <si>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</si>
  <si>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</si>
  <si>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</si>
  <si>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</si>
  <si>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</si>
  <si>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</si>
  <si>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</si>
  <si>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</si>
  <si>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</si>
  <si>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</si>
  <si>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</si>
  <si>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</si>
  <si>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</si>
  <si>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</si>
  <si>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</si>
  <si>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</si>
  <si>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</si>
  <si>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</si>
  <si>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</si>
  <si>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</si>
  <si>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</si>
  <si>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</si>
  <si>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</si>
  <si>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</si>
  <si>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</si>
  <si>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</si>
  <si>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</si>
  <si>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</si>
  <si>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</si>
  <si>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</si>
  <si>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</si>
  <si>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</si>
  <si>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</si>
  <si>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</si>
  <si>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</si>
  <si>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</si>
  <si>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</si>
  <si>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</si>
  <si>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</si>
  <si>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</si>
  <si>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</si>
  <si>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</si>
  <si>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</si>
  <si>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</si>
  <si>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</si>
  <si>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</si>
  <si>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</si>
  <si>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</si>
  <si>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</si>
  <si>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</si>
  <si>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</si>
  <si>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</si>
  <si>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</si>
  <si>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</si>
  <si>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</si>
  <si>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</si>
  <si>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</si>
  <si>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</si>
  <si>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</si>
  <si>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</si>
  <si>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</si>
  <si>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</si>
  <si>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</si>
  <si>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</si>
  <si>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</si>
  <si>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</si>
  <si>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</si>
  <si>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</si>
  <si>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</si>
  <si>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</si>
  <si>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</si>
  <si>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</si>
  <si>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</si>
  <si>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</si>
  <si>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</si>
  <si>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</si>
  <si>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</si>
  <si>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</si>
  <si>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</si>
  <si>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</si>
  <si>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</si>
  <si>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</si>
  <si>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</si>
  <si>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</si>
  <si>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</si>
  <si>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</si>
  <si>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</si>
  <si>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</si>
  <si>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</si>
  <si>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</si>
  <si>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</si>
  <si>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</si>
  <si>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</si>
  <si>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</si>
  <si>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</si>
  <si>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</si>
  <si>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</si>
  <si>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</si>
  <si>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</si>
  <si>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</si>
  <si>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</si>
  <si>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</si>
  <si>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</si>
  <si>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</si>
  <si>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</si>
  <si>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</si>
  <si>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</si>
  <si>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</si>
  <si>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</si>
  <si>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</si>
  <si>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</si>
  <si>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</si>
  <si>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</si>
  <si>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</si>
  <si>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</si>
  <si>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</si>
  <si>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</si>
  <si>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</si>
  <si>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</si>
  <si>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</si>
  <si>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</si>
  <si>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</si>
  <si>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</si>
  <si>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</si>
  <si>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</si>
  <si>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</si>
  <si>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</si>
  <si>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</si>
  <si>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</si>
  <si>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</si>
  <si>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</si>
  <si>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</si>
  <si>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</si>
  <si>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</si>
  <si>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</si>
  <si>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</si>
  <si>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</si>
  <si>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</si>
  <si>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</si>
  <si>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</si>
  <si>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</si>
  <si>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</si>
  <si>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</si>
  <si>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</si>
  <si>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</si>
  <si>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</si>
  <si>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</si>
  <si>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</si>
  <si>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</si>
  <si>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</si>
  <si>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</si>
  <si>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</si>
  <si>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</si>
  <si>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</si>
  <si>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</si>
  <si>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</si>
  <si>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</si>
  <si>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</si>
  <si>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</si>
  <si>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</si>
  <si>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</si>
  <si>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</si>
  <si>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</si>
  <si>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</si>
  <si>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</si>
  <si>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</si>
  <si>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</si>
  <si>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</si>
  <si>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</si>
  <si>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</si>
  <si>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</si>
  <si>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</si>
  <si>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</si>
  <si>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</si>
  <si>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</si>
  <si>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</si>
  <si>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</si>
  <si>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</si>
  <si>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</si>
  <si>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</si>
  <si>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</si>
  <si>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</si>
  <si>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</si>
  <si>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</si>
  <si>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</si>
  <si>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</si>
  <si>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</si>
  <si>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</si>
  <si>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</si>
  <si>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</si>
  <si>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</si>
  <si>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</si>
  <si>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</si>
  <si>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</si>
  <si>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</si>
  <si>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</si>
  <si>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</si>
  <si>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</si>
  <si>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</si>
  <si>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</si>
  <si>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</si>
  <si>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</si>
  <si>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</si>
  <si>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</si>
  <si>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</si>
  <si>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</si>
  <si>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</si>
  <si>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</si>
  <si>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</si>
  <si>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</si>
  <si>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</si>
  <si>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</si>
  <si>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</si>
  <si>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</si>
  <si>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</si>
  <si>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</si>
  <si>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</si>
  <si>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</si>
  <si>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</si>
  <si>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</si>
  <si>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</si>
  <si>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</si>
  <si>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</si>
  <si>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</si>
  <si>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</si>
  <si>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</si>
  <si>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</si>
  <si>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</si>
  <si>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</si>
  <si>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</si>
  <si>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</si>
  <si>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</si>
  <si>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</si>
  <si>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</si>
  <si>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</si>
  <si>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</si>
  <si>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</si>
  <si>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</si>
  <si>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</si>
  <si>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</si>
  <si>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</si>
  <si>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</si>
  <si>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</si>
  <si>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</si>
  <si>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</si>
  <si>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</si>
  <si>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</si>
  <si>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</si>
  <si>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</si>
  <si>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</si>
  <si>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</si>
  <si>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</si>
  <si>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</si>
  <si>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</si>
  <si>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</si>
  <si>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</si>
  <si>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</si>
  <si>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</si>
  <si>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</si>
  <si>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</si>
  <si>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</si>
  <si>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</si>
  <si>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</si>
  <si>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</si>
  <si>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</si>
  <si>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</si>
  <si>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</si>
  <si>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</si>
  <si>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</si>
  <si>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</si>
  <si>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</si>
  <si>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</si>
  <si>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</si>
  <si>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</si>
  <si>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</si>
  <si>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</si>
  <si>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</si>
  <si>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</si>
  <si>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</si>
  <si>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</si>
  <si>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</si>
  <si>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</si>
  <si>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</si>
  <si>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</si>
  <si>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</si>
  <si>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</si>
  <si>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</si>
  <si>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</si>
  <si>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</si>
  <si>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</si>
  <si>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</si>
  <si>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</si>
  <si>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</si>
  <si>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</si>
  <si>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</si>
  <si>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</si>
  <si>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</si>
  <si>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</si>
  <si>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</si>
  <si>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</si>
  <si>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</si>
  <si>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</si>
  <si>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</si>
  <si>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</si>
  <si>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</si>
  <si>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</si>
  <si>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</si>
  <si>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</si>
  <si>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</si>
  <si>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</si>
  <si>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</si>
  <si>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</si>
  <si>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</si>
  <si>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</si>
  <si>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</si>
  <si>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</si>
  <si>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</si>
  <si>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</si>
  <si>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</si>
  <si>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</si>
  <si>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</si>
  <si>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</si>
  <si>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</si>
  <si>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</si>
  <si>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</si>
  <si>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</si>
  <si>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</si>
  <si>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</si>
  <si>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</si>
  <si>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</si>
  <si>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</si>
  <si>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</si>
  <si>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</si>
  <si>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</si>
  <si>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</si>
  <si>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</si>
  <si>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</si>
  <si>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</si>
  <si>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</si>
  <si>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</si>
  <si>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</si>
  <si>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</si>
  <si>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</si>
  <si>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</si>
  <si>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</si>
  <si>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</si>
  <si>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</si>
  <si>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</si>
  <si>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</si>
  <si>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</si>
  <si>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</si>
  <si>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</si>
  <si>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</si>
  <si>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</si>
  <si>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</si>
  <si>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</si>
  <si>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</si>
  <si>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</si>
  <si>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</si>
  <si>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</si>
  <si>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</si>
  <si>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</si>
  <si>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</si>
  <si>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</si>
  <si>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</si>
  <si>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</si>
  <si>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</si>
  <si>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</si>
  <si>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</si>
  <si>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</si>
  <si>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</si>
  <si>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</si>
  <si>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</si>
  <si>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</si>
  <si>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</si>
  <si>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</si>
  <si>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</si>
  <si>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</si>
  <si>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</si>
  <si>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</si>
  <si>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</si>
  <si>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</si>
  <si>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</si>
  <si>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</si>
  <si>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</si>
  <si>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</si>
  <si>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</si>
  <si>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</si>
  <si>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</si>
  <si>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</si>
  <si>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</si>
  <si>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</si>
  <si>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</si>
  <si>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</si>
  <si>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</si>
  <si>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</si>
  <si>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</si>
  <si>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</si>
  <si>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</si>
  <si>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</si>
  <si>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</si>
  <si>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</si>
  <si>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</si>
  <si>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</si>
  <si>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</si>
  <si>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</si>
  <si>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</si>
  <si>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</si>
  <si>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</si>
  <si>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</si>
  <si>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</si>
  <si>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</si>
  <si>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</si>
  <si>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</si>
  <si>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</si>
  <si>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</si>
  <si>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</si>
  <si>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</si>
  <si>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</si>
  <si>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</si>
  <si>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</si>
  <si>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</si>
  <si>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</si>
  <si>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</si>
  <si>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</si>
  <si>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</si>
  <si>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</si>
  <si>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</si>
  <si>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</si>
  <si>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</si>
  <si>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</si>
  <si>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</si>
  <si>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</si>
  <si>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</si>
  <si>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</si>
  <si>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</si>
  <si>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</si>
  <si>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</si>
  <si>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</si>
  <si>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</si>
  <si>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</si>
  <si>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</si>
  <si>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</si>
  <si>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</si>
  <si>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</si>
  <si>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</si>
  <si>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</si>
  <si>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</si>
  <si>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</si>
  <si>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</si>
  <si>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</si>
  <si>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</si>
  <si>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</si>
  <si>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</si>
  <si>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</si>
  <si>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</si>
  <si>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</si>
  <si>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</si>
  <si>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</si>
  <si>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</si>
  <si>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</si>
  <si>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</si>
  <si>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</si>
  <si>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</si>
  <si>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</si>
  <si>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</si>
  <si>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</si>
  <si>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</si>
  <si>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</si>
  <si>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</si>
  <si>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</si>
  <si>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</si>
  <si>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</si>
  <si>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</si>
  <si>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</si>
  <si>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</si>
  <si>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</si>
  <si>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</si>
  <si>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</si>
  <si>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</si>
  <si>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</si>
  <si>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</si>
  <si>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</si>
  <si>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</si>
  <si>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</si>
  <si>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</si>
  <si>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</si>
  <si>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</si>
  <si>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</si>
  <si>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</si>
  <si>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</si>
  <si>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</si>
  <si>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</si>
  <si>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</si>
  <si>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</si>
  <si>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</si>
  <si>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</si>
  <si>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</si>
  <si>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</si>
  <si>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</si>
  <si>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</si>
  <si>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</si>
  <si>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</si>
  <si>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</si>
  <si>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</si>
  <si>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</si>
  <si>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</si>
  <si>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</si>
  <si>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</si>
  <si>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</si>
  <si>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</si>
  <si>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</si>
  <si>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</si>
  <si>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</si>
  <si>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</si>
  <si>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</si>
  <si>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</si>
  <si>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</si>
  <si>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</si>
  <si>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</si>
  <si>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</si>
  <si>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</si>
  <si>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</si>
  <si>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</si>
  <si>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</si>
  <si>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</si>
  <si>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</si>
  <si>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</si>
  <si>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</si>
  <si>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</si>
  <si>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</si>
  <si>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</si>
  <si>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</si>
  <si>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</si>
  <si>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</si>
  <si>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</si>
  <si>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</si>
  <si>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</si>
  <si>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</si>
  <si>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</si>
  <si>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</si>
  <si>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</si>
  <si>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</si>
  <si>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</si>
  <si>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</si>
  <si>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</si>
  <si>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</si>
  <si>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</si>
  <si>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</si>
  <si>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</si>
  <si>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</si>
  <si>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</si>
  <si>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</si>
  <si>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</si>
  <si>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</si>
  <si>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</si>
  <si>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</si>
  <si>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</si>
  <si>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</si>
  <si>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</si>
  <si>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</si>
  <si>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</si>
  <si>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</si>
  <si>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</si>
  <si>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</si>
  <si>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</si>
  <si>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</si>
  <si>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</si>
  <si>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</si>
  <si>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</si>
  <si>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</si>
  <si>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</si>
  <si>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</si>
  <si>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</si>
  <si>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</si>
  <si>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</si>
  <si>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</si>
  <si>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</si>
  <si>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</si>
  <si>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</si>
  <si>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</si>
  <si>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</si>
  <si>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</si>
  <si>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</si>
  <si>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</si>
  <si>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</si>
  <si>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</si>
  <si>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</si>
  <si>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</si>
  <si>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</si>
  <si>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</si>
  <si>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</si>
  <si>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</si>
  <si>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</si>
  <si>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</si>
  <si>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</si>
  <si>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</si>
  <si>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</si>
  <si>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</si>
  <si>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</si>
  <si>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</si>
  <si>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</si>
  <si>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</si>
  <si>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</si>
  <si>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</si>
  <si>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</si>
  <si>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</si>
  <si>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</si>
  <si>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</si>
  <si>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</si>
  <si>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</si>
  <si>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</si>
  <si>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</si>
  <si>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</si>
  <si>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</si>
  <si>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</si>
  <si>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</si>
  <si>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</si>
  <si>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</si>
  <si>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</si>
  <si>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</si>
  <si>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</si>
  <si>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</si>
  <si>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</si>
  <si>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</si>
  <si>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</si>
  <si>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</si>
  <si>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</si>
  <si>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</si>
  <si>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</si>
  <si>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</si>
  <si>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</si>
  <si>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</si>
  <si>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</si>
  <si>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</si>
  <si>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</si>
  <si>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</si>
  <si>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</si>
  <si>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</si>
  <si>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</si>
  <si>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</si>
  <si>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</si>
  <si>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</si>
  <si>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</si>
  <si>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</si>
  <si>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</si>
  <si>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</si>
  <si>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</si>
  <si>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</si>
  <si>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</si>
  <si>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</si>
  <si>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</si>
  <si>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</si>
  <si>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</si>
  <si>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</si>
  <si>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</si>
  <si>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</si>
  <si>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</si>
  <si>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</si>
  <si>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</si>
  <si>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</si>
  <si>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</si>
  <si>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</si>
  <si>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</si>
  <si>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</si>
  <si>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</si>
  <si>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</si>
  <si>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</si>
  <si>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</si>
  <si>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</si>
  <si>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</si>
  <si>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</si>
  <si>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</si>
  <si>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</si>
  <si>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</si>
  <si>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</si>
  <si>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</si>
  <si>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</si>
  <si>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</si>
  <si>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</si>
  <si>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</si>
  <si>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</si>
  <si>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</si>
  <si>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</si>
  <si>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</si>
  <si>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</si>
  <si>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</si>
  <si>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</si>
  <si>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</si>
  <si>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</si>
  <si>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</si>
  <si>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</si>
  <si>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</si>
  <si>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</si>
  <si>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</si>
  <si>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</si>
  <si>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</si>
  <si>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</si>
  <si>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</si>
  <si>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</si>
  <si>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</si>
  <si>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</si>
  <si>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</si>
  <si>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</si>
  <si>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</si>
  <si>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</si>
  <si>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</si>
  <si>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</si>
  <si>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</si>
  <si>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</si>
  <si>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</si>
  <si>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</si>
  <si>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</si>
  <si>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</si>
  <si>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</si>
  <si>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</si>
  <si>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</si>
  <si>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</si>
  <si>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</si>
  <si>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</si>
  <si>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</si>
  <si>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</si>
  <si>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</si>
  <si>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</si>
  <si>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</si>
  <si>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</si>
  <si>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</si>
  <si>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</si>
  <si>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</si>
  <si>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</si>
  <si>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</si>
  <si>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</si>
  <si>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</si>
  <si>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</si>
  <si>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</si>
  <si>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</si>
  <si>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</si>
  <si>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</si>
  <si>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</si>
  <si>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</si>
  <si>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</si>
  <si>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</si>
  <si>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</si>
  <si>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</si>
  <si>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</si>
  <si>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</si>
  <si>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</si>
  <si>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</si>
  <si>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</si>
  <si>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</si>
  <si>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</si>
  <si>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</si>
  <si>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</si>
  <si>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</si>
  <si>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</si>
  <si>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</si>
  <si>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</si>
  <si>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</si>
  <si>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</si>
  <si>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</si>
  <si>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</si>
  <si>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</si>
  <si>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</si>
  <si>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</si>
  <si>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</si>
  <si>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</si>
  <si>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</si>
  <si>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</si>
  <si>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</si>
  <si>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</si>
  <si>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</si>
  <si>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</si>
  <si>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</si>
  <si>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</si>
  <si>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</si>
  <si>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</si>
  <si>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</si>
  <si>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</si>
  <si>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</si>
  <si>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</si>
  <si>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</si>
  <si>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</si>
  <si>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</si>
  <si>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</si>
  <si>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</si>
  <si>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</si>
  <si>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</si>
  <si>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</si>
  <si>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</si>
  <si>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</si>
  <si>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</si>
  <si>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</si>
  <si>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</si>
  <si>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</si>
  <si>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</si>
  <si>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</si>
  <si>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</si>
  <si>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</si>
  <si>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</si>
  <si>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</si>
  <si>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</si>
  <si>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</si>
  <si>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</si>
  <si>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</si>
  <si>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</si>
  <si>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</si>
  <si>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</si>
  <si>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</si>
  <si>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</si>
  <si>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</si>
  <si>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</si>
  <si>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</si>
  <si>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</si>
  <si>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</si>
  <si>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</si>
  <si>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</si>
  <si>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</si>
  <si>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</si>
  <si>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</si>
  <si>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</si>
  <si>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</si>
  <si>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</si>
  <si>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</si>
  <si>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</si>
  <si>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</si>
  <si>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</si>
  <si>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</si>
  <si>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</si>
  <si>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</si>
  <si>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</si>
  <si>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</si>
  <si>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</si>
  <si>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</si>
  <si>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</si>
  <si>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</si>
  <si>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</si>
  <si>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</si>
  <si>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</si>
  <si>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</si>
  <si>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</si>
  <si>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</si>
  <si>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</si>
  <si>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</si>
  <si>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</si>
  <si>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</si>
  <si>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</si>
  <si>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</si>
  <si>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</si>
  <si>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</si>
  <si>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</si>
  <si>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</si>
  <si>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</si>
  <si>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</si>
  <si>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</si>
  <si>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</si>
  <si>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</si>
  <si>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</si>
  <si>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</si>
  <si>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</si>
  <si>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</si>
  <si>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</si>
  <si>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</si>
  <si>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</si>
  <si>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</si>
  <si>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</si>
  <si>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</si>
  <si>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</si>
  <si>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</si>
  <si>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</si>
  <si>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</si>
  <si>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</si>
  <si>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</si>
  <si>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</si>
  <si>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</si>
  <si>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</si>
  <si>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</si>
  <si>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</si>
  <si>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</si>
  <si>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</si>
  <si>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</si>
  <si>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</si>
  <si>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</si>
  <si>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</si>
  <si>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</si>
  <si>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</si>
  <si>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</si>
  <si>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</si>
  <si>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</si>
  <si>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</si>
  <si>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</si>
  <si>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</si>
  <si>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</si>
  <si>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</si>
  <si>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</si>
  <si>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</si>
  <si>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</si>
  <si>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</si>
  <si>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</si>
  <si>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</si>
  <si>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</si>
  <si>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</si>
  <si>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</si>
  <si>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</si>
  <si>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</si>
  <si>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</si>
  <si>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</si>
  <si>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</si>
  <si>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</si>
  <si>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</si>
  <si>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</si>
  <si>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</si>
  <si>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</si>
  <si>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</si>
  <si>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</si>
  <si>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</si>
  <si>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</si>
  <si>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</si>
  <si>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</si>
  <si>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</si>
  <si>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</si>
  <si>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</si>
  <si>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</si>
  <si>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</si>
  <si>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</si>
  <si>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</si>
  <si>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</si>
  <si>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</si>
  <si>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</si>
  <si>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</si>
  <si>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</si>
  <si>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</si>
  <si>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</si>
  <si>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</si>
  <si>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</si>
  <si>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</si>
  <si>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</si>
  <si>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</si>
  <si>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</si>
  <si>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</si>
  <si>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</si>
  <si>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</si>
  <si>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</si>
  <si>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</si>
  <si>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</si>
  <si>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</si>
  <si>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</si>
  <si>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</si>
  <si>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</si>
  <si>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</si>
  <si>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</si>
  <si>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</si>
  <si>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</si>
  <si>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</si>
  <si>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</si>
  <si>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</si>
  <si>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</si>
  <si>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</si>
  <si>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</si>
  <si>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</si>
  <si>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</si>
  <si>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</si>
  <si>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</si>
  <si>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</si>
  <si>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</si>
  <si>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</si>
  <si>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</si>
  <si>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</si>
  <si>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</si>
  <si>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</si>
  <si>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</si>
  <si>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</si>
  <si>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</si>
  <si>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</si>
  <si>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</si>
  <si>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</si>
  <si>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</si>
  <si>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</si>
  <si>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</si>
  <si>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</si>
  <si>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</si>
  <si>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</si>
  <si>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</si>
  <si>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</si>
  <si>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</si>
  <si>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</si>
  <si>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</si>
  <si>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</si>
  <si>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</si>
  <si>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</si>
  <si>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</si>
  <si>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</si>
  <si>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</si>
  <si>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</si>
  <si>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</si>
  <si>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</si>
  <si>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</si>
  <si>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</si>
  <si>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</si>
  <si>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</si>
  <si>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</si>
  <si>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</si>
  <si>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</si>
  <si>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</si>
  <si>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</si>
  <si>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</si>
  <si>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</si>
  <si>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</si>
  <si>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</si>
  <si>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</si>
  <si>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</si>
  <si>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</si>
  <si>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</si>
  <si>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</si>
  <si>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</si>
  <si>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</si>
  <si>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</si>
  <si>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</si>
  <si>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</si>
  <si>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</si>
  <si>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</si>
  <si>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</si>
  <si>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</si>
  <si>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</si>
  <si>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</si>
  <si>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</si>
  <si>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</si>
  <si>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</si>
  <si>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</si>
  <si>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</si>
  <si>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</si>
  <si>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</si>
  <si>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</si>
  <si>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</si>
  <si>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</si>
  <si>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</si>
  <si>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</si>
  <si>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</si>
  <si>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</si>
  <si>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</si>
  <si>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</si>
  <si>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</si>
  <si>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</si>
  <si>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</si>
  <si>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</si>
  <si>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</si>
  <si>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</si>
  <si>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</si>
  <si>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</si>
  <si>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</si>
  <si>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</si>
  <si>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</si>
  <si>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</si>
  <si>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</si>
  <si>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</si>
  <si>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</si>
  <si>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</si>
  <si>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</si>
  <si>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</si>
  <si>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</si>
  <si>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</si>
  <si>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</si>
  <si>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</si>
  <si>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</si>
  <si>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</si>
  <si>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</si>
  <si>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</si>
  <si>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</si>
  <si>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</si>
  <si>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</si>
  <si>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</si>
  <si>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</si>
  <si>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</si>
  <si>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</si>
  <si>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</si>
  <si>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</si>
  <si>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</si>
  <si>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</si>
  <si>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</si>
  <si>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</si>
  <si>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</si>
  <si>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</si>
  <si>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</si>
  <si>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</si>
  <si>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</si>
  <si>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</si>
  <si>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</si>
  <si>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</si>
  <si>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</si>
  <si>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</si>
  <si>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</si>
  <si>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</si>
  <si>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</si>
  <si>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</si>
  <si>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</si>
  <si>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</si>
  <si>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</si>
  <si>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</si>
  <si>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</si>
  <si>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</si>
  <si>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</si>
  <si>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</si>
  <si>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</si>
  <si>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</si>
  <si>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</si>
  <si>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</si>
  <si>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</si>
  <si>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</si>
  <si>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</si>
  <si>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</si>
  <si>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</si>
  <si>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</si>
  <si>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</si>
  <si>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</si>
  <si>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</si>
  <si>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</si>
  <si>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</si>
  <si>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</si>
  <si>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</si>
  <si>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</si>
  <si>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</si>
  <si>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</si>
  <si>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</si>
  <si>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</si>
  <si>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</si>
  <si>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</si>
  <si>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</si>
  <si>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</si>
  <si>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</si>
  <si>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</si>
  <si>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</si>
  <si>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</si>
  <si>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</si>
  <si>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</si>
  <si>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</si>
  <si>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</si>
  <si>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</si>
  <si>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</si>
  <si>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</si>
  <si>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</si>
  <si>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</si>
  <si>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</si>
  <si>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</si>
  <si>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</si>
  <si>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</si>
  <si>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</si>
  <si>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</si>
  <si>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</si>
  <si>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</si>
  <si>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</si>
  <si>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</si>
  <si>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</si>
  <si>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</si>
  <si>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</si>
  <si>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</si>
  <si>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</si>
  <si>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</si>
  <si>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</si>
  <si>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</si>
  <si>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</si>
  <si>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</si>
  <si>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</si>
  <si>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</si>
  <si>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</si>
  <si>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</si>
  <si>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</si>
  <si>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</si>
  <si>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</si>
  <si>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</si>
  <si>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</si>
  <si>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</si>
  <si>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</si>
  <si>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</si>
  <si>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</si>
  <si>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</si>
  <si>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</si>
  <si>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</si>
  <si>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</si>
  <si>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</si>
  <si>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</si>
  <si>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</si>
  <si>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</si>
  <si>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</si>
  <si>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</si>
  <si>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</si>
  <si>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</si>
  <si>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</si>
  <si>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</si>
  <si>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</si>
  <si>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</si>
  <si>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</si>
  <si>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</si>
  <si>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</si>
  <si>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</si>
  <si>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</si>
  <si>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</si>
  <si>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</si>
  <si>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</si>
  <si>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</si>
  <si>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</si>
  <si>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</si>
  <si>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</si>
  <si>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</si>
  <si>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</si>
  <si>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</si>
  <si>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</si>
  <si>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</si>
  <si>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</si>
  <si>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</si>
  <si>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</si>
  <si>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</si>
  <si>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</si>
  <si>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</si>
  <si>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</si>
  <si>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</si>
  <si>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</si>
  <si>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</si>
  <si>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</si>
  <si>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</si>
  <si>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</si>
  <si>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</si>
  <si>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</si>
  <si>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</si>
  <si>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</si>
  <si>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</si>
  <si>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</si>
  <si>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</si>
  <si>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</si>
  <si>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</si>
  <si>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</si>
  <si>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</si>
  <si>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</si>
  <si>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</si>
  <si>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</si>
  <si>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</si>
  <si>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</si>
  <si>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</si>
  <si>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</si>
  <si>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</si>
  <si>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</si>
  <si>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</si>
  <si>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</si>
  <si>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</si>
  <si>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</si>
  <si>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</si>
  <si>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</si>
  <si>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</si>
  <si>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</si>
  <si>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</si>
  <si>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</si>
  <si>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</si>
  <si>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</si>
  <si>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</si>
  <si>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</si>
  <si>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</si>
  <si>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</si>
  <si>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</si>
  <si>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</si>
  <si>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</si>
  <si>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</si>
  <si>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</si>
  <si>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</si>
  <si>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</si>
  <si>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</si>
  <si>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</si>
  <si>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</si>
  <si>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</si>
  <si>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</si>
  <si>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</si>
  <si>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</si>
  <si>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</si>
  <si>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</si>
  <si>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</si>
  <si>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</si>
  <si>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</si>
  <si>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</si>
  <si>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</si>
  <si>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</si>
  <si>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</si>
  <si>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</si>
  <si>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</si>
  <si>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</si>
  <si>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</si>
  <si>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</si>
  <si>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</si>
  <si>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</si>
  <si>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</si>
  <si>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</si>
  <si>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</si>
  <si>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</si>
  <si>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</si>
  <si>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</si>
  <si>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</si>
  <si>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</si>
  <si>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</si>
  <si>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</si>
  <si>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</si>
  <si>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</si>
  <si>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</si>
  <si>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</si>
  <si>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</si>
  <si>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</si>
  <si>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</si>
  <si>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</si>
  <si>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</si>
  <si>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</si>
  <si>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</si>
  <si>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</si>
  <si>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</si>
  <si>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</si>
  <si>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</si>
  <si>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</si>
  <si>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</si>
  <si>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</si>
  <si>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</si>
  <si>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</si>
  <si>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</si>
  <si>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</si>
  <si>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</si>
  <si>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</si>
  <si>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</si>
  <si>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</si>
  <si>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</si>
  <si>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</si>
  <si>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</si>
  <si>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</si>
  <si>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</si>
  <si>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</si>
  <si>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</si>
  <si>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</si>
  <si>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</si>
  <si>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</si>
  <si>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</si>
  <si>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</si>
  <si>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</si>
  <si>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</si>
  <si>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</si>
  <si>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</si>
  <si>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</si>
  <si>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</si>
  <si>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</si>
  <si>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</si>
  <si>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</si>
  <si>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</si>
  <si>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</si>
  <si>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</si>
  <si>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</si>
  <si>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</si>
  <si>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</si>
  <si>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</si>
  <si>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</si>
  <si>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</si>
  <si>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</si>
  <si>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</si>
  <si>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</si>
  <si>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</si>
  <si>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</si>
  <si>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</si>
  <si>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</si>
  <si>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</si>
  <si>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</si>
  <si>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</si>
  <si>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</si>
  <si>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</si>
  <si>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</si>
  <si>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</si>
  <si>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</si>
  <si>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</si>
  <si>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</si>
  <si>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</si>
  <si>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</si>
  <si>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</si>
  <si>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</si>
  <si>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</si>
  <si>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</si>
  <si>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</si>
  <si>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</si>
  <si>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</si>
  <si>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</si>
  <si>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</si>
  <si>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</si>
  <si>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</si>
  <si>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</si>
  <si>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</si>
  <si>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</si>
  <si>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</si>
  <si>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</si>
  <si>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</si>
  <si>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</si>
  <si>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</si>
  <si>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</si>
  <si>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</si>
  <si>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</si>
  <si>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</si>
  <si>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</si>
  <si>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</si>
  <si>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</si>
  <si>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</si>
  <si>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</si>
  <si>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</si>
  <si>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</si>
  <si>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</si>
  <si>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</si>
  <si>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</si>
  <si>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</si>
  <si>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</si>
  <si>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</si>
  <si>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</si>
  <si>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</si>
  <si>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</si>
  <si>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</si>
  <si>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</si>
  <si>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</si>
  <si>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</si>
  <si>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</si>
  <si>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</si>
  <si>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</si>
  <si>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</si>
  <si>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</si>
  <si>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</si>
  <si>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</si>
  <si>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</si>
  <si>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</si>
  <si>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</si>
  <si>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</si>
  <si>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</si>
  <si>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</si>
  <si>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</si>
  <si>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</si>
  <si>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</si>
  <si>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</si>
  <si>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</si>
  <si>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</si>
  <si>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</si>
  <si>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</si>
  <si>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</si>
  <si>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</si>
  <si>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</si>
  <si>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</si>
  <si>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</si>
  <si>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</si>
  <si>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</si>
  <si>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</si>
  <si>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</si>
  <si>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</si>
  <si>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</si>
  <si>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</si>
  <si>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</si>
  <si>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</si>
  <si>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</si>
  <si>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</si>
  <si>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</si>
  <si>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</si>
  <si>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</si>
  <si>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</si>
  <si>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</si>
  <si>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</si>
  <si>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</si>
  <si>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</si>
  <si>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</si>
  <si>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</si>
  <si>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</si>
  <si>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</si>
  <si>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</si>
  <si>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</si>
  <si>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</si>
  <si>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</si>
  <si>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</si>
  <si>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</si>
  <si>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</si>
  <si>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</si>
  <si>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</si>
  <si>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</si>
  <si>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</si>
  <si>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</si>
  <si>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</si>
  <si>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</si>
  <si>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</si>
  <si>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</si>
  <si>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</si>
  <si>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</si>
  <si>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</si>
  <si>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</si>
  <si>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</si>
  <si>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</si>
  <si>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</si>
  <si>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</si>
  <si>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</si>
  <si>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</si>
  <si>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</si>
  <si>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</si>
  <si>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</si>
  <si>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</si>
  <si>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</si>
  <si>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</si>
  <si>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</si>
  <si>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</si>
  <si>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</si>
  <si>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</si>
  <si>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</si>
  <si>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</si>
  <si>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</si>
  <si>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</si>
  <si>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</si>
  <si>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</si>
  <si>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</si>
  <si>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</si>
  <si>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</si>
  <si>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</si>
  <si>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</si>
  <si>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</si>
  <si>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</si>
  <si>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</si>
  <si>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</si>
  <si>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</si>
  <si>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</si>
  <si>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</si>
  <si>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</si>
  <si>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</si>
  <si>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</si>
  <si>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</si>
  <si>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</si>
  <si>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</si>
  <si>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</si>
  <si>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</si>
  <si>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</si>
  <si>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</si>
  <si>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</si>
  <si>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</si>
  <si>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</si>
  <si>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</si>
  <si>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</si>
  <si>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</si>
  <si>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</si>
  <si>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</si>
  <si>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</si>
  <si>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</si>
  <si>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</si>
  <si>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</si>
  <si>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</si>
  <si>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</si>
  <si>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</si>
  <si>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</si>
  <si>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</si>
  <si>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</si>
  <si>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</si>
  <si>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</si>
  <si>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</si>
  <si>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</si>
  <si>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</si>
  <si>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</si>
  <si>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</si>
  <si>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</si>
  <si>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</si>
  <si>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</si>
  <si>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</si>
  <si>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</si>
  <si>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</si>
  <si>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</si>
  <si>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</si>
  <si>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</si>
  <si>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</si>
  <si>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</si>
  <si>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</si>
  <si>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</si>
  <si>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</si>
  <si>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</si>
  <si>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</si>
  <si>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</si>
  <si>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</si>
  <si>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</si>
  <si>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</si>
  <si>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</si>
  <si>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</si>
  <si>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</si>
  <si>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</si>
  <si>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</si>
  <si>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</si>
  <si>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</si>
  <si>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</si>
  <si>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</si>
  <si>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</si>
  <si>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</si>
  <si>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</si>
  <si>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</si>
  <si>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</si>
  <si>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</si>
  <si>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</si>
  <si>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</si>
  <si>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</si>
  <si>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</si>
  <si>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</si>
  <si>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</si>
  <si>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</si>
  <si>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</si>
  <si>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</si>
  <si>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</si>
  <si>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</si>
  <si>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</si>
  <si>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</si>
  <si>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</si>
  <si>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</si>
  <si>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</si>
  <si>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</si>
  <si>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</si>
  <si>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</si>
  <si>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</si>
  <si>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</si>
  <si>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</si>
  <si>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</si>
  <si>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</si>
  <si>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</si>
  <si>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</si>
  <si>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</si>
  <si>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</si>
  <si>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</si>
  <si>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</si>
  <si>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</si>
  <si>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</si>
  <si>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</si>
  <si>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</si>
  <si>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</si>
  <si>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</si>
  <si>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</si>
  <si>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</si>
  <si>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</si>
  <si>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</si>
  <si>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</si>
  <si>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</si>
  <si>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</si>
  <si>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</si>
  <si>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</si>
  <si>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</si>
  <si>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</si>
  <si>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</si>
  <si>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</si>
  <si>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</si>
  <si>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</si>
  <si>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</si>
  <si>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</si>
  <si>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</si>
  <si>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</si>
  <si>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</si>
  <si>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</si>
  <si>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</si>
  <si>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</si>
  <si>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</si>
  <si>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</si>
  <si>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</si>
  <si>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</si>
  <si>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</si>
  <si>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</si>
  <si>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</si>
  <si>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</si>
  <si>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</si>
  <si>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</si>
  <si>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</si>
  <si>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</si>
  <si>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</si>
  <si>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</si>
  <si>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</si>
  <si>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</si>
  <si>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</si>
  <si>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</si>
  <si>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</si>
  <si>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</si>
  <si>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</si>
  <si>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</si>
  <si>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</si>
  <si>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</si>
  <si>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</si>
  <si>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</si>
  <si>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</si>
  <si>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</si>
  <si>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</si>
  <si>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</si>
  <si>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</si>
  <si>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</si>
  <si>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</si>
  <si>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</si>
  <si>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</si>
  <si>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</si>
  <si>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</si>
  <si>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</si>
  <si>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</si>
  <si>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</si>
  <si>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</si>
  <si>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</si>
  <si>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</si>
  <si>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</si>
  <si>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</si>
  <si>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</si>
  <si>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</si>
  <si>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</si>
  <si>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</si>
  <si>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</si>
  <si>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</si>
  <si>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</si>
  <si>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</si>
  <si>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</si>
  <si>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</si>
  <si>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</si>
  <si>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</si>
  <si>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</si>
  <si>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</si>
  <si>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</si>
  <si>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</si>
  <si>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</si>
  <si>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</si>
  <si>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</si>
  <si>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</si>
  <si>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</si>
  <si>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</si>
  <si>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</si>
  <si>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</si>
  <si>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</si>
  <si>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</si>
  <si>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</si>
  <si>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</si>
  <si>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</si>
  <si>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</si>
  <si>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</si>
  <si>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</si>
  <si>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</si>
  <si>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</si>
  <si>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</si>
  <si>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</si>
  <si>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</si>
  <si>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</si>
  <si>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</si>
  <si>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</si>
  <si>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</si>
  <si>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</si>
  <si>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</si>
  <si>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</si>
  <si>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</si>
  <si>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</si>
  <si>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</si>
  <si>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</si>
  <si>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</si>
  <si>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</si>
  <si>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</si>
  <si>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</si>
  <si>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</si>
  <si>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</si>
  <si>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</si>
  <si>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</si>
  <si>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</si>
  <si>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</si>
  <si>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</si>
  <si>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</si>
  <si>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</si>
  <si>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</si>
  <si>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</si>
  <si>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</si>
  <si>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</si>
  <si>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</si>
  <si>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</si>
  <si>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</si>
  <si>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</si>
  <si>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</si>
  <si>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</si>
  <si>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</si>
  <si>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</si>
  <si>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</si>
  <si>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</si>
  <si>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</si>
  <si>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</si>
  <si>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</si>
  <si>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</si>
  <si>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</si>
  <si>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</si>
  <si>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</si>
  <si>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</si>
  <si>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</si>
  <si>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</si>
  <si>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</si>
  <si>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</si>
  <si>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</si>
  <si>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</si>
  <si>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</si>
  <si>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</si>
  <si>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</si>
  <si>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</si>
  <si>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</si>
  <si>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</si>
  <si>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</si>
  <si>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</si>
  <si>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</si>
  <si>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</si>
  <si>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</si>
  <si>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</si>
  <si>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</si>
  <si>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</si>
  <si>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</si>
  <si>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</si>
  <si>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</si>
  <si>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</si>
  <si>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</si>
  <si>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</si>
  <si>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</si>
  <si>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</si>
  <si>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</si>
  <si>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</si>
  <si>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</si>
  <si>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</si>
  <si>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</si>
  <si>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</si>
  <si>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</si>
  <si>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</si>
  <si>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</si>
  <si>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</si>
  <si>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</si>
  <si>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</si>
  <si>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</si>
  <si>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</si>
  <si>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</si>
  <si>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</si>
  <si>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</si>
  <si>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</si>
  <si>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</si>
  <si>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</si>
  <si>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</si>
  <si>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</si>
  <si>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</si>
  <si>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</si>
  <si>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</si>
  <si>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</si>
  <si>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</si>
  <si>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</si>
  <si>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</si>
  <si>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</si>
  <si>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</si>
  <si>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</si>
  <si>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</si>
  <si>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</si>
  <si>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</si>
  <si>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</si>
  <si>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</si>
  <si>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</si>
  <si>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</si>
  <si>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</si>
  <si>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</si>
  <si>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</si>
  <si>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</si>
  <si>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</si>
  <si>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</si>
  <si>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</si>
  <si>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</si>
  <si>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</si>
  <si>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</si>
  <si>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</si>
  <si>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</si>
  <si>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</si>
  <si>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</si>
  <si>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</si>
  <si>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</si>
  <si>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</si>
  <si>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</si>
  <si>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</si>
  <si>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</si>
  <si>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</si>
  <si>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</si>
  <si>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</si>
  <si>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</si>
  <si>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</si>
  <si>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</si>
  <si>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</si>
  <si>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</si>
  <si>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</si>
  <si>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</si>
  <si>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</si>
  <si>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</si>
  <si>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</si>
  <si>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</si>
  <si>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</si>
  <si>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</si>
  <si>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</si>
  <si>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</si>
  <si>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</si>
  <si>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</si>
  <si>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</si>
  <si>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</si>
  <si>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</si>
  <si>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</si>
  <si>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</si>
  <si>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</si>
  <si>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</si>
  <si>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</si>
  <si>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</si>
  <si>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</si>
  <si>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</si>
  <si>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</si>
  <si>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</si>
  <si>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</si>
  <si>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</si>
  <si>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</si>
  <si>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</si>
  <si>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</si>
  <si>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</si>
  <si>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</si>
  <si>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</si>
  <si>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</si>
  <si>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</si>
  <si>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</si>
  <si>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</si>
  <si>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</si>
  <si>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</si>
  <si>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</si>
  <si>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</si>
  <si>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</si>
  <si>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</si>
  <si>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</si>
  <si>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</si>
  <si>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</si>
  <si>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</si>
  <si>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</si>
  <si>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</si>
  <si>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</si>
  <si>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</si>
  <si>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</si>
  <si>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</si>
  <si>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</si>
  <si>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</si>
  <si>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</si>
  <si>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</si>
  <si>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</si>
  <si>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</si>
  <si>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</si>
  <si>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</si>
  <si>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</si>
  <si>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</si>
  <si>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</si>
  <si>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</si>
  <si>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</si>
  <si>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</si>
  <si>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</si>
  <si>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</si>
  <si>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</si>
  <si>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</si>
  <si>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</si>
  <si>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</si>
  <si>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</si>
  <si>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</si>
  <si>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</si>
  <si>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</si>
  <si>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</si>
  <si>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</si>
  <si>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</si>
  <si>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</si>
  <si>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</si>
  <si>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</si>
  <si>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</si>
  <si>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</si>
  <si>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</si>
  <si>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</si>
  <si>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</si>
  <si>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</si>
  <si>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</si>
  <si>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</si>
  <si>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</si>
  <si>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</si>
  <si>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</si>
  <si>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</si>
  <si>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</si>
  <si>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</si>
  <si>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</si>
  <si>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</si>
  <si>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</si>
  <si>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</si>
  <si>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</si>
  <si>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</si>
  <si>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</si>
  <si>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</si>
  <si>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</si>
  <si>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</si>
  <si>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</si>
  <si>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</si>
  <si>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</si>
  <si>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</si>
  <si>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</si>
  <si>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</si>
  <si>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</si>
  <si>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</si>
  <si>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</si>
  <si>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</si>
  <si>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</si>
  <si>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</si>
  <si>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</si>
  <si>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</si>
  <si>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</si>
  <si>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</si>
  <si>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</si>
  <si>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</si>
  <si>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</si>
  <si>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</si>
  <si>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</si>
  <si>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</si>
  <si>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</si>
  <si>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</si>
  <si>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</si>
  <si>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</si>
  <si>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</si>
  <si>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</si>
  <si>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</si>
  <si>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</si>
  <si>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</si>
  <si>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</si>
  <si>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</si>
  <si>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</si>
  <si>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</si>
  <si>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</si>
  <si>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</si>
  <si>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</si>
  <si>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</si>
  <si>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</si>
  <si>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</si>
  <si>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</si>
  <si>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</si>
  <si>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</si>
  <si>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</si>
  <si>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</si>
  <si>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</si>
  <si>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</si>
  <si>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</si>
  <si>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</si>
  <si>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</si>
  <si>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</si>
  <si>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</si>
  <si>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</si>
  <si>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</si>
  <si>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</si>
  <si>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</si>
  <si>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</si>
  <si>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</si>
  <si>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</si>
  <si>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</si>
  <si>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</si>
  <si>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</si>
  <si>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</si>
  <si>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</si>
  <si>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</si>
  <si>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</si>
  <si>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</si>
  <si>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</si>
  <si>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</si>
  <si>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</si>
  <si>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</si>
  <si>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</si>
  <si>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</si>
  <si>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</si>
  <si>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</si>
  <si>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</si>
  <si>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</si>
  <si>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</si>
  <si>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</si>
  <si>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</si>
  <si>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</si>
  <si>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</si>
  <si>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</si>
  <si>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</si>
  <si>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</si>
  <si>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</si>
  <si>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</si>
  <si>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</si>
  <si>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</si>
  <si>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</si>
  <si>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</si>
  <si>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</si>
  <si>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</si>
  <si>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</si>
  <si>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</si>
  <si>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</si>
  <si>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</si>
  <si>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</si>
  <si>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</si>
  <si>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</si>
  <si>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</si>
  <si>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</si>
  <si>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</si>
  <si>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</si>
  <si>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</si>
  <si>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</si>
  <si>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</si>
  <si>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</si>
  <si>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</si>
  <si>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</si>
  <si>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</si>
  <si>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</si>
  <si>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</si>
  <si>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</si>
  <si>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</si>
  <si>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</si>
  <si>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</si>
  <si>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</si>
  <si>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</si>
  <si>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</si>
  <si>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</si>
  <si>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</si>
  <si>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</si>
  <si>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</si>
  <si>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</si>
  <si>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</si>
  <si>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</si>
  <si>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</si>
  <si>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</si>
  <si>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</si>
  <si>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</si>
  <si>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</si>
  <si>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</si>
  <si>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</si>
  <si>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</si>
  <si>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</si>
  <si>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</si>
  <si>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</si>
  <si>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</si>
  <si>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</si>
  <si>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</si>
  <si>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</si>
  <si>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</si>
  <si>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</si>
  <si>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</si>
  <si>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</si>
  <si>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</si>
  <si>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</si>
  <si>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</si>
  <si>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</si>
  <si>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</si>
  <si>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</si>
  <si>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</si>
  <si>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</si>
  <si>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</si>
  <si>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</si>
  <si>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</si>
  <si>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</si>
  <si>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</si>
  <si>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</si>
  <si>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</si>
  <si>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</si>
  <si>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</si>
  <si>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</si>
  <si>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</si>
  <si>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</si>
  <si>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</si>
  <si>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</si>
  <si>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</si>
  <si>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</si>
  <si>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</si>
  <si>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</si>
  <si>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</si>
  <si>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</si>
  <si>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</si>
  <si>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</si>
  <si>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</si>
  <si>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</si>
  <si>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</si>
  <si>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</si>
  <si>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</si>
  <si>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</si>
  <si>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</si>
  <si>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</si>
  <si>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</si>
  <si>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</si>
  <si>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</si>
  <si>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</si>
  <si>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</si>
  <si>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</si>
  <si>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</si>
  <si>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</si>
  <si>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</si>
  <si>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</si>
  <si>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</si>
  <si>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</si>
  <si>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</si>
  <si>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</si>
  <si>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</si>
  <si>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</si>
  <si>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</si>
  <si>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</si>
  <si>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</si>
  <si>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</si>
  <si>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</si>
  <si>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</si>
  <si>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</si>
  <si>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</si>
  <si>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</si>
  <si>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</si>
  <si>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</si>
  <si>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</si>
  <si>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</si>
  <si>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</si>
  <si>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</si>
  <si>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</si>
  <si>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</si>
  <si>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</si>
  <si>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</si>
  <si>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</si>
  <si>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</si>
  <si>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</si>
  <si>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</si>
  <si>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</si>
  <si>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</si>
  <si>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</si>
  <si>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</si>
  <si>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</si>
  <si>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</si>
  <si>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</si>
  <si>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</si>
  <si>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</si>
  <si>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</si>
  <si>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</si>
  <si>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</si>
  <si>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</si>
  <si>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</si>
  <si>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</si>
  <si>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</si>
  <si>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</si>
  <si>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</si>
  <si>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</si>
  <si>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</si>
  <si>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</si>
  <si>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</si>
  <si>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</si>
  <si>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</si>
  <si>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</si>
  <si>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</si>
  <si>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</si>
  <si>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</si>
  <si>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</si>
  <si>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</si>
  <si>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</si>
  <si>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</si>
  <si>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</si>
  <si>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</si>
  <si>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</si>
  <si>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</si>
  <si>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</si>
  <si>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</si>
  <si>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</si>
  <si>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</si>
  <si>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</si>
  <si>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</si>
  <si>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</si>
  <si>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</si>
  <si>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</si>
  <si>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</si>
  <si>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</si>
  <si>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</si>
  <si>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</si>
  <si>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</si>
  <si>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</si>
  <si>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</si>
  <si>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</si>
  <si>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</si>
  <si>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</si>
  <si>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</si>
  <si>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</si>
  <si>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</si>
  <si>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</si>
  <si>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</si>
  <si>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</si>
  <si>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</si>
  <si>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</si>
  <si>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</si>
  <si>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</si>
  <si>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</si>
  <si>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</si>
  <si>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</si>
  <si>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</si>
  <si>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</si>
  <si>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</si>
  <si>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</si>
  <si>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</si>
  <si>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</si>
  <si>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</si>
  <si>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</si>
  <si>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</si>
  <si>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</si>
  <si>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</si>
  <si>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</si>
  <si>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</si>
  <si>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</si>
  <si>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</si>
  <si>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</si>
  <si>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</si>
  <si>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</si>
  <si>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</si>
  <si>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</si>
  <si>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</si>
  <si>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</si>
  <si>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</si>
  <si>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</si>
  <si>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</si>
  <si>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</si>
  <si>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</si>
  <si>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</si>
  <si>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</si>
  <si>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</si>
  <si>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</si>
  <si>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</si>
  <si>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</si>
  <si>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</si>
  <si>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</si>
  <si>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</si>
  <si>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</si>
  <si>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</si>
  <si>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</si>
  <si>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</si>
  <si>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</si>
  <si>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</si>
  <si>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</si>
  <si>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</si>
  <si>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</si>
  <si>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</si>
  <si>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</si>
  <si>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</si>
  <si>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</si>
  <si>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</si>
  <si>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</si>
  <si>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</si>
  <si>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</si>
  <si>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</si>
  <si>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</si>
  <si>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</si>
  <si>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</si>
  <si>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</si>
  <si>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</si>
  <si>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</si>
  <si>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</si>
  <si>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</si>
  <si>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</si>
  <si>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</si>
  <si>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</si>
  <si>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</si>
  <si>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</si>
  <si>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</si>
  <si>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</si>
  <si>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</si>
  <si>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</si>
  <si>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</si>
  <si>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</si>
  <si>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</si>
  <si>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</si>
  <si>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</si>
  <si>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</si>
  <si>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</si>
  <si>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</si>
  <si>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</si>
  <si>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</si>
  <si>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</si>
  <si>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</si>
  <si>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</si>
  <si>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</si>
  <si>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</si>
  <si>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</si>
  <si>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</si>
  <si>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</si>
  <si>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</si>
  <si>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</si>
  <si>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</si>
  <si>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</si>
  <si>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</si>
  <si>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</si>
  <si>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</si>
  <si>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</si>
  <si>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</si>
  <si>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</si>
  <si>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</si>
  <si>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</si>
  <si>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</si>
  <si>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</si>
  <si>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</si>
  <si>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</si>
  <si>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</si>
  <si>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</si>
  <si>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</si>
  <si>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</si>
  <si>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</si>
  <si>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</si>
  <si>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</si>
  <si>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</si>
  <si>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</si>
  <si>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</si>
  <si>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</si>
  <si>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</si>
  <si>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</si>
  <si>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</si>
  <si>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</si>
  <si>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</si>
  <si>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</si>
  <si>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</si>
  <si>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</si>
  <si>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</si>
  <si>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</si>
  <si>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</si>
  <si>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</si>
  <si>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</si>
  <si>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</si>
  <si>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</si>
  <si>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</si>
  <si>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</si>
  <si>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</si>
  <si>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</si>
  <si>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</si>
  <si>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</si>
  <si>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</si>
  <si>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</si>
  <si>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</si>
  <si>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</si>
  <si>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</si>
  <si>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</si>
  <si>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</si>
  <si>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</si>
  <si>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</si>
  <si>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</si>
  <si>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</si>
  <si>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</si>
  <si>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</si>
  <si>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</si>
  <si>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</si>
  <si>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</si>
  <si>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</si>
  <si>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</si>
  <si>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</si>
  <si>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</si>
  <si>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</si>
  <si>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</si>
  <si>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</si>
  <si>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</si>
  <si>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</si>
  <si>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</si>
  <si>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</si>
  <si>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</si>
  <si>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</si>
  <si>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</si>
  <si>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</si>
  <si>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</si>
  <si>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</si>
  <si>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</si>
  <si>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</si>
  <si>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</si>
  <si>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</si>
  <si>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</si>
  <si>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</si>
  <si>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</si>
  <si>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</si>
  <si>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</si>
  <si>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</si>
  <si>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</si>
  <si>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</si>
  <si>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</si>
  <si>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</si>
  <si>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</si>
  <si>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</si>
  <si>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</si>
  <si>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</si>
  <si>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</si>
  <si>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</si>
  <si>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</si>
  <si>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</si>
  <si>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</si>
  <si>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</si>
  <si>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</si>
  <si>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</si>
  <si>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</si>
  <si>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</si>
  <si>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</si>
  <si>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</si>
  <si>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</si>
  <si>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</si>
  <si>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</si>
  <si>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</si>
  <si>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</si>
  <si>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</si>
  <si>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</si>
  <si>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</si>
  <si>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</si>
  <si>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</si>
  <si>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</si>
  <si>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</si>
  <si>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</si>
  <si>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</si>
  <si>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</si>
  <si>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</si>
  <si>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</si>
  <si>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</si>
  <si>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</si>
  <si>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</si>
  <si>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</si>
  <si>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</si>
  <si>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</si>
  <si>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</si>
  <si>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</si>
  <si>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</si>
  <si>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</si>
  <si>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</si>
  <si>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</si>
  <si>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</si>
  <si>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</si>
  <si>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</si>
  <si>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</si>
  <si>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</si>
  <si>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</si>
  <si>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</si>
  <si>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</si>
  <si>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</si>
  <si>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</si>
  <si>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</si>
  <si>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</si>
  <si>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</si>
  <si>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</si>
  <si>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</si>
  <si>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</si>
  <si>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</si>
  <si>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</si>
  <si>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</si>
  <si>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</si>
  <si>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</si>
  <si>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</si>
  <si>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</si>
  <si>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</si>
  <si>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</si>
  <si>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</si>
  <si>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</si>
  <si>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</si>
  <si>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</si>
  <si>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</si>
  <si>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</si>
  <si>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</si>
  <si>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</si>
  <si>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</si>
  <si>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</si>
  <si>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</si>
  <si>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</si>
  <si>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</si>
  <si>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</si>
  <si>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</si>
  <si>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</si>
  <si>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</si>
  <si>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</si>
  <si>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</si>
  <si>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</si>
  <si>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</si>
  <si>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</si>
  <si>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</si>
  <si>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</si>
  <si>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</si>
  <si>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</si>
  <si>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</si>
  <si>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</si>
  <si>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</si>
  <si>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</si>
  <si>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</si>
  <si>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</si>
  <si>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</si>
  <si>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</si>
  <si>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</si>
  <si>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</si>
  <si>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</si>
  <si>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</si>
  <si>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</si>
  <si>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</si>
  <si>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</si>
  <si>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</si>
  <si>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</si>
  <si>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</si>
  <si>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</si>
  <si>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</si>
  <si>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</si>
  <si>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</si>
  <si>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</si>
  <si>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</si>
  <si>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</si>
  <si>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</si>
  <si>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</si>
  <si>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</si>
  <si>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</si>
  <si>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</si>
  <si>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</si>
  <si>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</si>
  <si>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</si>
  <si>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</si>
  <si>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</si>
  <si>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</si>
  <si>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</si>
  <si>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</si>
  <si>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</si>
  <si>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</si>
  <si>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</si>
  <si>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</si>
  <si>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</si>
  <si>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</si>
  <si>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</si>
  <si>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</si>
  <si>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</si>
  <si>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</si>
  <si>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</si>
  <si>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</si>
  <si>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</si>
  <si>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</si>
  <si>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</si>
  <si>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</si>
  <si>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</si>
  <si>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</si>
  <si>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</si>
  <si>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</si>
  <si>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</si>
  <si>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</si>
  <si>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</si>
  <si>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</si>
  <si>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</si>
  <si>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</si>
  <si>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</si>
  <si>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</si>
  <si>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</si>
  <si>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</si>
  <si>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</si>
  <si>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</si>
  <si>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</si>
  <si>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</si>
  <si>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</si>
  <si>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</si>
  <si>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</si>
  <si>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</si>
  <si>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</si>
  <si>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</si>
  <si>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</si>
  <si>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</si>
  <si>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</si>
  <si>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</si>
  <si>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</si>
  <si>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</si>
  <si>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</si>
  <si>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</si>
  <si>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</si>
  <si>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</si>
  <si>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</si>
  <si>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</si>
  <si>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</si>
  <si>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</si>
  <si>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</si>
  <si>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</si>
  <si>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</si>
  <si>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</si>
  <si>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</si>
  <si>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</si>
  <si>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</si>
  <si>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</si>
  <si>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</si>
  <si>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</si>
  <si>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</si>
  <si>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</si>
  <si>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</si>
  <si>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</si>
  <si>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</si>
  <si>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</si>
  <si>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</si>
  <si>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</si>
  <si>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</si>
  <si>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</si>
  <si>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</si>
  <si>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</si>
  <si>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</si>
  <si>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</si>
  <si>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</si>
  <si>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</si>
  <si>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</si>
  <si>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</si>
  <si>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</si>
  <si>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</si>
  <si>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</si>
  <si>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</si>
  <si>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</si>
  <si>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</si>
  <si>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</si>
  <si>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</si>
  <si>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</si>
  <si>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</si>
  <si>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</si>
  <si>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</si>
  <si>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</si>
  <si>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</si>
  <si>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</si>
  <si>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</si>
  <si>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</si>
  <si>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</si>
  <si>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</si>
  <si>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</si>
  <si>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</si>
  <si>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</si>
  <si>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</si>
  <si>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</si>
  <si>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</si>
  <si>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</si>
  <si>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</si>
  <si>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</si>
  <si>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</si>
  <si>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</si>
  <si>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</si>
  <si>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</si>
  <si>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</si>
  <si>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</si>
  <si>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</si>
  <si>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</si>
  <si>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</si>
  <si>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</si>
  <si>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</si>
  <si>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</si>
  <si>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</si>
  <si>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</si>
  <si>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</si>
  <si>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</si>
  <si>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</si>
  <si>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</si>
  <si>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</si>
  <si>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</si>
  <si>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</si>
  <si>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</si>
  <si>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</si>
  <si>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</si>
  <si>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</si>
  <si>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</si>
  <si>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</si>
  <si>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</si>
  <si>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</si>
  <si>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</si>
  <si>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</si>
  <si>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</si>
  <si>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</si>
  <si>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</si>
  <si>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</si>
  <si>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</si>
  <si>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</si>
  <si>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</si>
  <si>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</si>
  <si>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</si>
  <si>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</si>
  <si>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</si>
  <si>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</si>
  <si>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</si>
  <si>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</si>
  <si>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</si>
  <si>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</si>
  <si>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</si>
  <si>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</si>
  <si>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</si>
  <si>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</si>
  <si>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</si>
  <si>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</si>
  <si>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</si>
  <si>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</si>
  <si>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</si>
  <si>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</si>
  <si>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</si>
  <si>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</si>
  <si>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</si>
  <si>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</si>
  <si>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</si>
  <si>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</si>
  <si>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</si>
  <si>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</si>
  <si>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</si>
  <si>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</si>
  <si>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</si>
  <si>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</si>
  <si>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</si>
  <si>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</si>
  <si>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</si>
  <si>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</si>
  <si>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</si>
  <si>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</si>
  <si>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</si>
  <si>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</si>
  <si>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</si>
  <si>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</si>
  <si>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</si>
  <si>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</si>
  <si>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</si>
  <si>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</si>
  <si>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</si>
  <si>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</si>
  <si>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</si>
  <si>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</si>
  <si>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</si>
  <si>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</si>
  <si>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</si>
  <si>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</si>
  <si>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</si>
  <si>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</si>
  <si>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</si>
  <si>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</si>
  <si>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</si>
  <si>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</si>
  <si>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</si>
  <si>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</si>
  <si>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</si>
  <si>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</si>
  <si>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</si>
  <si>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</si>
  <si>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</si>
  <si>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</si>
  <si>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</si>
  <si>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</si>
  <si>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</si>
  <si>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</si>
  <si>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</si>
  <si>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</si>
  <si>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</si>
  <si>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</si>
  <si>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</si>
  <si>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</si>
  <si>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</si>
  <si>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</si>
  <si>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</si>
  <si>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</si>
  <si>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</si>
  <si>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</si>
  <si>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</si>
  <si>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</si>
  <si>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</si>
  <si>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</si>
  <si>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</si>
  <si>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</si>
  <si>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</si>
  <si>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</si>
  <si>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</si>
  <si>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</si>
  <si>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</si>
  <si>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</si>
  <si>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</si>
  <si>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</si>
  <si>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</si>
  <si>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</si>
  <si>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</si>
  <si>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</si>
  <si>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</si>
  <si>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</si>
  <si>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</si>
  <si>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</si>
  <si>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</si>
  <si>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</si>
  <si>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</si>
  <si>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</si>
  <si>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</si>
  <si>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</si>
  <si>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</si>
  <si>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</si>
  <si>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</si>
  <si>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</si>
  <si>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</si>
  <si>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</si>
  <si>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</si>
  <si>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</si>
  <si>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</si>
  <si>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</si>
  <si>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</si>
  <si>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</si>
  <si>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</si>
  <si>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</si>
  <si>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</si>
  <si>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</si>
  <si>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</si>
  <si>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</si>
  <si>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</si>
  <si>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</si>
  <si>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</si>
  <si>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</si>
  <si>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</si>
  <si>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</si>
  <si>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</si>
  <si>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</si>
  <si>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</si>
  <si>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</si>
  <si>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</si>
  <si>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</si>
  <si>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</si>
  <si>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</si>
  <si>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</si>
  <si>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</si>
  <si>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</si>
  <si>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</si>
  <si>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</si>
  <si>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</si>
  <si>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</si>
  <si>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</si>
  <si>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</si>
  <si>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</si>
  <si>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</si>
  <si>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</si>
  <si>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</si>
  <si>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</si>
  <si>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</si>
  <si>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</si>
  <si>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</si>
  <si>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</si>
  <si>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</si>
  <si>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</si>
  <si>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</si>
  <si>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</si>
  <si>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</si>
  <si>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</si>
  <si>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</si>
  <si>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</si>
  <si>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</si>
  <si>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</si>
  <si>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</si>
  <si>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</si>
  <si>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</si>
  <si>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</si>
  <si>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</si>
  <si>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</si>
  <si>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</si>
  <si>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</si>
  <si>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</si>
  <si>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</si>
  <si>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</si>
  <si>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</si>
  <si>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</si>
  <si>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</si>
  <si>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</si>
  <si>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</si>
  <si>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</si>
  <si>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</si>
  <si>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</si>
  <si>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</si>
  <si>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</si>
  <si>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</si>
  <si>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</si>
  <si>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</si>
  <si>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</si>
  <si>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</si>
  <si>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</si>
  <si>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</si>
  <si>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</si>
  <si>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</si>
  <si>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</si>
  <si>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</si>
  <si>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</si>
  <si>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</si>
  <si>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</si>
  <si>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</si>
  <si>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</si>
  <si>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</si>
  <si>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</si>
  <si>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</si>
  <si>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</si>
  <si>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</si>
  <si>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</si>
  <si>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</si>
  <si>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</si>
  <si>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</si>
  <si>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</si>
  <si>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</si>
  <si>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</si>
  <si>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</si>
  <si>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</si>
  <si>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</si>
  <si>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</si>
  <si>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</si>
  <si>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</si>
  <si>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</si>
  <si>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</si>
  <si>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</si>
  <si>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</si>
  <si>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</si>
  <si>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</si>
  <si>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</si>
  <si>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</si>
  <si>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</si>
  <si>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</si>
  <si>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</si>
  <si>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</si>
  <si>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</si>
  <si>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</si>
  <si>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</si>
  <si>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</si>
  <si>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</si>
  <si>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</si>
  <si>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</si>
  <si>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</si>
  <si>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</si>
  <si>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</si>
  <si>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</si>
  <si>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</si>
  <si>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</si>
  <si>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</si>
  <si>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</si>
  <si>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</si>
  <si>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</si>
  <si>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</si>
  <si>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</si>
  <si>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</si>
  <si>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</si>
  <si>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</si>
  <si>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</si>
  <si>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</si>
  <si>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</si>
  <si>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</si>
  <si>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</si>
  <si>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</si>
  <si>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</si>
  <si>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</si>
  <si>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</si>
  <si>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</si>
  <si>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</si>
  <si>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</si>
  <si>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</si>
  <si>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</si>
  <si>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</si>
  <si>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</si>
  <si>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</si>
  <si>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</si>
  <si>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</si>
  <si>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</si>
  <si>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</si>
  <si>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</si>
  <si>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</si>
  <si>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</si>
  <si>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</si>
  <si>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</si>
  <si>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</si>
  <si>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</si>
  <si>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</si>
  <si>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</si>
  <si>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</si>
  <si>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</si>
  <si>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</si>
  <si>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</si>
  <si>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</si>
  <si>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</si>
  <si>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</si>
  <si>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</si>
  <si>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</si>
  <si>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</si>
  <si>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</si>
  <si>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</si>
  <si>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</si>
  <si>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</si>
  <si>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</si>
  <si>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</si>
  <si>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</si>
  <si>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</si>
  <si>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</si>
  <si>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</si>
  <si>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</si>
  <si>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</si>
  <si>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</si>
  <si>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</si>
  <si>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</si>
  <si>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</si>
  <si>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</si>
  <si>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</si>
  <si>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</si>
  <si>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</si>
  <si>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</si>
  <si>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</si>
  <si>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</si>
  <si>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</si>
  <si>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</si>
  <si>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</si>
  <si>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</si>
  <si>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</si>
  <si>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</si>
  <si>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</si>
  <si>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</si>
  <si>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</si>
  <si>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</si>
  <si>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</si>
  <si>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</si>
  <si>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</si>
  <si>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</si>
  <si>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</si>
  <si>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</si>
  <si>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</si>
  <si>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</si>
  <si>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</si>
  <si>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</si>
  <si>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</si>
  <si>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</si>
  <si>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</si>
  <si>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</si>
  <si>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</si>
  <si>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</si>
  <si>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</si>
  <si>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</si>
  <si>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</si>
  <si>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</si>
  <si>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</si>
  <si>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</si>
  <si>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</si>
  <si>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</si>
  <si>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</si>
  <si>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</si>
  <si>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</si>
  <si>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</si>
  <si>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</si>
  <si>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</si>
  <si>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</si>
  <si>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</si>
  <si>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</si>
  <si>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</si>
  <si>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</si>
  <si>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</si>
  <si>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</si>
  <si>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</si>
  <si>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</si>
  <si>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</si>
  <si>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</si>
  <si>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</si>
  <si>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</si>
  <si>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</si>
  <si>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</si>
  <si>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</si>
  <si>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</si>
  <si>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</si>
  <si>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</si>
  <si>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</si>
  <si>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</si>
  <si>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</si>
  <si>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</si>
  <si>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</si>
  <si>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</si>
  <si>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</si>
  <si>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</si>
  <si>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</si>
  <si>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</si>
  <si>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</si>
  <si>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</si>
  <si>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</si>
  <si>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</si>
  <si>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</si>
  <si>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</si>
  <si>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</si>
  <si>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</si>
  <si>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</si>
  <si>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</si>
  <si>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</si>
  <si>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</si>
  <si>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</si>
  <si>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</si>
  <si>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</si>
  <si>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</si>
  <si>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</si>
  <si>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</si>
  <si>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</si>
  <si>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</si>
  <si>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</si>
  <si>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</si>
  <si>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</si>
  <si>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</si>
  <si>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</si>
  <si>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</si>
  <si>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</si>
  <si>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</si>
  <si>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</si>
  <si>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</si>
  <si>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</si>
  <si>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</si>
  <si>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</si>
  <si>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</si>
  <si>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</si>
  <si>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</si>
  <si>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</si>
  <si>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</si>
  <si>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</si>
  <si>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</si>
  <si>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</si>
  <si>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</si>
  <si>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</si>
  <si>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</si>
  <si>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</si>
  <si>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</si>
  <si>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</si>
  <si>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</si>
  <si>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</si>
  <si>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</si>
  <si>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</si>
  <si>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</si>
  <si>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</si>
  <si>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</si>
  <si>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</si>
  <si>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</si>
  <si>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</si>
  <si>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</si>
  <si>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</si>
  <si>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</si>
  <si>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</si>
  <si>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</si>
  <si>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</si>
  <si>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</si>
  <si>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</si>
  <si>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</si>
  <si>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</si>
  <si>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</si>
  <si>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</si>
  <si>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</si>
  <si>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</si>
  <si>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</si>
  <si>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</si>
  <si>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</si>
  <si>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</si>
  <si>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</si>
  <si>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</si>
  <si>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</si>
  <si>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</si>
  <si>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</si>
  <si>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</si>
  <si>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</si>
  <si>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</si>
  <si>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</si>
  <si>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</si>
  <si>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</si>
  <si>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</si>
  <si>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</si>
  <si>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</si>
  <si>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</si>
  <si>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</si>
  <si>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</si>
  <si>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</si>
  <si>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</si>
  <si>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</si>
  <si>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</si>
  <si>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</si>
  <si>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</si>
  <si>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</si>
  <si>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</si>
  <si>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</si>
  <si>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</si>
  <si>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</si>
  <si>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</si>
  <si>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</si>
  <si>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</si>
  <si>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</si>
  <si>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</si>
  <si>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</si>
  <si>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</si>
  <si>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</si>
  <si>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</si>
  <si>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</si>
  <si>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</si>
  <si>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</si>
  <si>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</si>
  <si>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</si>
  <si>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</si>
  <si>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</si>
  <si>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</si>
  <si>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</si>
  <si>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</si>
  <si>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</si>
  <si>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</si>
  <si>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</si>
  <si>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</si>
  <si>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</si>
  <si>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</si>
  <si>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</si>
  <si>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</si>
  <si>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</si>
  <si>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</si>
  <si>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</si>
  <si>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</si>
  <si>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</si>
  <si>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</si>
  <si>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</si>
  <si>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</si>
  <si>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</si>
  <si>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</si>
  <si>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</si>
  <si>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</si>
  <si>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</si>
  <si>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</si>
  <si>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</si>
  <si>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</si>
  <si>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</si>
  <si>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</si>
  <si>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</si>
  <si>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</si>
  <si>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</si>
  <si>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</si>
  <si>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</si>
  <si>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</si>
  <si>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</si>
  <si>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</si>
  <si>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</si>
  <si>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</si>
  <si>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</si>
  <si>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</si>
  <si>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</si>
  <si>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</si>
  <si>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</si>
  <si>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</si>
  <si>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</si>
  <si>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</si>
  <si>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</si>
  <si>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</si>
  <si>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</si>
  <si>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</si>
  <si>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</si>
  <si>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</si>
  <si>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</si>
  <si>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</si>
  <si>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</si>
  <si>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</si>
  <si>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</si>
  <si>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</si>
  <si>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</si>
  <si>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</si>
  <si>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</si>
  <si>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</si>
  <si>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</si>
  <si>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</si>
  <si>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</si>
  <si>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</si>
  <si>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</si>
  <si>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</si>
  <si>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</si>
  <si>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</si>
  <si>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</si>
  <si>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</si>
  <si>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</si>
  <si>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</si>
  <si>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</si>
  <si>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</si>
  <si>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</si>
  <si>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</si>
  <si>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</si>
  <si>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</si>
  <si>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</si>
  <si>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</si>
  <si>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</si>
  <si>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</si>
  <si>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</si>
  <si>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</si>
  <si>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</si>
  <si>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</si>
  <si>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</si>
  <si>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</si>
  <si>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</si>
  <si>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</si>
  <si>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</si>
  <si>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</si>
  <si>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</si>
  <si>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</si>
  <si>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</si>
  <si>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</si>
  <si>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</si>
  <si>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</si>
  <si>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</si>
  <si>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</si>
  <si>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</si>
  <si>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</si>
  <si>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</si>
  <si>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</si>
  <si>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</si>
  <si>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</si>
  <si>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</si>
  <si>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</si>
  <si>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</si>
  <si>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</si>
  <si>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</si>
  <si>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</si>
  <si>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</si>
  <si>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</si>
  <si>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</si>
  <si>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</si>
  <si>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</si>
  <si>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</si>
  <si>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</si>
  <si>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</si>
  <si>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</si>
  <si>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</si>
  <si>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</si>
  <si>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</si>
  <si>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</si>
  <si>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</si>
  <si>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</si>
  <si>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</si>
  <si>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</si>
  <si>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</si>
  <si>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</si>
  <si>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</si>
  <si>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</si>
  <si>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</si>
  <si>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</si>
  <si>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</si>
  <si>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</si>
  <si>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</si>
  <si>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</si>
  <si>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</si>
  <si>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</si>
  <si>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</si>
  <si>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</si>
  <si>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</si>
  <si>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</si>
  <si>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</si>
  <si>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</si>
  <si>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</si>
  <si>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</si>
  <si>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</si>
  <si>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</si>
  <si>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</si>
  <si>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</si>
  <si>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</si>
  <si>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</si>
  <si>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</si>
  <si>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</si>
  <si>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</si>
  <si>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</si>
  <si>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</si>
  <si>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</si>
  <si>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</si>
  <si>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</si>
  <si>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</si>
  <si>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</si>
  <si>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</si>
  <si>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</si>
  <si>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</si>
  <si>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</si>
  <si>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</si>
  <si>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</si>
  <si>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</si>
  <si>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</si>
  <si>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</si>
  <si>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</si>
  <si>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</si>
  <si>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</si>
  <si>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</si>
  <si>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</si>
  <si>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</si>
  <si>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</si>
  <si>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</si>
  <si>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</si>
  <si>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</si>
  <si>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</si>
  <si>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</si>
  <si>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</si>
  <si>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</si>
  <si>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</si>
  <si>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</si>
  <si>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</si>
  <si>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</si>
  <si>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</si>
  <si>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</si>
  <si>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</si>
  <si>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</si>
  <si>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</si>
  <si>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</si>
  <si>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</si>
  <si>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</si>
  <si>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</si>
  <si>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</si>
  <si>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</si>
  <si>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</si>
  <si>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</si>
  <si>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</si>
  <si>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</si>
  <si>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</si>
  <si>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</si>
  <si>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</si>
  <si>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</si>
  <si>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</si>
  <si>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</si>
  <si>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</si>
  <si>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</si>
  <si>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</si>
  <si>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</si>
  <si>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</si>
  <si>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</si>
  <si>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</si>
  <si>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</si>
  <si>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</si>
  <si>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</si>
  <si>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</si>
  <si>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</si>
  <si>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</si>
  <si>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</si>
  <si>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</si>
  <si>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</si>
  <si>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</si>
  <si>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</si>
  <si>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</si>
  <si>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</si>
  <si>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</si>
  <si>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</si>
  <si>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</si>
  <si>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</si>
  <si>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</si>
  <si>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</si>
  <si>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</si>
  <si>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</si>
  <si>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</si>
  <si>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</si>
  <si>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</si>
  <si>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</si>
  <si>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</si>
  <si>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</si>
  <si>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</si>
  <si>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</si>
  <si>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</si>
  <si>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</si>
  <si>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</si>
  <si>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</si>
  <si>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</si>
  <si>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</si>
  <si>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</si>
  <si>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</si>
  <si>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</si>
  <si>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</si>
  <si>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</si>
  <si>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</si>
  <si>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</si>
  <si>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</si>
  <si>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</si>
  <si>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</si>
  <si>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</si>
  <si>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</si>
  <si>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</si>
  <si>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</si>
  <si>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</si>
  <si>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</si>
  <si>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</si>
  <si>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</si>
  <si>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</si>
  <si>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</si>
  <si>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</si>
  <si>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</si>
  <si>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</si>
  <si>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</si>
  <si>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</si>
  <si>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</si>
  <si>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</si>
  <si>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</si>
  <si>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</si>
  <si>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</si>
  <si>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</si>
  <si>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</si>
  <si>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</si>
  <si>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</si>
  <si>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</si>
  <si>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</si>
  <si>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</si>
  <si>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</si>
  <si>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</si>
  <si>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</si>
  <si>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</si>
  <si>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</si>
  <si>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</si>
  <si>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</si>
  <si>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</si>
  <si>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</si>
  <si>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</si>
  <si>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</si>
  <si>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</si>
  <si>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</si>
  <si>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</si>
  <si>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</si>
  <si>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</si>
  <si>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</si>
  <si>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</si>
  <si>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</si>
  <si>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</si>
  <si>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</si>
  <si>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</si>
  <si>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</si>
  <si>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</si>
  <si>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</si>
  <si>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</si>
  <si>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</si>
  <si>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</si>
  <si>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</si>
  <si>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</si>
  <si>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</si>
  <si>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</si>
  <si>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</si>
  <si>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</si>
  <si>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</si>
  <si>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</si>
  <si>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</si>
  <si>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</si>
  <si>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</si>
  <si>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</si>
  <si>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</si>
  <si>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</si>
  <si>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</si>
  <si>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</si>
  <si>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</si>
  <si>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</si>
  <si>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</si>
  <si>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</si>
  <si>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</si>
  <si>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</si>
  <si>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</si>
  <si>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</si>
  <si>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</si>
  <si>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</si>
  <si>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</si>
  <si>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</si>
  <si>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</si>
  <si>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</si>
  <si>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</si>
  <si>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</si>
  <si>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</si>
  <si>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</si>
  <si>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</si>
  <si>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</si>
  <si>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</si>
  <si>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</si>
  <si>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</si>
  <si>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</si>
  <si>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</si>
  <si>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</si>
  <si>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</si>
  <si>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</si>
  <si>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</si>
  <si>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</si>
  <si>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</si>
  <si>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</si>
  <si>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</si>
  <si>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</si>
  <si>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</si>
  <si>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</si>
  <si>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</si>
  <si>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</si>
  <si>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</si>
  <si>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</si>
  <si>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</si>
  <si>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</si>
  <si>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</si>
  <si>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</si>
  <si>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</si>
  <si>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</si>
  <si>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</si>
  <si>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</si>
  <si>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</si>
  <si>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</si>
  <si>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</si>
  <si>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</si>
  <si>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</si>
  <si>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</si>
  <si>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</si>
  <si>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</si>
  <si>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</si>
  <si>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</si>
  <si>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</si>
  <si>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</si>
  <si>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</si>
  <si>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</si>
  <si>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</si>
  <si>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</si>
  <si>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</si>
  <si>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</si>
  <si>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</si>
  <si>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</si>
  <si>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</si>
  <si>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</si>
  <si>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</si>
  <si>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</si>
  <si>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</si>
  <si>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</si>
  <si>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</si>
  <si>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</si>
  <si>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</si>
  <si>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</si>
  <si>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</si>
  <si>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</si>
  <si>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</si>
  <si>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</si>
  <si>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</si>
  <si>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</si>
  <si>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</si>
  <si>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</si>
  <si>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</si>
  <si>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</si>
  <si>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</si>
  <si>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</si>
  <si>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</si>
  <si>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</si>
  <si>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</si>
  <si>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</si>
  <si>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</si>
  <si>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</si>
  <si>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</si>
  <si>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</si>
  <si>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</si>
  <si>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</si>
  <si>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</si>
  <si>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</si>
  <si>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</si>
  <si>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</si>
  <si>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</si>
  <si>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</si>
  <si>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</si>
  <si>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</si>
  <si>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</si>
  <si>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</si>
  <si>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</si>
  <si>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</si>
  <si>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</si>
  <si>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</si>
  <si>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</si>
  <si>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</si>
  <si>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</si>
  <si>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</si>
  <si>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</si>
  <si>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</si>
  <si>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</si>
  <si>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</si>
  <si>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</si>
  <si>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</si>
  <si>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</si>
  <si>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</si>
  <si>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</si>
  <si>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</si>
  <si>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</si>
  <si>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</si>
  <si>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</si>
  <si>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</si>
  <si>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</si>
  <si>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</si>
  <si>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</si>
  <si>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</si>
  <si>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</si>
  <si>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</si>
  <si>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</si>
  <si>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</si>
  <si>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</si>
  <si>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</si>
  <si>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</si>
  <si>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</si>
  <si>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</si>
  <si>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</si>
  <si>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</si>
  <si>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</si>
  <si>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</si>
  <si>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</si>
  <si>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</si>
  <si>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</si>
  <si>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</si>
  <si>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</si>
  <si>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</si>
  <si>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</si>
  <si>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</si>
  <si>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</si>
  <si>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</si>
  <si>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</si>
  <si>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</si>
  <si>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</si>
  <si>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</si>
  <si>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</si>
  <si>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</si>
  <si>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</si>
  <si>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</si>
  <si>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</si>
  <si>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</si>
  <si>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</si>
  <si>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</si>
  <si>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</si>
  <si>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</si>
  <si>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</si>
  <si>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</si>
  <si>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</si>
  <si>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</si>
  <si>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</si>
  <si>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</si>
  <si>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</si>
  <si>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</si>
  <si>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</si>
  <si>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</si>
  <si>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</si>
  <si>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</si>
  <si>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</si>
  <si>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</si>
  <si>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</si>
  <si>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</si>
  <si>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</si>
  <si>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</si>
  <si>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</si>
  <si>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</si>
  <si>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</si>
  <si>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</si>
  <si>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</si>
  <si>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</si>
  <si>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</si>
  <si>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</si>
  <si>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</si>
  <si>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</si>
  <si>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</si>
  <si>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</si>
  <si>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</si>
  <si>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</si>
  <si>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</si>
  <si>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</si>
  <si>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</si>
  <si>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</si>
  <si>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</si>
  <si>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</si>
  <si>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</si>
  <si>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</si>
  <si>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</si>
  <si>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</si>
  <si>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</si>
  <si>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</si>
  <si>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</si>
  <si>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</si>
  <si>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</si>
  <si>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</si>
  <si>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</si>
  <si>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</si>
  <si>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</si>
  <si>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</si>
  <si>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</si>
  <si>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</si>
  <si>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</si>
  <si>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</si>
  <si>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</si>
  <si>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</si>
  <si>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</si>
  <si>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</si>
  <si>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</si>
  <si>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</si>
  <si>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</si>
  <si>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</si>
  <si>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</si>
  <si>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</si>
  <si>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</si>
  <si>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</si>
  <si>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</si>
  <si>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</si>
  <si>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</si>
  <si>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</si>
  <si>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</si>
  <si>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</si>
  <si>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</si>
  <si>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</si>
  <si>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</si>
  <si>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</si>
  <si>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</si>
  <si>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</si>
  <si>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</si>
  <si>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</si>
  <si>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</si>
  <si>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</si>
  <si>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</si>
  <si>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</si>
  <si>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</si>
  <si>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</si>
  <si>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</si>
  <si>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</si>
  <si>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</si>
  <si>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</si>
  <si>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</si>
  <si>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</si>
  <si>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</si>
  <si>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</si>
  <si>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</si>
  <si>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</si>
  <si>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</si>
  <si>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</si>
  <si>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</si>
  <si>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</si>
  <si>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</si>
  <si>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</si>
  <si>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</si>
  <si>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</si>
  <si>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</si>
  <si>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</si>
  <si>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</si>
  <si>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</si>
  <si>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</si>
  <si>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</si>
  <si>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</si>
  <si>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</si>
  <si>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</si>
  <si>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</si>
  <si>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</si>
  <si>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</si>
  <si>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</si>
  <si>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</si>
  <si>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</si>
  <si>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</si>
  <si>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</si>
  <si>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</si>
  <si>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</si>
  <si>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</si>
  <si>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</si>
  <si>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</si>
  <si>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</si>
  <si>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</si>
  <si>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</si>
  <si>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</si>
  <si>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</si>
  <si>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</si>
  <si>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</si>
  <si>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</si>
  <si>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</si>
  <si>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</si>
  <si>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</si>
  <si>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</si>
  <si>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</si>
  <si>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</si>
  <si>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</si>
  <si>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</si>
  <si>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</si>
  <si>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</si>
  <si>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</si>
  <si>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</si>
  <si>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</si>
  <si>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</si>
  <si>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</si>
  <si>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</si>
  <si>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</si>
  <si>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</si>
  <si>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</si>
  <si>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</si>
  <si>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</si>
  <si>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</si>
  <si>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</si>
  <si>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</si>
  <si>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</si>
  <si>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</si>
  <si>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</si>
  <si>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</si>
  <si>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</si>
  <si>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</si>
  <si>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</si>
  <si>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</si>
  <si>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</si>
  <si>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</si>
  <si>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</si>
  <si>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</si>
  <si>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</si>
  <si>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</si>
  <si>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</si>
  <si>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</si>
  <si>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</si>
  <si>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</si>
  <si>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</si>
  <si>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</si>
  <si>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</si>
  <si>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</si>
  <si>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</si>
  <si>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</si>
  <si>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</si>
  <si>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</si>
  <si>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</si>
  <si>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</si>
  <si>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</si>
  <si>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</si>
  <si>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</si>
  <si>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</si>
  <si>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</si>
  <si>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</si>
  <si>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</si>
  <si>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</si>
  <si>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</si>
  <si>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</si>
  <si>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</si>
  <si>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</si>
  <si>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</si>
  <si>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</si>
  <si>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</si>
  <si>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</si>
  <si>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</si>
  <si>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</si>
  <si>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</si>
  <si>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</si>
  <si>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</si>
  <si>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</si>
  <si>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</si>
  <si>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</si>
  <si>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</si>
  <si>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</si>
  <si>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</si>
  <si>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</si>
  <si>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</si>
  <si>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</si>
  <si>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</si>
  <si>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</si>
  <si>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</si>
  <si>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</si>
  <si>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</si>
  <si>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</si>
  <si>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</si>
  <si>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</si>
  <si>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</si>
  <si>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</si>
  <si>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</si>
  <si>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</si>
  <si>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</si>
  <si>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</si>
  <si>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</si>
  <si>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</si>
  <si>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</si>
  <si>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</si>
  <si>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</si>
  <si>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</si>
  <si>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</si>
  <si>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</si>
  <si>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</si>
  <si>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</si>
  <si>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</si>
  <si>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</si>
  <si>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</si>
  <si>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</si>
  <si>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</si>
  <si>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</si>
  <si>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</si>
  <si>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</si>
  <si>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</si>
  <si>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</si>
  <si>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</si>
  <si>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</si>
  <si>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</si>
  <si>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</si>
  <si>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</si>
  <si>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</si>
  <si>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</si>
  <si>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</si>
  <si>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</si>
  <si>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</si>
  <si>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</si>
  <si>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</si>
  <si>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</si>
  <si>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</si>
  <si>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</si>
  <si>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</si>
  <si>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</si>
  <si>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</si>
  <si>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</si>
  <si>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</si>
  <si>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</si>
  <si>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</si>
  <si>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</si>
  <si>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</si>
  <si>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</si>
  <si>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</si>
  <si>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</si>
  <si>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</si>
  <si>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</si>
  <si>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</si>
  <si>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</si>
  <si>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</si>
  <si>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</si>
  <si>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</si>
  <si>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</si>
  <si>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</si>
  <si>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</si>
  <si>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</si>
  <si>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</si>
  <si>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</si>
  <si>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</si>
  <si>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</si>
  <si>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</si>
  <si>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</si>
  <si>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</si>
  <si>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</si>
  <si>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</si>
  <si>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</si>
  <si>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</si>
  <si>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</si>
  <si>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</si>
  <si>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</si>
  <si>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</si>
  <si>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</si>
  <si>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</si>
  <si>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</si>
  <si>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</si>
  <si>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</si>
  <si>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</si>
  <si>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</si>
  <si>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</si>
  <si>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</si>
  <si>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</si>
  <si>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</si>
  <si>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</si>
  <si>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</si>
  <si>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</si>
  <si>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</si>
  <si>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</si>
  <si>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</si>
  <si>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</si>
  <si>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</si>
  <si>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</si>
  <si>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</si>
  <si>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</si>
  <si>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</si>
  <si>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</si>
  <si>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</si>
  <si>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</si>
  <si>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</si>
  <si>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</si>
  <si>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</si>
  <si>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</si>
  <si>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</si>
  <si>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</si>
  <si>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</si>
  <si>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</si>
  <si>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</si>
  <si>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</si>
  <si>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</si>
  <si>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</si>
  <si>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</si>
  <si>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</si>
  <si>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</si>
  <si>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</si>
  <si>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</si>
  <si>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</si>
  <si>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</si>
  <si>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</si>
  <si>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</si>
  <si>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</si>
  <si>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</si>
  <si>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</si>
  <si>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</si>
  <si>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</si>
  <si>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</si>
  <si>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</si>
  <si>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</si>
  <si>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</si>
  <si>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</si>
  <si>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</si>
  <si>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</si>
  <si>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</si>
  <si>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</si>
  <si>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</si>
  <si>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</si>
  <si>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</si>
  <si>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</si>
  <si>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</si>
  <si>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</si>
  <si>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</si>
  <si>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</si>
  <si>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</si>
  <si>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</si>
  <si>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</si>
  <si>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</si>
  <si>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</si>
  <si>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</si>
  <si>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</si>
  <si>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</si>
  <si>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</si>
  <si>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</si>
  <si>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</si>
  <si>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</si>
  <si>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</si>
  <si>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</si>
  <si>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</si>
  <si>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</si>
  <si>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</si>
  <si>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</si>
  <si>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</si>
  <si>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</si>
  <si>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</si>
  <si>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</si>
  <si>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</si>
  <si>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</si>
  <si>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</si>
  <si>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</si>
  <si>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</si>
  <si>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</si>
  <si>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</si>
  <si>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</si>
  <si>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</si>
  <si>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</si>
  <si>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</si>
  <si>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</si>
  <si>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</si>
  <si>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</si>
  <si>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</si>
  <si>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</si>
  <si>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</si>
  <si>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</si>
  <si>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</si>
  <si>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</si>
  <si>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</si>
  <si>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</si>
  <si>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</si>
  <si>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</si>
  <si>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</si>
  <si>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</si>
  <si>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</si>
  <si>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</si>
  <si>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</si>
  <si>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</si>
  <si>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</si>
  <si>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</si>
  <si>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</si>
  <si>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</si>
  <si>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</si>
  <si>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</si>
  <si>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</si>
  <si>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</si>
  <si>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</si>
  <si>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</si>
  <si>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</si>
  <si>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</si>
  <si>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</si>
  <si>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</si>
  <si>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</si>
  <si>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</si>
  <si>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</si>
  <si>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</si>
  <si>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</si>
  <si>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</si>
  <si>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</si>
  <si>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</si>
  <si>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</si>
  <si>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</si>
  <si>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</si>
  <si>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</si>
  <si>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</si>
  <si>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</si>
  <si>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</si>
  <si>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</si>
  <si>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</si>
  <si>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</si>
  <si>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</si>
  <si>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</si>
  <si>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</si>
  <si>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</si>
  <si>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</si>
  <si>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</si>
  <si>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</si>
  <si>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</si>
  <si>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</si>
  <si>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</si>
  <si>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</si>
  <si>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</si>
  <si>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</si>
  <si>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</si>
  <si>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</si>
  <si>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</si>
  <si>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</si>
  <si>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</si>
  <si>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</si>
  <si>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</si>
  <si>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</si>
  <si>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</si>
  <si>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</si>
  <si>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</si>
  <si>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</si>
  <si>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</si>
  <si>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</si>
  <si>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</si>
  <si>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</si>
  <si>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</si>
  <si>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</si>
  <si>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</si>
  <si>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</si>
  <si>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</si>
  <si>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</si>
  <si>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</si>
  <si>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</si>
  <si>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</si>
  <si>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</si>
  <si>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</si>
  <si>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</si>
  <si>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</si>
  <si>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</si>
  <si>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</si>
  <si>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</si>
  <si>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</si>
  <si>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</si>
  <si>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</si>
  <si>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</si>
  <si>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</si>
  <si>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</si>
  <si>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</si>
  <si>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</si>
  <si>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</si>
  <si>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</si>
  <si>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</si>
  <si>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</si>
  <si>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</si>
  <si>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</si>
  <si>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</si>
  <si>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</si>
  <si>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</si>
  <si>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</si>
  <si>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</si>
  <si>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</si>
  <si>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</si>
  <si>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</si>
  <si>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</si>
  <si>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</si>
  <si>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</si>
  <si>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</si>
  <si>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</si>
  <si>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</si>
  <si>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</si>
  <si>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</si>
  <si>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</si>
  <si>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</si>
  <si>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</si>
  <si>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</si>
  <si>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</si>
  <si>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</si>
  <si>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</si>
  <si>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</si>
  <si>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</si>
  <si>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</si>
  <si>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</si>
  <si>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</si>
  <si>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</si>
  <si>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</si>
  <si>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</si>
  <si>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</si>
  <si>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</si>
  <si>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</si>
  <si>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</si>
  <si>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</si>
  <si>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</si>
  <si>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</si>
  <si>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</si>
  <si>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</si>
  <si>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</si>
  <si>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</si>
  <si>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</si>
  <si>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</si>
  <si>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</si>
  <si>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</si>
  <si>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</si>
  <si>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</si>
  <si>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</si>
  <si>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</si>
  <si>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</si>
  <si>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</si>
  <si>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</si>
  <si>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</si>
  <si>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</si>
  <si>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</si>
  <si>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</si>
  <si>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</si>
  <si>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</si>
  <si>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</si>
  <si>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</si>
  <si>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</si>
  <si>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</si>
  <si>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</si>
  <si>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</si>
  <si>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</si>
  <si>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</si>
  <si>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</si>
  <si>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</si>
  <si>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</si>
  <si>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</si>
  <si>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</si>
  <si>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</si>
  <si>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</si>
  <si>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</si>
  <si>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</si>
  <si>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</si>
  <si>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</si>
  <si>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</si>
  <si>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</si>
  <si>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</si>
  <si>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</si>
  <si>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</si>
  <si>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</si>
  <si>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</si>
  <si>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</si>
  <si>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</si>
  <si>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</si>
  <si>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</si>
  <si>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</si>
  <si>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</si>
  <si>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</si>
  <si>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</si>
  <si>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</si>
  <si>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</si>
  <si>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</si>
  <si>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</si>
  <si>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</si>
  <si>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</si>
  <si>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</si>
  <si>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</si>
  <si>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</si>
  <si>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</si>
  <si>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</si>
  <si>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</si>
  <si>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</si>
  <si>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</si>
  <si>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</si>
  <si>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</si>
  <si>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</si>
  <si>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</si>
  <si>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</si>
  <si>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</si>
  <si>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</si>
  <si>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</si>
  <si>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</si>
  <si>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</si>
  <si>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</si>
  <si>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</si>
  <si>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</si>
  <si>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</si>
  <si>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</si>
  <si>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</si>
  <si>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</si>
  <si>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</si>
  <si>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</si>
  <si>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</si>
  <si>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</si>
  <si>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</si>
  <si>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</si>
  <si>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</si>
  <si>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</si>
  <si>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</si>
  <si>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</si>
  <si>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</si>
  <si>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</si>
  <si>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</si>
  <si>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</si>
  <si>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</si>
  <si>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</si>
  <si>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</si>
  <si>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</si>
  <si>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</si>
  <si>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</si>
  <si>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</si>
  <si>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</si>
  <si>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</si>
  <si>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</si>
  <si>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</si>
  <si>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</si>
  <si>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</si>
  <si>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</si>
  <si>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</si>
  <si>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</si>
  <si>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</si>
  <si>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</si>
  <si>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</si>
  <si>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</si>
  <si>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</si>
  <si>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</si>
  <si>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</si>
  <si>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</si>
  <si>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</si>
  <si>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</si>
  <si>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</si>
  <si>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</si>
  <si>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</si>
  <si>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</si>
  <si>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</si>
  <si>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</si>
  <si>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</si>
  <si>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</si>
  <si>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</si>
  <si>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</si>
  <si>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</si>
  <si>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</si>
  <si>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</si>
  <si>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</si>
  <si>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</si>
  <si>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</si>
  <si>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</si>
  <si>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</si>
  <si>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</si>
  <si>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</si>
  <si>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</si>
  <si>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</si>
  <si>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</si>
  <si>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</si>
  <si>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</si>
  <si>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</si>
  <si>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</si>
  <si>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</si>
  <si>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</si>
  <si>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</si>
  <si>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</si>
  <si>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</si>
  <si>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</si>
  <si>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</si>
  <si>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</si>
  <si>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</si>
  <si>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</si>
  <si>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</si>
  <si>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</si>
  <si>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</si>
  <si>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</si>
  <si>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</si>
  <si>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</si>
  <si>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</si>
  <si>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</si>
  <si>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</si>
  <si>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</si>
  <si>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</si>
  <si>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</si>
  <si>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</si>
  <si>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</si>
  <si>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</si>
  <si>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</si>
  <si>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</si>
  <si>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</si>
  <si>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</si>
  <si>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</si>
  <si>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</si>
  <si>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</si>
  <si>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</si>
  <si>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</si>
  <si>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</si>
  <si>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</si>
  <si>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</si>
  <si>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</si>
  <si>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</si>
  <si>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</si>
  <si>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</si>
  <si>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</si>
  <si>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</si>
  <si>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</si>
  <si>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</si>
  <si>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</si>
  <si>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</si>
  <si>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</si>
  <si>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</si>
  <si>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</si>
  <si>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</si>
  <si>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</si>
  <si>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</si>
  <si>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</si>
  <si>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</si>
  <si>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</si>
  <si>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</si>
  <si>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</si>
  <si>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</si>
  <si>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</si>
  <si>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</si>
  <si>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</si>
  <si>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</si>
  <si>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</si>
  <si>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</si>
  <si>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</si>
  <si>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</si>
  <si>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</si>
  <si>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</si>
  <si>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</si>
  <si>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</si>
  <si>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</si>
  <si>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</si>
  <si>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</si>
  <si>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</si>
  <si>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</si>
  <si>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</si>
  <si>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</si>
  <si>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</si>
  <si>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</si>
  <si>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</si>
  <si>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</si>
  <si>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</si>
  <si>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</si>
  <si>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</si>
  <si>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</si>
  <si>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</si>
  <si>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</si>
  <si>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</si>
  <si>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</si>
  <si>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</si>
  <si>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</si>
  <si>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</si>
  <si>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</si>
  <si>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</si>
  <si>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</si>
  <si>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</si>
  <si>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</si>
  <si>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</si>
  <si>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</si>
  <si>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</si>
  <si>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</si>
  <si>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</si>
  <si>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</si>
  <si>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</si>
  <si>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</si>
  <si>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</si>
  <si>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</si>
  <si>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</si>
  <si>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</si>
  <si>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</si>
  <si>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</si>
  <si>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</si>
  <si>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</si>
  <si>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</si>
  <si>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</si>
  <si>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</si>
  <si>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</si>
  <si>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</si>
  <si>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</si>
  <si>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</si>
  <si>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</si>
  <si>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</si>
  <si>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</si>
  <si>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</si>
  <si>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</si>
  <si>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</si>
  <si>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</si>
  <si>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</si>
  <si>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</si>
  <si>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</si>
  <si>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</si>
  <si>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</si>
  <si>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</si>
  <si>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</si>
  <si>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</si>
  <si>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</si>
  <si>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</si>
  <si>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</si>
  <si>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</si>
  <si>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</si>
  <si>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</si>
  <si>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</si>
  <si>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</si>
  <si>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</si>
  <si>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</si>
  <si>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</si>
  <si>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</si>
  <si>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</si>
  <si>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</si>
  <si>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</si>
  <si>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</si>
  <si>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</si>
  <si>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</si>
  <si>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</si>
  <si>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</si>
  <si>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</si>
  <si>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</si>
  <si>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</si>
  <si>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</si>
  <si>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</si>
  <si>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</si>
  <si>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</si>
  <si>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</si>
  <si>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</si>
  <si>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</si>
  <si>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</si>
  <si>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</si>
  <si>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</si>
  <si>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</si>
  <si>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</si>
  <si>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</si>
  <si>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</si>
  <si>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</si>
  <si>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</si>
  <si>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</si>
  <si>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</si>
  <si>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</si>
  <si>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</si>
  <si>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</si>
  <si>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</si>
  <si>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</si>
  <si>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</si>
  <si>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</si>
  <si>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</si>
  <si>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</si>
  <si>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</si>
  <si>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</si>
  <si>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</si>
  <si>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</si>
  <si>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</si>
  <si>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</si>
  <si>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</si>
  <si>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</si>
  <si>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</si>
  <si>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</si>
  <si>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</si>
  <si>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</si>
  <si>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</si>
  <si>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</si>
  <si>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</si>
  <si>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</si>
  <si>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</si>
  <si>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</si>
  <si>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</si>
  <si>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</si>
  <si>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</si>
  <si>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</si>
  <si>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</si>
  <si>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</si>
  <si>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</si>
  <si>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</si>
  <si>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</si>
  <si>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</si>
  <si>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</si>
  <si>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</si>
  <si>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</si>
  <si>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</si>
  <si>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</si>
  <si>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</si>
  <si>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</si>
  <si>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</si>
  <si>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</si>
  <si>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</si>
  <si>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</si>
  <si>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</si>
  <si>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</si>
  <si>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</si>
  <si>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</si>
  <si>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</si>
  <si>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</si>
  <si>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</si>
  <si>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</si>
  <si>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</si>
  <si>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</si>
  <si>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</si>
  <si>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</si>
  <si>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</si>
  <si>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</si>
  <si>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</si>
  <si>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</si>
  <si>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</si>
  <si>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</si>
  <si>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</si>
  <si>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</si>
  <si>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</si>
  <si>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</si>
  <si>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</si>
  <si>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</si>
  <si>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</si>
  <si>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</si>
  <si>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</si>
  <si>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</si>
  <si>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</si>
  <si>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</si>
  <si>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</si>
  <si>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</si>
  <si>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</si>
  <si>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</si>
  <si>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</si>
  <si>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</si>
  <si>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</si>
  <si>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</si>
  <si>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</si>
  <si>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</si>
  <si>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</si>
  <si>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</si>
  <si>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</si>
  <si>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</si>
  <si>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</si>
  <si>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</si>
  <si>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</si>
  <si>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</si>
  <si>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</si>
  <si>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</si>
  <si>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</si>
  <si>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</si>
  <si>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</si>
  <si>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</si>
  <si>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</si>
  <si>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</si>
  <si>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</si>
  <si>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</si>
  <si>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</si>
  <si>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</si>
  <si>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</si>
  <si>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</si>
  <si>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</si>
  <si>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</si>
  <si>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</si>
  <si>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</si>
  <si>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</si>
  <si>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</si>
  <si>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</si>
  <si>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</si>
  <si>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</si>
  <si>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</si>
  <si>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</si>
  <si>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</si>
  <si>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</si>
  <si>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</si>
  <si>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</si>
  <si>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</si>
  <si>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</si>
  <si>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</si>
  <si>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</si>
  <si>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</si>
  <si>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</si>
  <si>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</si>
  <si>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</si>
  <si>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</si>
  <si>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</si>
  <si>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</si>
  <si>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</si>
  <si>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</si>
  <si>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</si>
  <si>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</si>
  <si>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</si>
  <si>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</si>
  <si>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</si>
  <si>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</si>
  <si>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</si>
  <si>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</si>
  <si>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</si>
  <si>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</si>
  <si>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</si>
  <si>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</si>
  <si>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</si>
  <si>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</si>
  <si>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</si>
  <si>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</si>
  <si>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</si>
  <si>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</si>
  <si>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</si>
  <si>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</si>
  <si>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</si>
  <si>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</si>
  <si>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</si>
  <si>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</si>
  <si>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</si>
  <si>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</si>
  <si>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</si>
  <si>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</si>
  <si>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</si>
  <si>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</si>
  <si>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</si>
  <si>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</si>
  <si>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</si>
  <si>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</si>
  <si>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</si>
  <si>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</si>
  <si>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</si>
  <si>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</si>
  <si>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</si>
  <si>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</si>
  <si>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</si>
  <si>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</si>
  <si>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</si>
  <si>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</si>
  <si>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</si>
  <si>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</si>
  <si>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</si>
  <si>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</si>
  <si>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</si>
  <si>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</si>
  <si>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</si>
  <si>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</si>
  <si>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</si>
  <si>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</si>
  <si>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</si>
  <si>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</si>
  <si>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</si>
  <si>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</si>
  <si>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</si>
  <si>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</si>
  <si>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</si>
  <si>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</si>
  <si>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</si>
  <si>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</si>
  <si>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</si>
  <si>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</si>
  <si>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</si>
  <si>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</si>
  <si>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</si>
  <si>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</si>
  <si>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</si>
  <si>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</si>
  <si>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</si>
  <si>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</si>
  <si>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</si>
  <si>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</si>
  <si>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</si>
  <si>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</si>
  <si>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</si>
  <si>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</si>
  <si>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</si>
  <si>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</si>
  <si>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</si>
  <si>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</si>
  <si>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</si>
  <si>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</si>
  <si>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</si>
  <si>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</si>
  <si>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</si>
  <si>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</si>
  <si>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</si>
  <si>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</si>
  <si>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</si>
  <si>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</si>
  <si>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</si>
  <si>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</si>
  <si>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</si>
  <si>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</si>
  <si>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</si>
  <si>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</si>
  <si>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</si>
  <si>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</si>
  <si>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</si>
  <si>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</si>
  <si>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</si>
  <si>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</si>
  <si>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</si>
  <si>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</si>
  <si>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</si>
  <si>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</si>
  <si>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</si>
  <si>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</si>
  <si>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</si>
  <si>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</si>
  <si>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</si>
  <si>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</si>
  <si>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</si>
  <si>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</si>
  <si>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</si>
  <si>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</si>
  <si>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</si>
  <si>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</si>
  <si>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</si>
  <si>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</si>
  <si>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</si>
  <si>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</si>
  <si>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</si>
  <si>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</si>
  <si>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</si>
  <si>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</si>
  <si>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</si>
  <si>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</si>
  <si>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</si>
  <si>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</si>
  <si>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</si>
  <si>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</si>
  <si>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</si>
  <si>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</si>
  <si>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</si>
  <si>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</si>
  <si>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</si>
  <si>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</si>
  <si>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</si>
  <si>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</si>
  <si>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</si>
  <si>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</si>
  <si>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</si>
  <si>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</si>
  <si>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</si>
  <si>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</si>
  <si>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</si>
  <si>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</si>
  <si>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</si>
  <si>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</si>
  <si>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</si>
  <si>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</si>
  <si>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</si>
  <si>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</si>
  <si>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</si>
  <si>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</si>
  <si>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</si>
  <si>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</si>
  <si>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</si>
  <si>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</si>
  <si>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</si>
  <si>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</si>
  <si>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</si>
  <si>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</si>
  <si>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</si>
  <si>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</si>
  <si>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</si>
  <si>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</si>
  <si>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</si>
  <si>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</si>
  <si>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</si>
  <si>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</si>
  <si>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</si>
  <si>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</si>
  <si>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</si>
  <si>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</si>
  <si>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</si>
  <si>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</si>
  <si>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</si>
  <si>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</si>
  <si>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</si>
  <si>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</si>
  <si>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</si>
  <si>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</si>
  <si>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</si>
  <si>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</si>
  <si>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</si>
  <si>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</si>
  <si>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</si>
  <si>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</si>
  <si>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</si>
  <si>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</si>
  <si>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</si>
  <si>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</si>
  <si>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</si>
  <si>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</si>
  <si>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</si>
  <si>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</si>
  <si>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</si>
  <si>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</si>
  <si>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</si>
  <si>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</si>
  <si>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</si>
  <si>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</si>
  <si>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</si>
  <si>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</si>
  <si>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</si>
  <si>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</si>
  <si>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</si>
  <si>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</si>
  <si>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</si>
  <si>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</si>
  <si>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</si>
  <si>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</si>
  <si>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</si>
  <si>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</si>
  <si>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</si>
  <si>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</si>
  <si>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</si>
  <si>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</si>
  <si>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</si>
  <si>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</si>
  <si>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</si>
  <si>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</si>
  <si>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</si>
  <si>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</si>
  <si>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</si>
  <si>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</si>
  <si>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</si>
  <si>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</si>
  <si>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</si>
  <si>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</si>
  <si>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</si>
  <si>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</si>
  <si>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</si>
  <si>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</si>
  <si>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</si>
  <si>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</si>
  <si>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</si>
  <si>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</si>
  <si>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</si>
  <si>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</si>
  <si>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</si>
  <si>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</si>
  <si>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</si>
  <si>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</si>
  <si>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</si>
  <si>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</si>
  <si>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</si>
  <si>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</si>
  <si>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</si>
  <si>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</si>
  <si>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</si>
  <si>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</si>
  <si>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</si>
  <si>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</si>
  <si>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</si>
  <si>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</si>
  <si>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</si>
  <si>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</si>
  <si>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</si>
  <si>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</si>
  <si>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</si>
  <si>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</si>
  <si>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</si>
  <si>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</si>
  <si>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</si>
  <si>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</si>
  <si>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</si>
  <si>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</si>
  <si>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</si>
  <si>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</si>
  <si>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</si>
  <si>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</si>
  <si>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</si>
  <si>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</si>
  <si>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</si>
  <si>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</si>
  <si>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</si>
  <si>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</si>
  <si>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</si>
  <si>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</si>
  <si>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</si>
  <si>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</si>
  <si>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</si>
  <si>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</si>
  <si>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</si>
  <si>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</si>
  <si>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</si>
  <si>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</si>
  <si>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</si>
  <si>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</si>
  <si>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</si>
  <si>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</si>
  <si>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</si>
  <si>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</si>
  <si>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</si>
  <si>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</si>
  <si>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</si>
  <si>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</si>
  <si>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</si>
  <si>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</si>
  <si>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</si>
  <si>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</si>
  <si>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</si>
  <si>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</si>
  <si>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</si>
  <si>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</si>
  <si>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</si>
  <si>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</si>
  <si>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</si>
  <si>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</si>
  <si>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</si>
  <si>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</si>
  <si>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</si>
  <si>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</si>
  <si>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</si>
  <si>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</si>
  <si>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</si>
  <si>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</si>
  <si>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</si>
  <si>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</si>
  <si>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</si>
  <si>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</si>
  <si>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</si>
  <si>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</si>
  <si>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</si>
  <si>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</si>
  <si>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</si>
  <si>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</si>
  <si>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</si>
  <si>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</si>
  <si>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</si>
  <si>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</si>
  <si>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id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</si>
  <si>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</si>
  <si>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</si>
  <si>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</si>
  <si>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</si>
  <si>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</si>
  <si>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</si>
  <si>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</si>
  <si>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</si>
  <si>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</si>
  <si>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</si>
  <si>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</si>
  <si>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</si>
  <si>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</si>
  <si>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</si>
  <si>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</si>
  <si>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</si>
  <si>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(Multiple Items)</t>
  </si>
  <si>
    <t>Goal</t>
  </si>
  <si>
    <t>Number Successful</t>
  </si>
  <si>
    <t>Number Canceled</t>
  </si>
  <si>
    <t>Number Failed</t>
  </si>
  <si>
    <t>Total Projects</t>
  </si>
  <si>
    <t>Percent Successful</t>
  </si>
  <si>
    <t>Percent Failed</t>
  </si>
  <si>
    <t>Percent Canceled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</si>
  <si>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</si>
  <si>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</si>
  <si>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</si>
  <si>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</si>
  <si>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</si>
  <si>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</si>
  <si>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</si>
  <si>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</si>
  <si>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</si>
  <si>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</si>
  <si>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Greater than or equal to 50,000</t>
  </si>
  <si>
    <t>45,000 to 49,999</t>
  </si>
  <si>
    <t>Total</t>
  </si>
  <si>
    <t>Backers</t>
  </si>
  <si>
    <t>Successful</t>
  </si>
  <si>
    <t>Unsuccessful</t>
  </si>
  <si>
    <t>Mean</t>
  </si>
  <si>
    <t>Median</t>
  </si>
  <si>
    <t>Minimum</t>
  </si>
  <si>
    <t>Maximum</t>
  </si>
  <si>
    <t>Variance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</si>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</sst>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">
    <xf numFmtId="0" fontId="0" fillId="0" borderId="0"/>
    <xf numFmtId="0" fontId="3" fillId="2" borderId="1" applyNumberFormat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2" fillId="0" borderId="0" xfId="0" applyNumberFormat="1" applyFont="1"/>
    <xf numFmtId="164" fontId="0" fillId="0" borderId="0" xfId="0" applyNumberFormat="1" applyAlignment="1">
      <alignment horizontal="left"/>
    </xf>
    <xf numFmtId="0" fontId="3" fillId="2" borderId="1" xfId="1"/>
    <xf numFmtId="10" fontId="3" fillId="2" borderId="1" xfId="1" applyNumberFormat="1"/>
  </cellXfs>
  <cellStyles count="2">
    <cellStyle name="Check Cell" xfId="1" builtinId="23"/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Goals</a:t>
            </a:r>
            <a:r>
              <a:rPr lang="en-US" baseline="0"/>
              <a:t> vs Results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'Goal Vs Result'!$F$1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Vs Result'!$A$2:$A$13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'Goal Vs Result'!$F$2:$F$13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F0-9744-9107-02EFE65A6CCF}"/>
            </c:ext>
          </c:extLst>
        </c:ser>
        <c:ser>
          <c:idx val="5"/>
          <c:order val="1"/>
          <c:tx>
            <c:strRef>
              <c:f>'Goal Vs Result'!$G$1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Vs Result'!$A$2:$A$13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'Goal Vs Result'!$G$2:$G$13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DF0-9744-9107-02EFE65A6CCF}"/>
            </c:ext>
          </c:extLst>
        </c:ser>
        <c:ser>
          <c:idx val="6"/>
          <c:order val="2"/>
          <c:tx>
            <c:strRef>
              <c:f>'Goal Vs Result'!$H$1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Vs Result'!$A$2:$A$13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'Goal Vs Result'!$H$2:$H$13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DF0-9744-9107-02EFE65A6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0946400"/>
        <c:axId val="871832112"/>
      </c:lineChart>
      <c:catAx>
        <c:axId val="870946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832112"/>
        <c:crosses val="autoZero"/>
        <c:auto val="1"/>
        <c:lblAlgn val="ctr"/>
        <c:lblOffset val="100"/>
        <c:noMultiLvlLbl val="0"/>
      </c:catAx>
      <c:valAx>
        <c:axId val="87183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Chance of 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94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[StarterBook-1.xlsx]LaunchDateOutcomes!PivotTable2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11</c:v>
                </c:pt>
                <c:pt idx="1">
                  <c:v>6</c:v>
                </c:pt>
                <c:pt idx="2">
                  <c:v>5</c:v>
                </c:pt>
                <c:pt idx="3">
                  <c:v>6</c:v>
                </c:pt>
                <c:pt idx="4">
                  <c:v>8</c:v>
                </c:pt>
                <c:pt idx="5">
                  <c:v>7</c:v>
                </c:pt>
                <c:pt idx="6">
                  <c:v>9</c:v>
                </c:pt>
                <c:pt idx="7">
                  <c:v>2</c:v>
                </c:pt>
                <c:pt idx="8">
                  <c:v>5</c:v>
                </c:pt>
                <c:pt idx="9">
                  <c:v>3</c:v>
                </c:pt>
                <c:pt idx="10">
                  <c:v>11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69-F64F-9ADA-51A3314ACE46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13</c:v>
                </c:pt>
                <c:pt idx="1">
                  <c:v>5</c:v>
                </c:pt>
                <c:pt idx="2">
                  <c:v>9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15</c:v>
                </c:pt>
                <c:pt idx="7">
                  <c:v>7</c:v>
                </c:pt>
                <c:pt idx="8">
                  <c:v>11</c:v>
                </c:pt>
                <c:pt idx="9">
                  <c:v>11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964-C346-85D3-9ADDACD7A046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4</c:v>
                </c:pt>
                <c:pt idx="1">
                  <c:v>8</c:v>
                </c:pt>
                <c:pt idx="2">
                  <c:v>5</c:v>
                </c:pt>
                <c:pt idx="3">
                  <c:v>5</c:v>
                </c:pt>
                <c:pt idx="4">
                  <c:v>4</c:v>
                </c:pt>
                <c:pt idx="5">
                  <c:v>3</c:v>
                </c:pt>
                <c:pt idx="6">
                  <c:v>10</c:v>
                </c:pt>
                <c:pt idx="7">
                  <c:v>4</c:v>
                </c:pt>
                <c:pt idx="8">
                  <c:v>1</c:v>
                </c:pt>
                <c:pt idx="9">
                  <c:v>5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964-C346-85D3-9ADDACD7A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1641343"/>
        <c:axId val="1736422991"/>
      </c:lineChart>
      <c:catAx>
        <c:axId val="178164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422991"/>
        <c:crosses val="autoZero"/>
        <c:auto val="1"/>
        <c:lblAlgn val="ctr"/>
        <c:lblOffset val="100"/>
        <c:noMultiLvlLbl val="0"/>
      </c:catAx>
      <c:valAx>
        <c:axId val="173642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64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[StarterBook-1.xlsx]SubCategoryStats!PivotTable1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SubCategoryStats!$B$6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4-1CBF-EF42-9363-D4B7B408B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19780047"/>
        <c:axId val="1719760255"/>
      </c:barChart>
      <c:catAx>
        <c:axId val="171978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760255"/>
        <c:crosses val="autoZero"/>
        <c:auto val="1"/>
        <c:lblAlgn val="ctr"/>
        <c:lblOffset val="100"/>
        <c:noMultiLvlLbl val="0"/>
      </c:catAx>
      <c:valAx>
        <c:axId val="171976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78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[StarterBook-1.xlsx]CategoryStats!PivotTable1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0E-B146-BDD8-D931E11F1211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E0E-B146-BDD8-D931E11F1211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E0E-B146-BDD8-D931E11F1211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E0E-B146-BDD8-D931E11F1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19780047"/>
        <c:axId val="1719760255"/>
      </c:barChart>
      <c:catAx>
        <c:axId val="171978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760255"/>
        <c:crosses val="autoZero"/>
        <c:auto val="1"/>
        <c:lblAlgn val="ctr"/>
        <c:lblOffset val="100"/>
        <c:noMultiLvlLbl val="0"/>
      </c:catAx>
      <c:valAx>
        <c:axId val="171976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78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Backers by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Backers by State</a:t>
          </a:r>
        </a:p>
      </cx:txPr>
    </cx:title>
    <cx:plotArea>
      <cx:plotAreaRegion>
        <cx:series layoutId="boxWhisker" uniqueId="{2DD8EC24-97ED-2440-A42F-A5E0F24B6354}">
          <cx:tx>
            <cx:txData>
              <cx:f>_xlchart.v1.0</cx:f>
              <cx:v>Successful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BF97D37-6603-9346-9761-9E1B9066DF06}">
          <cx:tx>
            <cx:txData>
              <cx:f>_xlchart.v1.2</cx:f>
              <cx:v>Unsuccessful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Backers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Backers</a:t>
              </a:r>
            </a:p>
          </cx:txPr>
        </cx:title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0</xdr:row>
      <xdr:rowOff>158750</xdr:rowOff>
    </xdr:from>
    <xdr:to>
      <xdr:col>16</xdr:col>
      <xdr:colOff>279400</xdr:colOff>
      <xdr:row>37</xdr:row>
      <xdr:rowOff>63500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A655CB5-CCCE-A94A-B4F5-3946FFC94E5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68900" y="158750"/>
              <a:ext cx="8318500" cy="6953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215900</xdr:colOff>
      <xdr:row>0</xdr:row>
      <xdr:rowOff>196850</xdr:rowOff>
    </xdr:from>
    <xdr:to>
      <xdr:col>22</xdr:col>
      <xdr:colOff>0</xdr:colOff>
      <xdr:row>24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8890C3-283E-0D4A-B7E3-A8669FD75D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0</xdr:row>
      <xdr:rowOff>69850</xdr:rowOff>
    </xdr:from>
    <xdr:to>
      <xdr:col>17</xdr:col>
      <xdr:colOff>723900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351DFB-09E7-5941-8363-032529D3D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0</xdr:row>
      <xdr:rowOff>6350</xdr:rowOff>
    </xdr:from>
    <xdr:to>
      <xdr:col>17</xdr:col>
      <xdr:colOff>698500</xdr:colOff>
      <xdr:row>22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A92838-292E-244C-A372-721B75E8F8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0</xdr:row>
      <xdr:rowOff>6350</xdr:rowOff>
    </xdr:from>
    <xdr:to>
      <xdr:col>17</xdr:col>
      <xdr:colOff>698500</xdr:colOff>
      <xdr:row>22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1311CA-2BC3-7A4B-A765-A732C3D35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Hyros" refreshedDate="43992.692403703702" createdVersion="6" refreshedVersion="6" minRefreshableVersion="3" recordCount="4114" xr:uid="{8F1CAB07-265E-9D44-B247-090B693EDDD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">
      <sharedItems containsSemiMixedTypes="0" containsString="0" containsNumber="1" minValue="1" maxValue="100000000"/>
    </cacheField>
    <cacheField name="pledged" numFmtId="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Hyros" refreshedDate="43995.345962731481" createdVersion="6" refreshedVersion="6" minRefreshableVersion="3" recordCount="4114" xr:uid="{9AD56CD0-74B2-E241-850C-7DC1C699A3F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">
      <sharedItems containsSemiMixedTypes="0" containsString="0" containsNumber="1" minValue="1" maxValue="100000000"/>
    </cacheField>
    <cacheField name="pledged" numFmtId="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41B9ED-0CE1-EF49-AEF9-5A90FAC25A9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" showAll="0"/>
    <pivotField numFmtId="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" showAll="0"/>
    <pivotField axis="axisPage" multipleItemSelectionAllowed="1" showAll="0">
      <items count="10">
        <item h="1" x="0"/>
        <item h="1" x="7"/>
        <item h="1" x="6"/>
        <item x="5"/>
        <item h="1" x="4"/>
        <item h="1" x="8"/>
        <item x="3"/>
        <item h="1" x="2"/>
        <item h="1"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FA528F-4E21-434B-8673-31599A3C5A1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B6" firstHeaderRow="1" firstDataRow="2" firstDataCol="1" rowPageCount="2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4" showAll="0"/>
    <pivotField numFmtId="4"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">
    <i t="grand">
      <x/>
    </i>
  </rowItems>
  <colFields count="1">
    <field x="5"/>
  </colFields>
  <colItems count="1"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9FAB41-8C12-FE45-9CF3-65C0EC61353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4" showAll="0"/>
    <pivotField numFmtId="4"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8DF86-816C-6940-BFD4-7EC5151A9D6D}">
  <dimension ref="A1:F2187"/>
  <sheetViews>
    <sheetView workbookViewId="0">
      <selection activeCell="B9" sqref="B9"/>
    </sheetView>
  </sheetViews>
  <sheetFormatPr baseColWidth="10" defaultRowHeight="15" x14ac:dyDescent="0.2"/>
  <sheetData>
    <row r="1" spans="1:6" x14ac:dyDescent="0.2">
      <c r="B1" t="s">
        <v>8362</v>
      </c>
    </row>
    <row r="2" spans="1:6" x14ac:dyDescent="0.2">
      <c r="B2" t="s">
        <v>8363</v>
      </c>
      <c r="C2" t="s">
        <v>8364</v>
      </c>
      <c r="E2" t="s">
        <v>8363</v>
      </c>
      <c r="F2" t="s">
        <v>8364</v>
      </c>
    </row>
    <row r="3" spans="1:6" x14ac:dyDescent="0.2">
      <c r="A3" t="s">
        <v>8365</v>
      </c>
      <c r="B3" cm="1">
        <f t="array" ref="B3">AVERAGE(IF(State="Successful",Backers))</f>
        <v>194.42517162471395</v>
      </c>
      <c r="C3" cm="1">
        <f t="array" ref="C3">AVERAGE(IF(State&lt;&gt;"Successful",Backers))</f>
        <v>19.92068429237947</v>
      </c>
      <c r="E3">
        <v>182</v>
      </c>
      <c r="F3">
        <v>1</v>
      </c>
    </row>
    <row r="4" spans="1:6" x14ac:dyDescent="0.2">
      <c r="A4" t="s">
        <v>8366</v>
      </c>
      <c r="B4" cm="1">
        <f t="array" ref="B4">MEDIAN(IF(State="Successful",Backers))</f>
        <v>62</v>
      </c>
      <c r="C4" cm="1">
        <f t="array" ref="C4">MEDIAN(IF(State="Successful",Backers))</f>
        <v>62</v>
      </c>
      <c r="E4">
        <v>79</v>
      </c>
      <c r="F4">
        <v>1</v>
      </c>
    </row>
    <row r="5" spans="1:6" x14ac:dyDescent="0.2">
      <c r="A5" t="s">
        <v>8367</v>
      </c>
      <c r="B5" cm="1">
        <f t="array" ref="B5">MIN(IF(State="Successful",Backers))</f>
        <v>1</v>
      </c>
      <c r="C5" cm="1">
        <f t="array" ref="C5">MIN(IF(State="Successful",Backers))</f>
        <v>1</v>
      </c>
      <c r="E5">
        <v>35</v>
      </c>
      <c r="F5">
        <v>0</v>
      </c>
    </row>
    <row r="6" spans="1:6" x14ac:dyDescent="0.2">
      <c r="A6" t="s">
        <v>8368</v>
      </c>
      <c r="B6" cm="1">
        <f t="array" ref="B6">MAX(IF(State="Successful",Backers))</f>
        <v>26457</v>
      </c>
      <c r="C6" cm="1">
        <f t="array" ref="C6">MAX(IF(State="Successful",Backers))</f>
        <v>26457</v>
      </c>
      <c r="E6">
        <v>150</v>
      </c>
      <c r="F6">
        <v>6</v>
      </c>
    </row>
    <row r="7" spans="1:6" x14ac:dyDescent="0.2">
      <c r="A7" t="s">
        <v>8369</v>
      </c>
      <c r="B7" cm="1">
        <f t="array" ref="B7">_xlfn.VAR.P(IF(State="Successful",Backers))</f>
        <v>712840.9867348104</v>
      </c>
      <c r="C7" cm="1">
        <f t="array" ref="C7">_xlfn.VAR.P(IF(State="Successful",Backers))</f>
        <v>712840.9867348104</v>
      </c>
      <c r="E7">
        <v>284</v>
      </c>
      <c r="F7">
        <v>0</v>
      </c>
    </row>
    <row r="8" spans="1:6" x14ac:dyDescent="0.2">
      <c r="A8" t="s">
        <v>8370</v>
      </c>
      <c r="B8" cm="1">
        <f t="array" ref="B8">_xlfn.STDEV.P(IF(State="Successful",Backers))</f>
        <v>844.29910975602149</v>
      </c>
      <c r="C8" cm="1">
        <f t="array" ref="C8">_xlfn.STDEV.P(IF(State="Successful",Backers))</f>
        <v>844.29910975602149</v>
      </c>
      <c r="E8">
        <v>47</v>
      </c>
      <c r="F8">
        <v>6</v>
      </c>
    </row>
    <row r="9" spans="1:6" x14ac:dyDescent="0.2">
      <c r="E9">
        <v>58</v>
      </c>
      <c r="F9">
        <v>13</v>
      </c>
    </row>
    <row r="10" spans="1:6" x14ac:dyDescent="0.2">
      <c r="E10">
        <v>57</v>
      </c>
      <c r="F10">
        <v>4</v>
      </c>
    </row>
    <row r="11" spans="1:6" x14ac:dyDescent="0.2">
      <c r="E11">
        <v>12</v>
      </c>
      <c r="F11">
        <v>6</v>
      </c>
    </row>
    <row r="12" spans="1:6" x14ac:dyDescent="0.2">
      <c r="E12">
        <v>20</v>
      </c>
      <c r="F12">
        <v>0</v>
      </c>
    </row>
    <row r="13" spans="1:6" x14ac:dyDescent="0.2">
      <c r="E13">
        <v>19</v>
      </c>
      <c r="F13">
        <v>0</v>
      </c>
    </row>
    <row r="14" spans="1:6" x14ac:dyDescent="0.2">
      <c r="E14">
        <v>75</v>
      </c>
      <c r="F14">
        <v>0</v>
      </c>
    </row>
    <row r="15" spans="1:6" x14ac:dyDescent="0.2">
      <c r="E15">
        <v>827</v>
      </c>
      <c r="F15">
        <v>81</v>
      </c>
    </row>
    <row r="16" spans="1:6" x14ac:dyDescent="0.2">
      <c r="E16">
        <v>51</v>
      </c>
      <c r="F16">
        <v>0</v>
      </c>
    </row>
    <row r="17" spans="5:6" x14ac:dyDescent="0.2">
      <c r="E17">
        <v>41</v>
      </c>
      <c r="F17">
        <v>0</v>
      </c>
    </row>
    <row r="18" spans="5:6" x14ac:dyDescent="0.2">
      <c r="E18">
        <v>98</v>
      </c>
      <c r="F18">
        <v>5</v>
      </c>
    </row>
    <row r="19" spans="5:6" x14ac:dyDescent="0.2">
      <c r="E19">
        <v>70</v>
      </c>
      <c r="F19">
        <v>0</v>
      </c>
    </row>
    <row r="20" spans="5:6" x14ac:dyDescent="0.2">
      <c r="E20">
        <v>36</v>
      </c>
      <c r="F20">
        <v>0</v>
      </c>
    </row>
    <row r="21" spans="5:6" x14ac:dyDescent="0.2">
      <c r="E21">
        <v>342</v>
      </c>
      <c r="F21">
        <v>58</v>
      </c>
    </row>
    <row r="22" spans="5:6" x14ac:dyDescent="0.2">
      <c r="E22">
        <v>22</v>
      </c>
      <c r="F22">
        <v>1</v>
      </c>
    </row>
    <row r="23" spans="5:6" x14ac:dyDescent="0.2">
      <c r="E23">
        <v>25</v>
      </c>
      <c r="F23">
        <v>0</v>
      </c>
    </row>
    <row r="24" spans="5:6" x14ac:dyDescent="0.2">
      <c r="E24">
        <v>101</v>
      </c>
      <c r="F24">
        <v>28</v>
      </c>
    </row>
    <row r="25" spans="5:6" x14ac:dyDescent="0.2">
      <c r="E25">
        <v>8</v>
      </c>
      <c r="F25">
        <v>1</v>
      </c>
    </row>
    <row r="26" spans="5:6" x14ac:dyDescent="0.2">
      <c r="E26">
        <v>23</v>
      </c>
      <c r="F26">
        <v>0</v>
      </c>
    </row>
    <row r="27" spans="5:6" x14ac:dyDescent="0.2">
      <c r="E27">
        <v>574</v>
      </c>
      <c r="F27">
        <v>37</v>
      </c>
    </row>
    <row r="28" spans="5:6" x14ac:dyDescent="0.2">
      <c r="E28">
        <v>14</v>
      </c>
      <c r="F28">
        <v>9</v>
      </c>
    </row>
    <row r="29" spans="5:6" x14ac:dyDescent="0.2">
      <c r="E29">
        <v>19</v>
      </c>
      <c r="F29">
        <v>3</v>
      </c>
    </row>
    <row r="30" spans="5:6" x14ac:dyDescent="0.2">
      <c r="E30">
        <v>150</v>
      </c>
      <c r="F30">
        <v>0</v>
      </c>
    </row>
    <row r="31" spans="5:6" x14ac:dyDescent="0.2">
      <c r="E31">
        <v>71</v>
      </c>
      <c r="F31">
        <v>2</v>
      </c>
    </row>
    <row r="32" spans="5:6" x14ac:dyDescent="0.2">
      <c r="E32">
        <v>117</v>
      </c>
      <c r="F32">
        <v>6</v>
      </c>
    </row>
    <row r="33" spans="5:6" x14ac:dyDescent="0.2">
      <c r="E33">
        <v>53</v>
      </c>
      <c r="F33">
        <v>67</v>
      </c>
    </row>
    <row r="34" spans="5:6" x14ac:dyDescent="0.2">
      <c r="E34">
        <v>1</v>
      </c>
      <c r="F34">
        <v>5</v>
      </c>
    </row>
    <row r="35" spans="5:6" x14ac:dyDescent="0.2">
      <c r="E35">
        <v>89</v>
      </c>
      <c r="F35">
        <v>2</v>
      </c>
    </row>
    <row r="36" spans="5:6" x14ac:dyDescent="0.2">
      <c r="E36">
        <v>64</v>
      </c>
      <c r="F36">
        <v>10</v>
      </c>
    </row>
    <row r="37" spans="5:6" x14ac:dyDescent="0.2">
      <c r="E37">
        <v>68</v>
      </c>
      <c r="F37">
        <v>3</v>
      </c>
    </row>
    <row r="38" spans="5:6" x14ac:dyDescent="0.2">
      <c r="E38">
        <v>28</v>
      </c>
      <c r="F38">
        <v>4</v>
      </c>
    </row>
    <row r="39" spans="5:6" x14ac:dyDescent="0.2">
      <c r="E39">
        <v>44</v>
      </c>
      <c r="F39">
        <v>15</v>
      </c>
    </row>
    <row r="40" spans="5:6" x14ac:dyDescent="0.2">
      <c r="E40">
        <v>253</v>
      </c>
      <c r="F40">
        <v>2</v>
      </c>
    </row>
    <row r="41" spans="5:6" x14ac:dyDescent="0.2">
      <c r="E41">
        <v>66</v>
      </c>
      <c r="F41">
        <v>0</v>
      </c>
    </row>
    <row r="42" spans="5:6" x14ac:dyDescent="0.2">
      <c r="E42">
        <v>217</v>
      </c>
      <c r="F42">
        <v>1</v>
      </c>
    </row>
    <row r="43" spans="5:6" x14ac:dyDescent="0.2">
      <c r="E43">
        <v>16</v>
      </c>
      <c r="F43">
        <v>0</v>
      </c>
    </row>
    <row r="44" spans="5:6" x14ac:dyDescent="0.2">
      <c r="E44">
        <v>19</v>
      </c>
      <c r="F44">
        <v>1</v>
      </c>
    </row>
    <row r="45" spans="5:6" x14ac:dyDescent="0.2">
      <c r="E45">
        <v>169</v>
      </c>
      <c r="F45">
        <v>10</v>
      </c>
    </row>
    <row r="46" spans="5:6" x14ac:dyDescent="0.2">
      <c r="E46">
        <v>263</v>
      </c>
      <c r="F46">
        <v>0</v>
      </c>
    </row>
    <row r="47" spans="5:6" x14ac:dyDescent="0.2">
      <c r="E47">
        <v>15</v>
      </c>
      <c r="F47">
        <v>7</v>
      </c>
    </row>
    <row r="48" spans="5:6" x14ac:dyDescent="0.2">
      <c r="E48">
        <v>61</v>
      </c>
      <c r="F48">
        <v>0</v>
      </c>
    </row>
    <row r="49" spans="5:6" x14ac:dyDescent="0.2">
      <c r="E49">
        <v>45</v>
      </c>
      <c r="F49">
        <v>1</v>
      </c>
    </row>
    <row r="50" spans="5:6" x14ac:dyDescent="0.2">
      <c r="E50">
        <v>70</v>
      </c>
      <c r="F50">
        <v>2</v>
      </c>
    </row>
    <row r="51" spans="5:6" x14ac:dyDescent="0.2">
      <c r="E51">
        <v>38</v>
      </c>
      <c r="F51">
        <v>3</v>
      </c>
    </row>
    <row r="52" spans="5:6" x14ac:dyDescent="0.2">
      <c r="E52">
        <v>87</v>
      </c>
      <c r="F52">
        <v>10</v>
      </c>
    </row>
    <row r="53" spans="5:6" x14ac:dyDescent="0.2">
      <c r="E53">
        <v>22</v>
      </c>
      <c r="F53">
        <v>10</v>
      </c>
    </row>
    <row r="54" spans="5:6" x14ac:dyDescent="0.2">
      <c r="E54">
        <v>119</v>
      </c>
      <c r="F54">
        <v>1</v>
      </c>
    </row>
    <row r="55" spans="5:6" x14ac:dyDescent="0.2">
      <c r="E55">
        <v>52</v>
      </c>
      <c r="F55">
        <v>0</v>
      </c>
    </row>
    <row r="56" spans="5:6" x14ac:dyDescent="0.2">
      <c r="E56">
        <v>117</v>
      </c>
      <c r="F56">
        <v>0</v>
      </c>
    </row>
    <row r="57" spans="5:6" x14ac:dyDescent="0.2">
      <c r="E57">
        <v>52</v>
      </c>
      <c r="F57">
        <v>0</v>
      </c>
    </row>
    <row r="58" spans="5:6" x14ac:dyDescent="0.2">
      <c r="E58">
        <v>86</v>
      </c>
      <c r="F58">
        <v>26</v>
      </c>
    </row>
    <row r="59" spans="5:6" x14ac:dyDescent="0.2">
      <c r="E59">
        <v>174</v>
      </c>
      <c r="F59">
        <v>0</v>
      </c>
    </row>
    <row r="60" spans="5:6" x14ac:dyDescent="0.2">
      <c r="E60">
        <v>69</v>
      </c>
      <c r="F60">
        <v>7</v>
      </c>
    </row>
    <row r="61" spans="5:6" x14ac:dyDescent="0.2">
      <c r="E61">
        <v>75</v>
      </c>
      <c r="F61">
        <v>0</v>
      </c>
    </row>
    <row r="62" spans="5:6" x14ac:dyDescent="0.2">
      <c r="E62">
        <v>33</v>
      </c>
      <c r="F62">
        <v>2</v>
      </c>
    </row>
    <row r="63" spans="5:6" x14ac:dyDescent="0.2">
      <c r="E63">
        <v>108</v>
      </c>
      <c r="F63">
        <v>13</v>
      </c>
    </row>
    <row r="64" spans="5:6" x14ac:dyDescent="0.2">
      <c r="E64">
        <v>23</v>
      </c>
      <c r="F64">
        <v>4</v>
      </c>
    </row>
    <row r="65" spans="5:6" x14ac:dyDescent="0.2">
      <c r="E65">
        <v>48</v>
      </c>
      <c r="F65">
        <v>0</v>
      </c>
    </row>
    <row r="66" spans="5:6" x14ac:dyDescent="0.2">
      <c r="E66">
        <v>64</v>
      </c>
      <c r="F66">
        <v>12</v>
      </c>
    </row>
    <row r="67" spans="5:6" x14ac:dyDescent="0.2">
      <c r="E67">
        <v>24</v>
      </c>
      <c r="F67">
        <v>2</v>
      </c>
    </row>
    <row r="68" spans="5:6" x14ac:dyDescent="0.2">
      <c r="E68">
        <v>57</v>
      </c>
      <c r="F68">
        <v>10</v>
      </c>
    </row>
    <row r="69" spans="5:6" x14ac:dyDescent="0.2">
      <c r="E69">
        <v>26</v>
      </c>
      <c r="F69">
        <v>0</v>
      </c>
    </row>
    <row r="70" spans="5:6" x14ac:dyDescent="0.2">
      <c r="E70">
        <v>20</v>
      </c>
      <c r="F70">
        <v>5</v>
      </c>
    </row>
    <row r="71" spans="5:6" x14ac:dyDescent="0.2">
      <c r="E71">
        <v>36</v>
      </c>
      <c r="F71">
        <v>0</v>
      </c>
    </row>
    <row r="72" spans="5:6" x14ac:dyDescent="0.2">
      <c r="E72">
        <v>178</v>
      </c>
      <c r="F72">
        <v>5</v>
      </c>
    </row>
    <row r="73" spans="5:6" x14ac:dyDescent="0.2">
      <c r="E73">
        <v>17</v>
      </c>
      <c r="F73">
        <v>1</v>
      </c>
    </row>
    <row r="74" spans="5:6" x14ac:dyDescent="0.2">
      <c r="E74">
        <v>32</v>
      </c>
      <c r="F74">
        <v>3</v>
      </c>
    </row>
    <row r="75" spans="5:6" x14ac:dyDescent="0.2">
      <c r="E75">
        <v>41</v>
      </c>
      <c r="F75">
        <v>3</v>
      </c>
    </row>
    <row r="76" spans="5:6" x14ac:dyDescent="0.2">
      <c r="E76">
        <v>18</v>
      </c>
      <c r="F76">
        <v>0</v>
      </c>
    </row>
    <row r="77" spans="5:6" x14ac:dyDescent="0.2">
      <c r="E77">
        <v>29</v>
      </c>
      <c r="F77">
        <v>3</v>
      </c>
    </row>
    <row r="78" spans="5:6" x14ac:dyDescent="0.2">
      <c r="E78">
        <v>47</v>
      </c>
      <c r="F78">
        <v>0</v>
      </c>
    </row>
    <row r="79" spans="5:6" x14ac:dyDescent="0.2">
      <c r="E79">
        <v>15</v>
      </c>
      <c r="F79">
        <v>19</v>
      </c>
    </row>
    <row r="80" spans="5:6" x14ac:dyDescent="0.2">
      <c r="E80">
        <v>26</v>
      </c>
      <c r="F80">
        <v>8</v>
      </c>
    </row>
    <row r="81" spans="5:6" x14ac:dyDescent="0.2">
      <c r="E81">
        <v>35</v>
      </c>
      <c r="F81">
        <v>6</v>
      </c>
    </row>
    <row r="82" spans="5:6" x14ac:dyDescent="0.2">
      <c r="E82">
        <v>41</v>
      </c>
      <c r="F82">
        <v>0</v>
      </c>
    </row>
    <row r="83" spans="5:6" x14ac:dyDescent="0.2">
      <c r="E83">
        <v>47</v>
      </c>
      <c r="F83">
        <v>18</v>
      </c>
    </row>
    <row r="84" spans="5:6" x14ac:dyDescent="0.2">
      <c r="E84">
        <v>28</v>
      </c>
      <c r="F84">
        <v>7</v>
      </c>
    </row>
    <row r="85" spans="5:6" x14ac:dyDescent="0.2">
      <c r="E85">
        <v>100</v>
      </c>
      <c r="F85">
        <v>0</v>
      </c>
    </row>
    <row r="86" spans="5:6" x14ac:dyDescent="0.2">
      <c r="E86">
        <v>13</v>
      </c>
      <c r="F86">
        <v>8</v>
      </c>
    </row>
    <row r="87" spans="5:6" x14ac:dyDescent="0.2">
      <c r="E87">
        <v>7</v>
      </c>
      <c r="F87">
        <v>1293</v>
      </c>
    </row>
    <row r="88" spans="5:6" x14ac:dyDescent="0.2">
      <c r="E88">
        <v>21</v>
      </c>
      <c r="F88">
        <v>17</v>
      </c>
    </row>
    <row r="89" spans="5:6" x14ac:dyDescent="0.2">
      <c r="E89">
        <v>17</v>
      </c>
      <c r="F89">
        <v>0</v>
      </c>
    </row>
    <row r="90" spans="5:6" x14ac:dyDescent="0.2">
      <c r="E90">
        <v>25</v>
      </c>
      <c r="F90">
        <v>13</v>
      </c>
    </row>
    <row r="91" spans="5:6" x14ac:dyDescent="0.2">
      <c r="E91">
        <v>60</v>
      </c>
      <c r="F91">
        <v>0</v>
      </c>
    </row>
    <row r="92" spans="5:6" x14ac:dyDescent="0.2">
      <c r="E92">
        <v>56</v>
      </c>
      <c r="F92">
        <v>0</v>
      </c>
    </row>
    <row r="93" spans="5:6" x14ac:dyDescent="0.2">
      <c r="E93">
        <v>16</v>
      </c>
      <c r="F93">
        <v>33</v>
      </c>
    </row>
    <row r="94" spans="5:6" x14ac:dyDescent="0.2">
      <c r="E94">
        <v>46</v>
      </c>
      <c r="F94">
        <v>12</v>
      </c>
    </row>
    <row r="95" spans="5:6" x14ac:dyDescent="0.2">
      <c r="E95">
        <v>43</v>
      </c>
      <c r="F95">
        <v>1</v>
      </c>
    </row>
    <row r="96" spans="5:6" x14ac:dyDescent="0.2">
      <c r="E96">
        <v>15</v>
      </c>
      <c r="F96">
        <v>1</v>
      </c>
    </row>
    <row r="97" spans="5:6" x14ac:dyDescent="0.2">
      <c r="E97">
        <v>12</v>
      </c>
      <c r="F97">
        <v>1</v>
      </c>
    </row>
    <row r="98" spans="5:6" x14ac:dyDescent="0.2">
      <c r="E98">
        <v>21</v>
      </c>
      <c r="F98">
        <v>1</v>
      </c>
    </row>
    <row r="99" spans="5:6" x14ac:dyDescent="0.2">
      <c r="E99">
        <v>34</v>
      </c>
      <c r="F99">
        <v>84</v>
      </c>
    </row>
    <row r="100" spans="5:6" x14ac:dyDescent="0.2">
      <c r="E100">
        <v>8</v>
      </c>
      <c r="F100">
        <v>38</v>
      </c>
    </row>
    <row r="101" spans="5:6" x14ac:dyDescent="0.2">
      <c r="E101">
        <v>60</v>
      </c>
      <c r="F101">
        <v>1</v>
      </c>
    </row>
    <row r="102" spans="5:6" x14ac:dyDescent="0.2">
      <c r="E102">
        <v>39</v>
      </c>
      <c r="F102">
        <v>76</v>
      </c>
    </row>
    <row r="103" spans="5:6" x14ac:dyDescent="0.2">
      <c r="E103">
        <v>26</v>
      </c>
      <c r="F103">
        <v>3</v>
      </c>
    </row>
    <row r="104" spans="5:6" x14ac:dyDescent="0.2">
      <c r="E104">
        <v>35</v>
      </c>
      <c r="F104">
        <v>0</v>
      </c>
    </row>
    <row r="105" spans="5:6" x14ac:dyDescent="0.2">
      <c r="E105">
        <v>65</v>
      </c>
      <c r="F105">
        <v>2</v>
      </c>
    </row>
    <row r="106" spans="5:6" x14ac:dyDescent="0.2">
      <c r="E106">
        <v>49</v>
      </c>
      <c r="F106">
        <v>0</v>
      </c>
    </row>
    <row r="107" spans="5:6" x14ac:dyDescent="0.2">
      <c r="E107">
        <v>10</v>
      </c>
      <c r="F107">
        <v>0</v>
      </c>
    </row>
    <row r="108" spans="5:6" x14ac:dyDescent="0.2">
      <c r="E108">
        <v>60</v>
      </c>
      <c r="F108">
        <v>0</v>
      </c>
    </row>
    <row r="109" spans="5:6" x14ac:dyDescent="0.2">
      <c r="E109">
        <v>27</v>
      </c>
      <c r="F109">
        <v>2</v>
      </c>
    </row>
    <row r="110" spans="5:6" x14ac:dyDescent="0.2">
      <c r="E110">
        <v>69</v>
      </c>
      <c r="F110">
        <v>0</v>
      </c>
    </row>
    <row r="111" spans="5:6" x14ac:dyDescent="0.2">
      <c r="E111">
        <v>47</v>
      </c>
      <c r="F111">
        <v>0</v>
      </c>
    </row>
    <row r="112" spans="5:6" x14ac:dyDescent="0.2">
      <c r="E112">
        <v>47</v>
      </c>
      <c r="F112">
        <v>0</v>
      </c>
    </row>
    <row r="113" spans="5:6" x14ac:dyDescent="0.2">
      <c r="E113">
        <v>26</v>
      </c>
      <c r="F113">
        <v>2</v>
      </c>
    </row>
    <row r="114" spans="5:6" x14ac:dyDescent="0.2">
      <c r="E114">
        <v>53</v>
      </c>
      <c r="F114">
        <v>0</v>
      </c>
    </row>
    <row r="115" spans="5:6" x14ac:dyDescent="0.2">
      <c r="E115">
        <v>81</v>
      </c>
      <c r="F115">
        <v>7</v>
      </c>
    </row>
    <row r="116" spans="5:6" x14ac:dyDescent="0.2">
      <c r="E116">
        <v>78</v>
      </c>
      <c r="F116">
        <v>0</v>
      </c>
    </row>
    <row r="117" spans="5:6" x14ac:dyDescent="0.2">
      <c r="E117">
        <v>35</v>
      </c>
      <c r="F117">
        <v>5</v>
      </c>
    </row>
    <row r="118" spans="5:6" x14ac:dyDescent="0.2">
      <c r="E118">
        <v>22</v>
      </c>
      <c r="F118">
        <v>0</v>
      </c>
    </row>
    <row r="119" spans="5:6" x14ac:dyDescent="0.2">
      <c r="E119">
        <v>57</v>
      </c>
      <c r="F119">
        <v>0</v>
      </c>
    </row>
    <row r="120" spans="5:6" x14ac:dyDescent="0.2">
      <c r="E120">
        <v>27</v>
      </c>
      <c r="F120">
        <v>1</v>
      </c>
    </row>
    <row r="121" spans="5:6" x14ac:dyDescent="0.2">
      <c r="E121">
        <v>39</v>
      </c>
      <c r="F121">
        <v>0</v>
      </c>
    </row>
    <row r="122" spans="5:6" x14ac:dyDescent="0.2">
      <c r="E122">
        <v>37</v>
      </c>
      <c r="F122">
        <v>5</v>
      </c>
    </row>
    <row r="123" spans="5:6" x14ac:dyDescent="0.2">
      <c r="E123">
        <v>137</v>
      </c>
      <c r="F123">
        <v>3</v>
      </c>
    </row>
    <row r="124" spans="5:6" x14ac:dyDescent="0.2">
      <c r="E124">
        <v>376</v>
      </c>
      <c r="F124">
        <v>6</v>
      </c>
    </row>
    <row r="125" spans="5:6" x14ac:dyDescent="0.2">
      <c r="E125">
        <v>202</v>
      </c>
      <c r="F125">
        <v>12</v>
      </c>
    </row>
    <row r="126" spans="5:6" x14ac:dyDescent="0.2">
      <c r="E126">
        <v>328</v>
      </c>
      <c r="F126">
        <v>13</v>
      </c>
    </row>
    <row r="127" spans="5:6" x14ac:dyDescent="0.2">
      <c r="E127">
        <v>84</v>
      </c>
      <c r="F127">
        <v>5</v>
      </c>
    </row>
    <row r="128" spans="5:6" x14ac:dyDescent="0.2">
      <c r="E128">
        <v>96</v>
      </c>
      <c r="F128">
        <v>2</v>
      </c>
    </row>
    <row r="129" spans="5:6" x14ac:dyDescent="0.2">
      <c r="E129">
        <v>223</v>
      </c>
      <c r="F129">
        <v>8</v>
      </c>
    </row>
    <row r="130" spans="5:6" x14ac:dyDescent="0.2">
      <c r="E130">
        <v>62</v>
      </c>
      <c r="F130">
        <v>0</v>
      </c>
    </row>
    <row r="131" spans="5:6" x14ac:dyDescent="0.2">
      <c r="E131">
        <v>146</v>
      </c>
      <c r="F131">
        <v>13</v>
      </c>
    </row>
    <row r="132" spans="5:6" x14ac:dyDescent="0.2">
      <c r="E132">
        <v>235</v>
      </c>
      <c r="F132">
        <v>0</v>
      </c>
    </row>
    <row r="133" spans="5:6" x14ac:dyDescent="0.2">
      <c r="E133">
        <v>437</v>
      </c>
      <c r="F133">
        <v>5</v>
      </c>
    </row>
    <row r="134" spans="5:6" x14ac:dyDescent="0.2">
      <c r="E134">
        <v>77</v>
      </c>
      <c r="F134">
        <v>8</v>
      </c>
    </row>
    <row r="135" spans="5:6" x14ac:dyDescent="0.2">
      <c r="E135">
        <v>108</v>
      </c>
      <c r="F135">
        <v>8</v>
      </c>
    </row>
    <row r="136" spans="5:6" x14ac:dyDescent="0.2">
      <c r="E136">
        <v>7</v>
      </c>
      <c r="F136">
        <v>0</v>
      </c>
    </row>
    <row r="137" spans="5:6" x14ac:dyDescent="0.2">
      <c r="E137">
        <v>314</v>
      </c>
      <c r="F137">
        <v>2</v>
      </c>
    </row>
    <row r="138" spans="5:6" x14ac:dyDescent="0.2">
      <c r="E138">
        <v>188</v>
      </c>
      <c r="F138">
        <v>3</v>
      </c>
    </row>
    <row r="139" spans="5:6" x14ac:dyDescent="0.2">
      <c r="E139">
        <v>275</v>
      </c>
      <c r="F139">
        <v>0</v>
      </c>
    </row>
    <row r="140" spans="5:6" x14ac:dyDescent="0.2">
      <c r="E140">
        <v>560</v>
      </c>
      <c r="F140">
        <v>0</v>
      </c>
    </row>
    <row r="141" spans="5:6" x14ac:dyDescent="0.2">
      <c r="E141">
        <v>688</v>
      </c>
      <c r="F141">
        <v>11</v>
      </c>
    </row>
    <row r="142" spans="5:6" x14ac:dyDescent="0.2">
      <c r="E142">
        <v>942</v>
      </c>
      <c r="F142">
        <v>0</v>
      </c>
    </row>
    <row r="143" spans="5:6" x14ac:dyDescent="0.2">
      <c r="E143">
        <v>88</v>
      </c>
      <c r="F143">
        <v>1</v>
      </c>
    </row>
    <row r="144" spans="5:6" x14ac:dyDescent="0.2">
      <c r="E144">
        <v>220</v>
      </c>
      <c r="F144">
        <v>0</v>
      </c>
    </row>
    <row r="145" spans="5:6" x14ac:dyDescent="0.2">
      <c r="E145">
        <v>145</v>
      </c>
      <c r="F145">
        <v>17</v>
      </c>
    </row>
    <row r="146" spans="5:6" x14ac:dyDescent="0.2">
      <c r="E146">
        <v>963</v>
      </c>
      <c r="F146">
        <v>2</v>
      </c>
    </row>
    <row r="147" spans="5:6" x14ac:dyDescent="0.2">
      <c r="E147">
        <v>91</v>
      </c>
      <c r="F147">
        <v>1</v>
      </c>
    </row>
    <row r="148" spans="5:6" x14ac:dyDescent="0.2">
      <c r="E148">
        <v>58</v>
      </c>
      <c r="F148">
        <v>2</v>
      </c>
    </row>
    <row r="149" spans="5:6" x14ac:dyDescent="0.2">
      <c r="E149">
        <v>36</v>
      </c>
      <c r="F149">
        <v>16</v>
      </c>
    </row>
    <row r="150" spans="5:6" x14ac:dyDescent="0.2">
      <c r="E150">
        <v>165</v>
      </c>
      <c r="F150">
        <v>1</v>
      </c>
    </row>
    <row r="151" spans="5:6" x14ac:dyDescent="0.2">
      <c r="E151">
        <v>111</v>
      </c>
      <c r="F151">
        <v>4</v>
      </c>
    </row>
    <row r="152" spans="5:6" x14ac:dyDescent="0.2">
      <c r="E152">
        <v>1596</v>
      </c>
      <c r="F152">
        <v>5</v>
      </c>
    </row>
    <row r="153" spans="5:6" x14ac:dyDescent="0.2">
      <c r="E153">
        <v>61</v>
      </c>
      <c r="F153">
        <v>7</v>
      </c>
    </row>
    <row r="154" spans="5:6" x14ac:dyDescent="0.2">
      <c r="E154">
        <v>287</v>
      </c>
      <c r="F154">
        <v>0</v>
      </c>
    </row>
    <row r="155" spans="5:6" x14ac:dyDescent="0.2">
      <c r="E155">
        <v>65</v>
      </c>
      <c r="F155">
        <v>12</v>
      </c>
    </row>
    <row r="156" spans="5:6" x14ac:dyDescent="0.2">
      <c r="E156">
        <v>118</v>
      </c>
      <c r="F156">
        <v>2</v>
      </c>
    </row>
    <row r="157" spans="5:6" x14ac:dyDescent="0.2">
      <c r="E157">
        <v>113</v>
      </c>
      <c r="F157">
        <v>5</v>
      </c>
    </row>
    <row r="158" spans="5:6" x14ac:dyDescent="0.2">
      <c r="E158">
        <v>332</v>
      </c>
      <c r="F158">
        <v>2</v>
      </c>
    </row>
    <row r="159" spans="5:6" x14ac:dyDescent="0.2">
      <c r="E159">
        <v>62</v>
      </c>
      <c r="F159">
        <v>3</v>
      </c>
    </row>
    <row r="160" spans="5:6" x14ac:dyDescent="0.2">
      <c r="E160">
        <v>951</v>
      </c>
      <c r="F160">
        <v>0</v>
      </c>
    </row>
    <row r="161" spans="5:6" x14ac:dyDescent="0.2">
      <c r="E161">
        <v>415</v>
      </c>
      <c r="F161">
        <v>49</v>
      </c>
    </row>
    <row r="162" spans="5:6" x14ac:dyDescent="0.2">
      <c r="E162">
        <v>305</v>
      </c>
      <c r="F162">
        <v>1</v>
      </c>
    </row>
    <row r="163" spans="5:6" x14ac:dyDescent="0.2">
      <c r="E163">
        <v>2139</v>
      </c>
      <c r="F163">
        <v>2</v>
      </c>
    </row>
    <row r="164" spans="5:6" x14ac:dyDescent="0.2">
      <c r="E164">
        <v>79</v>
      </c>
      <c r="F164">
        <v>0</v>
      </c>
    </row>
    <row r="165" spans="5:6" x14ac:dyDescent="0.2">
      <c r="E165">
        <v>179</v>
      </c>
      <c r="F165">
        <v>0</v>
      </c>
    </row>
    <row r="166" spans="5:6" x14ac:dyDescent="0.2">
      <c r="E166">
        <v>202</v>
      </c>
      <c r="F166">
        <v>11</v>
      </c>
    </row>
    <row r="167" spans="5:6" x14ac:dyDescent="0.2">
      <c r="E167">
        <v>760</v>
      </c>
      <c r="F167">
        <v>1</v>
      </c>
    </row>
    <row r="168" spans="5:6" x14ac:dyDescent="0.2">
      <c r="E168">
        <v>563</v>
      </c>
      <c r="F168">
        <v>8</v>
      </c>
    </row>
    <row r="169" spans="5:6" x14ac:dyDescent="0.2">
      <c r="E169">
        <v>135</v>
      </c>
      <c r="F169">
        <v>5</v>
      </c>
    </row>
    <row r="170" spans="5:6" x14ac:dyDescent="0.2">
      <c r="E170">
        <v>290</v>
      </c>
      <c r="F170">
        <v>39</v>
      </c>
    </row>
    <row r="171" spans="5:6" x14ac:dyDescent="0.2">
      <c r="E171">
        <v>447</v>
      </c>
      <c r="F171">
        <v>0</v>
      </c>
    </row>
    <row r="172" spans="5:6" x14ac:dyDescent="0.2">
      <c r="E172">
        <v>232</v>
      </c>
      <c r="F172">
        <v>0</v>
      </c>
    </row>
    <row r="173" spans="5:6" x14ac:dyDescent="0.2">
      <c r="E173">
        <v>168</v>
      </c>
      <c r="F173">
        <v>2</v>
      </c>
    </row>
    <row r="174" spans="5:6" x14ac:dyDescent="0.2">
      <c r="E174">
        <v>128</v>
      </c>
      <c r="F174">
        <v>170</v>
      </c>
    </row>
    <row r="175" spans="5:6" x14ac:dyDescent="0.2">
      <c r="E175">
        <v>493</v>
      </c>
      <c r="F175">
        <v>5</v>
      </c>
    </row>
    <row r="176" spans="5:6" x14ac:dyDescent="0.2">
      <c r="E176">
        <v>131</v>
      </c>
      <c r="F176">
        <v>14</v>
      </c>
    </row>
    <row r="177" spans="5:6" x14ac:dyDescent="0.2">
      <c r="E177">
        <v>50</v>
      </c>
      <c r="F177">
        <v>1</v>
      </c>
    </row>
    <row r="178" spans="5:6" x14ac:dyDescent="0.2">
      <c r="E178">
        <v>665</v>
      </c>
      <c r="F178">
        <v>0</v>
      </c>
    </row>
    <row r="179" spans="5:6" x14ac:dyDescent="0.2">
      <c r="E179">
        <v>129</v>
      </c>
      <c r="F179">
        <v>124</v>
      </c>
    </row>
    <row r="180" spans="5:6" x14ac:dyDescent="0.2">
      <c r="E180">
        <v>142</v>
      </c>
      <c r="F180">
        <v>0</v>
      </c>
    </row>
    <row r="181" spans="5:6" x14ac:dyDescent="0.2">
      <c r="E181">
        <v>2436</v>
      </c>
      <c r="F181">
        <v>0</v>
      </c>
    </row>
    <row r="182" spans="5:6" x14ac:dyDescent="0.2">
      <c r="E182">
        <v>244</v>
      </c>
      <c r="F182">
        <v>55</v>
      </c>
    </row>
    <row r="183" spans="5:6" x14ac:dyDescent="0.2">
      <c r="E183">
        <v>298</v>
      </c>
      <c r="F183">
        <v>140</v>
      </c>
    </row>
    <row r="184" spans="5:6" x14ac:dyDescent="0.2">
      <c r="E184">
        <v>251</v>
      </c>
      <c r="F184">
        <v>21</v>
      </c>
    </row>
    <row r="185" spans="5:6" x14ac:dyDescent="0.2">
      <c r="E185">
        <v>108</v>
      </c>
      <c r="F185">
        <v>1</v>
      </c>
    </row>
    <row r="186" spans="5:6" x14ac:dyDescent="0.2">
      <c r="E186">
        <v>82</v>
      </c>
      <c r="F186">
        <v>147</v>
      </c>
    </row>
    <row r="187" spans="5:6" x14ac:dyDescent="0.2">
      <c r="E187">
        <v>74</v>
      </c>
      <c r="F187">
        <v>11</v>
      </c>
    </row>
    <row r="188" spans="5:6" x14ac:dyDescent="0.2">
      <c r="E188">
        <v>189</v>
      </c>
      <c r="F188">
        <v>125</v>
      </c>
    </row>
    <row r="189" spans="5:6" x14ac:dyDescent="0.2">
      <c r="E189">
        <v>80</v>
      </c>
      <c r="F189">
        <v>1</v>
      </c>
    </row>
    <row r="190" spans="5:6" x14ac:dyDescent="0.2">
      <c r="E190">
        <v>576</v>
      </c>
      <c r="F190">
        <v>0</v>
      </c>
    </row>
    <row r="191" spans="5:6" x14ac:dyDescent="0.2">
      <c r="E191">
        <v>202</v>
      </c>
      <c r="F191">
        <v>0</v>
      </c>
    </row>
    <row r="192" spans="5:6" x14ac:dyDescent="0.2">
      <c r="E192">
        <v>238</v>
      </c>
      <c r="F192">
        <v>3</v>
      </c>
    </row>
    <row r="193" spans="5:6" x14ac:dyDescent="0.2">
      <c r="E193">
        <v>36</v>
      </c>
      <c r="F193">
        <v>0</v>
      </c>
    </row>
    <row r="194" spans="5:6" x14ac:dyDescent="0.2">
      <c r="E194">
        <v>150</v>
      </c>
      <c r="F194">
        <v>0</v>
      </c>
    </row>
    <row r="195" spans="5:6" x14ac:dyDescent="0.2">
      <c r="E195">
        <v>146</v>
      </c>
      <c r="F195">
        <v>0</v>
      </c>
    </row>
    <row r="196" spans="5:6" x14ac:dyDescent="0.2">
      <c r="E196">
        <v>222</v>
      </c>
      <c r="F196">
        <v>0</v>
      </c>
    </row>
    <row r="197" spans="5:6" x14ac:dyDescent="0.2">
      <c r="E197">
        <v>120</v>
      </c>
      <c r="F197">
        <v>3</v>
      </c>
    </row>
    <row r="198" spans="5:6" x14ac:dyDescent="0.2">
      <c r="E198">
        <v>126</v>
      </c>
      <c r="F198">
        <v>0</v>
      </c>
    </row>
    <row r="199" spans="5:6" x14ac:dyDescent="0.2">
      <c r="E199">
        <v>158</v>
      </c>
      <c r="F199">
        <v>1</v>
      </c>
    </row>
    <row r="200" spans="5:6" x14ac:dyDescent="0.2">
      <c r="E200">
        <v>316</v>
      </c>
      <c r="F200">
        <v>3</v>
      </c>
    </row>
    <row r="201" spans="5:6" x14ac:dyDescent="0.2">
      <c r="E201">
        <v>284</v>
      </c>
      <c r="F201">
        <v>22</v>
      </c>
    </row>
    <row r="202" spans="5:6" x14ac:dyDescent="0.2">
      <c r="E202">
        <v>51</v>
      </c>
      <c r="F202">
        <v>26</v>
      </c>
    </row>
    <row r="203" spans="5:6" x14ac:dyDescent="0.2">
      <c r="E203">
        <v>158</v>
      </c>
      <c r="F203">
        <v>4</v>
      </c>
    </row>
    <row r="204" spans="5:6" x14ac:dyDescent="0.2">
      <c r="E204">
        <v>337</v>
      </c>
      <c r="F204">
        <v>0</v>
      </c>
    </row>
    <row r="205" spans="5:6" x14ac:dyDescent="0.2">
      <c r="E205">
        <v>186</v>
      </c>
      <c r="F205">
        <v>4</v>
      </c>
    </row>
    <row r="206" spans="5:6" x14ac:dyDescent="0.2">
      <c r="E206">
        <v>58</v>
      </c>
      <c r="F206">
        <v>9</v>
      </c>
    </row>
    <row r="207" spans="5:6" x14ac:dyDescent="0.2">
      <c r="E207">
        <v>82</v>
      </c>
      <c r="F207">
        <v>5</v>
      </c>
    </row>
    <row r="208" spans="5:6" x14ac:dyDescent="0.2">
      <c r="E208">
        <v>736</v>
      </c>
      <c r="F208">
        <v>14</v>
      </c>
    </row>
    <row r="209" spans="5:6" x14ac:dyDescent="0.2">
      <c r="E209">
        <v>1151</v>
      </c>
      <c r="F209">
        <v>1</v>
      </c>
    </row>
    <row r="210" spans="5:6" x14ac:dyDescent="0.2">
      <c r="E210">
        <v>34</v>
      </c>
      <c r="F210">
        <v>10</v>
      </c>
    </row>
    <row r="211" spans="5:6" x14ac:dyDescent="0.2">
      <c r="E211">
        <v>498</v>
      </c>
      <c r="F211">
        <v>3</v>
      </c>
    </row>
    <row r="212" spans="5:6" x14ac:dyDescent="0.2">
      <c r="E212">
        <v>167</v>
      </c>
      <c r="F212">
        <v>1</v>
      </c>
    </row>
    <row r="213" spans="5:6" x14ac:dyDescent="0.2">
      <c r="E213">
        <v>340</v>
      </c>
      <c r="F213">
        <v>0</v>
      </c>
    </row>
    <row r="214" spans="5:6" x14ac:dyDescent="0.2">
      <c r="E214">
        <v>438</v>
      </c>
      <c r="F214">
        <v>5</v>
      </c>
    </row>
    <row r="215" spans="5:6" x14ac:dyDescent="0.2">
      <c r="E215">
        <v>555</v>
      </c>
      <c r="F215">
        <v>2</v>
      </c>
    </row>
    <row r="216" spans="5:6" x14ac:dyDescent="0.2">
      <c r="E216">
        <v>266</v>
      </c>
      <c r="F216">
        <v>68</v>
      </c>
    </row>
    <row r="217" spans="5:6" x14ac:dyDescent="0.2">
      <c r="E217">
        <v>69</v>
      </c>
      <c r="F217">
        <v>3</v>
      </c>
    </row>
    <row r="218" spans="5:6" x14ac:dyDescent="0.2">
      <c r="E218">
        <v>80</v>
      </c>
      <c r="F218">
        <v>34</v>
      </c>
    </row>
    <row r="219" spans="5:6" x14ac:dyDescent="0.2">
      <c r="E219">
        <v>493</v>
      </c>
      <c r="F219">
        <v>0</v>
      </c>
    </row>
    <row r="220" spans="5:6" x14ac:dyDescent="0.2">
      <c r="E220">
        <v>31</v>
      </c>
      <c r="F220">
        <v>3</v>
      </c>
    </row>
    <row r="221" spans="5:6" x14ac:dyDescent="0.2">
      <c r="E221">
        <v>236</v>
      </c>
      <c r="F221">
        <v>0</v>
      </c>
    </row>
    <row r="222" spans="5:6" x14ac:dyDescent="0.2">
      <c r="E222">
        <v>89</v>
      </c>
      <c r="F222">
        <v>70</v>
      </c>
    </row>
    <row r="223" spans="5:6" x14ac:dyDescent="0.2">
      <c r="E223">
        <v>299</v>
      </c>
      <c r="F223">
        <v>1</v>
      </c>
    </row>
    <row r="224" spans="5:6" x14ac:dyDescent="0.2">
      <c r="E224">
        <v>55</v>
      </c>
      <c r="F224">
        <v>1</v>
      </c>
    </row>
    <row r="225" spans="5:6" x14ac:dyDescent="0.2">
      <c r="E225">
        <v>325</v>
      </c>
      <c r="F225">
        <v>1</v>
      </c>
    </row>
    <row r="226" spans="5:6" x14ac:dyDescent="0.2">
      <c r="E226">
        <v>524</v>
      </c>
      <c r="F226">
        <v>2</v>
      </c>
    </row>
    <row r="227" spans="5:6" x14ac:dyDescent="0.2">
      <c r="E227">
        <v>285</v>
      </c>
      <c r="F227">
        <v>2</v>
      </c>
    </row>
    <row r="228" spans="5:6" x14ac:dyDescent="0.2">
      <c r="E228">
        <v>179</v>
      </c>
      <c r="F228">
        <v>34</v>
      </c>
    </row>
    <row r="229" spans="5:6" x14ac:dyDescent="0.2">
      <c r="E229">
        <v>188</v>
      </c>
      <c r="F229">
        <v>2</v>
      </c>
    </row>
    <row r="230" spans="5:6" x14ac:dyDescent="0.2">
      <c r="E230">
        <v>379</v>
      </c>
      <c r="F230">
        <v>0</v>
      </c>
    </row>
    <row r="231" spans="5:6" x14ac:dyDescent="0.2">
      <c r="E231">
        <v>119</v>
      </c>
      <c r="F231">
        <v>1</v>
      </c>
    </row>
    <row r="232" spans="5:6" x14ac:dyDescent="0.2">
      <c r="E232">
        <v>167</v>
      </c>
      <c r="F232">
        <v>8</v>
      </c>
    </row>
    <row r="233" spans="5:6" x14ac:dyDescent="0.2">
      <c r="E233">
        <v>221</v>
      </c>
      <c r="F233">
        <v>4</v>
      </c>
    </row>
    <row r="234" spans="5:6" x14ac:dyDescent="0.2">
      <c r="E234">
        <v>964</v>
      </c>
      <c r="F234">
        <v>28</v>
      </c>
    </row>
    <row r="235" spans="5:6" x14ac:dyDescent="0.2">
      <c r="E235">
        <v>286</v>
      </c>
      <c r="F235">
        <v>0</v>
      </c>
    </row>
    <row r="236" spans="5:6" x14ac:dyDescent="0.2">
      <c r="E236">
        <v>613</v>
      </c>
      <c r="F236">
        <v>6</v>
      </c>
    </row>
    <row r="237" spans="5:6" x14ac:dyDescent="0.2">
      <c r="E237">
        <v>29</v>
      </c>
      <c r="F237">
        <v>22</v>
      </c>
    </row>
    <row r="238" spans="5:6" x14ac:dyDescent="0.2">
      <c r="E238">
        <v>165</v>
      </c>
      <c r="F238">
        <v>0</v>
      </c>
    </row>
    <row r="239" spans="5:6" x14ac:dyDescent="0.2">
      <c r="E239">
        <v>97</v>
      </c>
      <c r="F239">
        <v>1</v>
      </c>
    </row>
    <row r="240" spans="5:6" x14ac:dyDescent="0.2">
      <c r="E240">
        <v>303</v>
      </c>
      <c r="F240">
        <v>20</v>
      </c>
    </row>
    <row r="241" spans="5:6" x14ac:dyDescent="0.2">
      <c r="E241">
        <v>267</v>
      </c>
      <c r="F241">
        <v>0</v>
      </c>
    </row>
    <row r="242" spans="5:6" x14ac:dyDescent="0.2">
      <c r="E242">
        <v>302</v>
      </c>
      <c r="F242">
        <v>1</v>
      </c>
    </row>
    <row r="243" spans="5:6" x14ac:dyDescent="0.2">
      <c r="E243">
        <v>87</v>
      </c>
      <c r="F243">
        <v>3</v>
      </c>
    </row>
    <row r="244" spans="5:6" x14ac:dyDescent="0.2">
      <c r="E244">
        <v>354</v>
      </c>
      <c r="F244">
        <v>2</v>
      </c>
    </row>
    <row r="245" spans="5:6" x14ac:dyDescent="0.2">
      <c r="E245">
        <v>86</v>
      </c>
      <c r="F245">
        <v>0</v>
      </c>
    </row>
    <row r="246" spans="5:6" x14ac:dyDescent="0.2">
      <c r="E246">
        <v>26</v>
      </c>
      <c r="F246">
        <v>2</v>
      </c>
    </row>
    <row r="247" spans="5:6" x14ac:dyDescent="0.2">
      <c r="E247">
        <v>113</v>
      </c>
      <c r="F247">
        <v>1</v>
      </c>
    </row>
    <row r="248" spans="5:6" x14ac:dyDescent="0.2">
      <c r="E248">
        <v>65</v>
      </c>
      <c r="F248">
        <v>0</v>
      </c>
    </row>
    <row r="249" spans="5:6" x14ac:dyDescent="0.2">
      <c r="E249">
        <v>134</v>
      </c>
      <c r="F249">
        <v>1</v>
      </c>
    </row>
    <row r="250" spans="5:6" x14ac:dyDescent="0.2">
      <c r="E250">
        <v>119</v>
      </c>
      <c r="F250">
        <v>0</v>
      </c>
    </row>
    <row r="251" spans="5:6" x14ac:dyDescent="0.2">
      <c r="E251">
        <v>159</v>
      </c>
      <c r="F251">
        <v>5</v>
      </c>
    </row>
    <row r="252" spans="5:6" x14ac:dyDescent="0.2">
      <c r="E252">
        <v>167</v>
      </c>
      <c r="F252">
        <v>1</v>
      </c>
    </row>
    <row r="253" spans="5:6" x14ac:dyDescent="0.2">
      <c r="E253">
        <v>43</v>
      </c>
      <c r="F253">
        <v>1</v>
      </c>
    </row>
    <row r="254" spans="5:6" x14ac:dyDescent="0.2">
      <c r="E254">
        <v>1062</v>
      </c>
      <c r="F254">
        <v>2</v>
      </c>
    </row>
    <row r="255" spans="5:6" x14ac:dyDescent="0.2">
      <c r="E255">
        <v>9</v>
      </c>
      <c r="F255">
        <v>0</v>
      </c>
    </row>
    <row r="256" spans="5:6" x14ac:dyDescent="0.2">
      <c r="E256">
        <v>89</v>
      </c>
      <c r="F256">
        <v>9</v>
      </c>
    </row>
    <row r="257" spans="5:6" x14ac:dyDescent="0.2">
      <c r="E257">
        <v>174</v>
      </c>
      <c r="F257">
        <v>4</v>
      </c>
    </row>
    <row r="258" spans="5:6" x14ac:dyDescent="0.2">
      <c r="E258">
        <v>14</v>
      </c>
      <c r="F258">
        <v>4</v>
      </c>
    </row>
    <row r="259" spans="5:6" x14ac:dyDescent="0.2">
      <c r="E259">
        <v>48</v>
      </c>
      <c r="F259">
        <v>1</v>
      </c>
    </row>
    <row r="260" spans="5:6" x14ac:dyDescent="0.2">
      <c r="E260">
        <v>133</v>
      </c>
      <c r="F260">
        <v>1</v>
      </c>
    </row>
    <row r="261" spans="5:6" x14ac:dyDescent="0.2">
      <c r="E261">
        <v>83</v>
      </c>
      <c r="F261">
        <v>7</v>
      </c>
    </row>
    <row r="262" spans="5:6" x14ac:dyDescent="0.2">
      <c r="E262">
        <v>149</v>
      </c>
      <c r="F262">
        <v>5</v>
      </c>
    </row>
    <row r="263" spans="5:6" x14ac:dyDescent="0.2">
      <c r="E263">
        <v>49</v>
      </c>
      <c r="F263">
        <v>1</v>
      </c>
    </row>
    <row r="264" spans="5:6" x14ac:dyDescent="0.2">
      <c r="E264">
        <v>251</v>
      </c>
      <c r="F264">
        <v>0</v>
      </c>
    </row>
    <row r="265" spans="5:6" x14ac:dyDescent="0.2">
      <c r="E265">
        <v>22</v>
      </c>
      <c r="F265">
        <v>0</v>
      </c>
    </row>
    <row r="266" spans="5:6" x14ac:dyDescent="0.2">
      <c r="E266">
        <v>48</v>
      </c>
      <c r="F266">
        <v>1</v>
      </c>
    </row>
    <row r="267" spans="5:6" x14ac:dyDescent="0.2">
      <c r="E267">
        <v>383</v>
      </c>
      <c r="F267">
        <v>2</v>
      </c>
    </row>
    <row r="268" spans="5:6" x14ac:dyDescent="0.2">
      <c r="E268">
        <v>237</v>
      </c>
      <c r="F268">
        <v>0</v>
      </c>
    </row>
    <row r="269" spans="5:6" x14ac:dyDescent="0.2">
      <c r="E269">
        <v>13</v>
      </c>
      <c r="F269">
        <v>4</v>
      </c>
    </row>
    <row r="270" spans="5:6" x14ac:dyDescent="0.2">
      <c r="E270">
        <v>562</v>
      </c>
      <c r="F270">
        <v>7</v>
      </c>
    </row>
    <row r="271" spans="5:6" x14ac:dyDescent="0.2">
      <c r="E271">
        <v>71</v>
      </c>
      <c r="F271">
        <v>2</v>
      </c>
    </row>
    <row r="272" spans="5:6" x14ac:dyDescent="0.2">
      <c r="E272">
        <v>1510</v>
      </c>
      <c r="F272">
        <v>1</v>
      </c>
    </row>
    <row r="273" spans="5:6" x14ac:dyDescent="0.2">
      <c r="E273">
        <v>14</v>
      </c>
      <c r="F273">
        <v>9</v>
      </c>
    </row>
    <row r="274" spans="5:6" x14ac:dyDescent="0.2">
      <c r="E274">
        <v>193</v>
      </c>
      <c r="F274">
        <v>2</v>
      </c>
    </row>
    <row r="275" spans="5:6" x14ac:dyDescent="0.2">
      <c r="E275">
        <v>206</v>
      </c>
      <c r="F275">
        <v>1</v>
      </c>
    </row>
    <row r="276" spans="5:6" x14ac:dyDescent="0.2">
      <c r="E276">
        <v>351</v>
      </c>
      <c r="F276">
        <v>7</v>
      </c>
    </row>
    <row r="277" spans="5:6" x14ac:dyDescent="0.2">
      <c r="E277">
        <v>50</v>
      </c>
      <c r="F277">
        <v>2</v>
      </c>
    </row>
    <row r="278" spans="5:6" x14ac:dyDescent="0.2">
      <c r="E278">
        <v>184</v>
      </c>
      <c r="F278">
        <v>8</v>
      </c>
    </row>
    <row r="279" spans="5:6" x14ac:dyDescent="0.2">
      <c r="E279">
        <v>196</v>
      </c>
      <c r="F279">
        <v>2</v>
      </c>
    </row>
    <row r="280" spans="5:6" x14ac:dyDescent="0.2">
      <c r="E280">
        <v>229</v>
      </c>
      <c r="F280">
        <v>2</v>
      </c>
    </row>
    <row r="281" spans="5:6" x14ac:dyDescent="0.2">
      <c r="E281">
        <v>67</v>
      </c>
      <c r="F281">
        <v>7</v>
      </c>
    </row>
    <row r="282" spans="5:6" x14ac:dyDescent="0.2">
      <c r="E282">
        <v>95</v>
      </c>
      <c r="F282">
        <v>2</v>
      </c>
    </row>
    <row r="283" spans="5:6" x14ac:dyDescent="0.2">
      <c r="E283">
        <v>62</v>
      </c>
      <c r="F283">
        <v>1</v>
      </c>
    </row>
    <row r="284" spans="5:6" x14ac:dyDescent="0.2">
      <c r="E284">
        <v>73</v>
      </c>
      <c r="F284">
        <v>6</v>
      </c>
    </row>
    <row r="285" spans="5:6" x14ac:dyDescent="0.2">
      <c r="E285">
        <v>43</v>
      </c>
      <c r="F285">
        <v>0</v>
      </c>
    </row>
    <row r="286" spans="5:6" x14ac:dyDescent="0.2">
      <c r="E286">
        <v>70</v>
      </c>
      <c r="F286">
        <v>13</v>
      </c>
    </row>
    <row r="287" spans="5:6" x14ac:dyDescent="0.2">
      <c r="E287">
        <v>271</v>
      </c>
      <c r="F287">
        <v>0</v>
      </c>
    </row>
    <row r="288" spans="5:6" x14ac:dyDescent="0.2">
      <c r="E288">
        <v>55</v>
      </c>
      <c r="F288">
        <v>8</v>
      </c>
    </row>
    <row r="289" spans="5:6" x14ac:dyDescent="0.2">
      <c r="E289">
        <v>35</v>
      </c>
      <c r="F289">
        <v>1</v>
      </c>
    </row>
    <row r="290" spans="5:6" x14ac:dyDescent="0.2">
      <c r="E290">
        <v>22</v>
      </c>
      <c r="F290">
        <v>0</v>
      </c>
    </row>
    <row r="291" spans="5:6" x14ac:dyDescent="0.2">
      <c r="E291">
        <v>38</v>
      </c>
      <c r="F291">
        <v>5</v>
      </c>
    </row>
    <row r="292" spans="5:6" x14ac:dyDescent="0.2">
      <c r="E292">
        <v>15</v>
      </c>
      <c r="F292">
        <v>1</v>
      </c>
    </row>
    <row r="293" spans="5:6" x14ac:dyDescent="0.2">
      <c r="E293">
        <v>7</v>
      </c>
      <c r="F293">
        <v>0</v>
      </c>
    </row>
    <row r="294" spans="5:6" x14ac:dyDescent="0.2">
      <c r="E294">
        <v>241</v>
      </c>
      <c r="F294">
        <v>0</v>
      </c>
    </row>
    <row r="295" spans="5:6" x14ac:dyDescent="0.2">
      <c r="E295">
        <v>55</v>
      </c>
      <c r="F295">
        <v>0</v>
      </c>
    </row>
    <row r="296" spans="5:6" x14ac:dyDescent="0.2">
      <c r="E296">
        <v>171</v>
      </c>
      <c r="F296">
        <v>121</v>
      </c>
    </row>
    <row r="297" spans="5:6" x14ac:dyDescent="0.2">
      <c r="E297">
        <v>208</v>
      </c>
      <c r="F297">
        <v>0</v>
      </c>
    </row>
    <row r="298" spans="5:6" x14ac:dyDescent="0.2">
      <c r="E298">
        <v>21</v>
      </c>
      <c r="F298">
        <v>0</v>
      </c>
    </row>
    <row r="299" spans="5:6" x14ac:dyDescent="0.2">
      <c r="E299">
        <v>25</v>
      </c>
      <c r="F299">
        <v>0</v>
      </c>
    </row>
    <row r="300" spans="5:6" x14ac:dyDescent="0.2">
      <c r="E300">
        <v>52</v>
      </c>
      <c r="F300">
        <v>3</v>
      </c>
    </row>
    <row r="301" spans="5:6" x14ac:dyDescent="0.2">
      <c r="E301">
        <v>104</v>
      </c>
      <c r="F301">
        <v>0</v>
      </c>
    </row>
    <row r="302" spans="5:6" x14ac:dyDescent="0.2">
      <c r="E302">
        <v>73</v>
      </c>
      <c r="F302">
        <v>1</v>
      </c>
    </row>
    <row r="303" spans="5:6" x14ac:dyDescent="0.2">
      <c r="E303">
        <v>34</v>
      </c>
      <c r="F303">
        <v>1</v>
      </c>
    </row>
    <row r="304" spans="5:6" x14ac:dyDescent="0.2">
      <c r="E304">
        <v>56</v>
      </c>
      <c r="F304">
        <v>3</v>
      </c>
    </row>
    <row r="305" spans="5:6" x14ac:dyDescent="0.2">
      <c r="E305">
        <v>31</v>
      </c>
      <c r="F305">
        <v>9</v>
      </c>
    </row>
    <row r="306" spans="5:6" x14ac:dyDescent="0.2">
      <c r="E306">
        <v>84</v>
      </c>
      <c r="F306">
        <v>0</v>
      </c>
    </row>
    <row r="307" spans="5:6" x14ac:dyDescent="0.2">
      <c r="E307">
        <v>130</v>
      </c>
      <c r="F307">
        <v>0</v>
      </c>
    </row>
    <row r="308" spans="5:6" x14ac:dyDescent="0.2">
      <c r="E308">
        <v>12</v>
      </c>
      <c r="F308">
        <v>0</v>
      </c>
    </row>
    <row r="309" spans="5:6" x14ac:dyDescent="0.2">
      <c r="E309">
        <v>23</v>
      </c>
      <c r="F309">
        <v>39</v>
      </c>
    </row>
    <row r="310" spans="5:6" x14ac:dyDescent="0.2">
      <c r="E310">
        <v>158</v>
      </c>
      <c r="F310">
        <v>1</v>
      </c>
    </row>
    <row r="311" spans="5:6" x14ac:dyDescent="0.2">
      <c r="E311">
        <v>30</v>
      </c>
      <c r="F311">
        <v>0</v>
      </c>
    </row>
    <row r="312" spans="5:6" x14ac:dyDescent="0.2">
      <c r="E312">
        <v>18</v>
      </c>
      <c r="F312">
        <v>3</v>
      </c>
    </row>
    <row r="313" spans="5:6" x14ac:dyDescent="0.2">
      <c r="E313">
        <v>29</v>
      </c>
      <c r="F313">
        <v>1</v>
      </c>
    </row>
    <row r="314" spans="5:6" x14ac:dyDescent="0.2">
      <c r="E314">
        <v>31</v>
      </c>
      <c r="F314">
        <v>9</v>
      </c>
    </row>
    <row r="315" spans="5:6" x14ac:dyDescent="0.2">
      <c r="E315">
        <v>173</v>
      </c>
      <c r="F315">
        <v>0</v>
      </c>
    </row>
    <row r="316" spans="5:6" x14ac:dyDescent="0.2">
      <c r="E316">
        <v>17</v>
      </c>
      <c r="F316">
        <v>25</v>
      </c>
    </row>
    <row r="317" spans="5:6" x14ac:dyDescent="0.2">
      <c r="E317">
        <v>48</v>
      </c>
      <c r="F317">
        <v>1</v>
      </c>
    </row>
    <row r="318" spans="5:6" x14ac:dyDescent="0.2">
      <c r="E318">
        <v>59</v>
      </c>
      <c r="F318">
        <v>1</v>
      </c>
    </row>
    <row r="319" spans="5:6" x14ac:dyDescent="0.2">
      <c r="E319">
        <v>39</v>
      </c>
      <c r="F319">
        <v>1</v>
      </c>
    </row>
    <row r="320" spans="5:6" x14ac:dyDescent="0.2">
      <c r="E320">
        <v>59</v>
      </c>
      <c r="F320">
        <v>0</v>
      </c>
    </row>
    <row r="321" spans="5:6" x14ac:dyDescent="0.2">
      <c r="E321">
        <v>60</v>
      </c>
      <c r="F321">
        <v>6</v>
      </c>
    </row>
    <row r="322" spans="5:6" x14ac:dyDescent="0.2">
      <c r="E322">
        <v>20</v>
      </c>
      <c r="F322">
        <v>1</v>
      </c>
    </row>
    <row r="323" spans="5:6" x14ac:dyDescent="0.2">
      <c r="E323">
        <v>2</v>
      </c>
      <c r="F323">
        <v>18</v>
      </c>
    </row>
    <row r="324" spans="5:6" x14ac:dyDescent="0.2">
      <c r="E324">
        <v>315</v>
      </c>
      <c r="F324">
        <v>9</v>
      </c>
    </row>
    <row r="325" spans="5:6" x14ac:dyDescent="0.2">
      <c r="E325">
        <v>2174</v>
      </c>
      <c r="F325">
        <v>4</v>
      </c>
    </row>
    <row r="326" spans="5:6" x14ac:dyDescent="0.2">
      <c r="E326">
        <v>152</v>
      </c>
      <c r="F326">
        <v>7</v>
      </c>
    </row>
    <row r="327" spans="5:6" x14ac:dyDescent="0.2">
      <c r="E327">
        <v>1021</v>
      </c>
      <c r="F327">
        <v>29</v>
      </c>
    </row>
    <row r="328" spans="5:6" x14ac:dyDescent="0.2">
      <c r="E328">
        <v>237</v>
      </c>
      <c r="F328">
        <v>12</v>
      </c>
    </row>
    <row r="329" spans="5:6" x14ac:dyDescent="0.2">
      <c r="E329">
        <v>27</v>
      </c>
      <c r="F329">
        <v>4</v>
      </c>
    </row>
    <row r="330" spans="5:6" x14ac:dyDescent="0.2">
      <c r="E330">
        <v>17</v>
      </c>
      <c r="F330">
        <v>28</v>
      </c>
    </row>
    <row r="331" spans="5:6" x14ac:dyDescent="0.2">
      <c r="E331">
        <v>27</v>
      </c>
      <c r="F331">
        <v>25</v>
      </c>
    </row>
    <row r="332" spans="5:6" x14ac:dyDescent="0.2">
      <c r="E332">
        <v>82</v>
      </c>
      <c r="F332">
        <v>28</v>
      </c>
    </row>
    <row r="333" spans="5:6" x14ac:dyDescent="0.2">
      <c r="E333">
        <v>48</v>
      </c>
      <c r="F333">
        <v>310</v>
      </c>
    </row>
    <row r="334" spans="5:6" x14ac:dyDescent="0.2">
      <c r="E334">
        <v>105</v>
      </c>
      <c r="F334">
        <v>15</v>
      </c>
    </row>
    <row r="335" spans="5:6" x14ac:dyDescent="0.2">
      <c r="E335">
        <v>28</v>
      </c>
      <c r="F335">
        <v>215</v>
      </c>
    </row>
    <row r="336" spans="5:6" x14ac:dyDescent="0.2">
      <c r="E336">
        <v>1107</v>
      </c>
      <c r="F336">
        <v>3</v>
      </c>
    </row>
    <row r="337" spans="5:6" x14ac:dyDescent="0.2">
      <c r="E337">
        <v>1013</v>
      </c>
      <c r="F337">
        <v>2</v>
      </c>
    </row>
    <row r="338" spans="5:6" x14ac:dyDescent="0.2">
      <c r="E338">
        <v>274</v>
      </c>
      <c r="F338">
        <v>26</v>
      </c>
    </row>
    <row r="339" spans="5:6" x14ac:dyDescent="0.2">
      <c r="E339">
        <v>87</v>
      </c>
      <c r="F339">
        <v>24</v>
      </c>
    </row>
    <row r="340" spans="5:6" x14ac:dyDescent="0.2">
      <c r="E340">
        <v>99</v>
      </c>
      <c r="F340">
        <v>96</v>
      </c>
    </row>
    <row r="341" spans="5:6" x14ac:dyDescent="0.2">
      <c r="E341">
        <v>276</v>
      </c>
      <c r="F341">
        <v>17</v>
      </c>
    </row>
    <row r="342" spans="5:6" x14ac:dyDescent="0.2">
      <c r="E342">
        <v>21</v>
      </c>
      <c r="F342">
        <v>94</v>
      </c>
    </row>
    <row r="343" spans="5:6" x14ac:dyDescent="0.2">
      <c r="E343">
        <v>41</v>
      </c>
      <c r="F343">
        <v>129</v>
      </c>
    </row>
    <row r="344" spans="5:6" x14ac:dyDescent="0.2">
      <c r="E344">
        <v>119</v>
      </c>
      <c r="F344">
        <v>1</v>
      </c>
    </row>
    <row r="345" spans="5:6" x14ac:dyDescent="0.2">
      <c r="E345">
        <v>153</v>
      </c>
      <c r="F345">
        <v>4</v>
      </c>
    </row>
    <row r="346" spans="5:6" x14ac:dyDescent="0.2">
      <c r="E346">
        <v>100</v>
      </c>
      <c r="F346">
        <v>3</v>
      </c>
    </row>
    <row r="347" spans="5:6" x14ac:dyDescent="0.2">
      <c r="E347">
        <v>143</v>
      </c>
      <c r="F347">
        <v>135</v>
      </c>
    </row>
    <row r="348" spans="5:6" x14ac:dyDescent="0.2">
      <c r="E348">
        <v>140</v>
      </c>
      <c r="F348">
        <v>10</v>
      </c>
    </row>
    <row r="349" spans="5:6" x14ac:dyDescent="0.2">
      <c r="E349">
        <v>35</v>
      </c>
      <c r="F349">
        <v>0</v>
      </c>
    </row>
    <row r="350" spans="5:6" x14ac:dyDescent="0.2">
      <c r="E350">
        <v>149</v>
      </c>
      <c r="F350">
        <v>6</v>
      </c>
    </row>
    <row r="351" spans="5:6" x14ac:dyDescent="0.2">
      <c r="E351">
        <v>130</v>
      </c>
      <c r="F351">
        <v>36</v>
      </c>
    </row>
    <row r="352" spans="5:6" x14ac:dyDescent="0.2">
      <c r="E352">
        <v>120</v>
      </c>
      <c r="F352">
        <v>336</v>
      </c>
    </row>
    <row r="353" spans="5:6" x14ac:dyDescent="0.2">
      <c r="E353">
        <v>265</v>
      </c>
      <c r="F353">
        <v>34</v>
      </c>
    </row>
    <row r="354" spans="5:6" x14ac:dyDescent="0.2">
      <c r="E354">
        <v>71</v>
      </c>
      <c r="F354">
        <v>10</v>
      </c>
    </row>
    <row r="355" spans="5:6" x14ac:dyDescent="0.2">
      <c r="E355">
        <v>13</v>
      </c>
      <c r="F355">
        <v>201</v>
      </c>
    </row>
    <row r="356" spans="5:6" x14ac:dyDescent="0.2">
      <c r="E356">
        <v>169</v>
      </c>
      <c r="F356">
        <v>296</v>
      </c>
    </row>
    <row r="357" spans="5:6" x14ac:dyDescent="0.2">
      <c r="E357">
        <v>57</v>
      </c>
      <c r="F357">
        <v>7</v>
      </c>
    </row>
    <row r="358" spans="5:6" x14ac:dyDescent="0.2">
      <c r="E358">
        <v>229</v>
      </c>
      <c r="F358">
        <v>7</v>
      </c>
    </row>
    <row r="359" spans="5:6" x14ac:dyDescent="0.2">
      <c r="E359">
        <v>108</v>
      </c>
      <c r="F359">
        <v>1</v>
      </c>
    </row>
    <row r="360" spans="5:6" x14ac:dyDescent="0.2">
      <c r="E360">
        <v>108</v>
      </c>
      <c r="F360">
        <v>114</v>
      </c>
    </row>
    <row r="361" spans="5:6" x14ac:dyDescent="0.2">
      <c r="E361">
        <v>41</v>
      </c>
      <c r="F361">
        <v>29</v>
      </c>
    </row>
    <row r="362" spans="5:6" x14ac:dyDescent="0.2">
      <c r="E362">
        <v>139</v>
      </c>
      <c r="F362">
        <v>890</v>
      </c>
    </row>
    <row r="363" spans="5:6" x14ac:dyDescent="0.2">
      <c r="E363">
        <v>19</v>
      </c>
      <c r="F363">
        <v>31</v>
      </c>
    </row>
    <row r="364" spans="5:6" x14ac:dyDescent="0.2">
      <c r="E364">
        <v>94</v>
      </c>
      <c r="F364">
        <v>21</v>
      </c>
    </row>
    <row r="365" spans="5:6" x14ac:dyDescent="0.2">
      <c r="E365">
        <v>23</v>
      </c>
      <c r="F365">
        <v>37</v>
      </c>
    </row>
    <row r="366" spans="5:6" x14ac:dyDescent="0.2">
      <c r="E366">
        <v>15</v>
      </c>
      <c r="F366">
        <v>7</v>
      </c>
    </row>
    <row r="367" spans="5:6" x14ac:dyDescent="0.2">
      <c r="E367">
        <v>62</v>
      </c>
      <c r="F367">
        <v>4</v>
      </c>
    </row>
    <row r="368" spans="5:6" x14ac:dyDescent="0.2">
      <c r="E368">
        <v>74</v>
      </c>
      <c r="F368">
        <v>5</v>
      </c>
    </row>
    <row r="369" spans="5:6" x14ac:dyDescent="0.2">
      <c r="E369">
        <v>97</v>
      </c>
      <c r="F369">
        <v>0</v>
      </c>
    </row>
    <row r="370" spans="5:6" x14ac:dyDescent="0.2">
      <c r="E370">
        <v>55</v>
      </c>
      <c r="F370">
        <v>456</v>
      </c>
    </row>
    <row r="371" spans="5:6" x14ac:dyDescent="0.2">
      <c r="E371">
        <v>44</v>
      </c>
      <c r="F371">
        <v>369</v>
      </c>
    </row>
    <row r="372" spans="5:6" x14ac:dyDescent="0.2">
      <c r="E372">
        <v>110</v>
      </c>
      <c r="F372">
        <v>2</v>
      </c>
    </row>
    <row r="373" spans="5:6" x14ac:dyDescent="0.2">
      <c r="E373">
        <v>59</v>
      </c>
      <c r="F373">
        <v>0</v>
      </c>
    </row>
    <row r="374" spans="5:6" x14ac:dyDescent="0.2">
      <c r="E374">
        <v>62</v>
      </c>
      <c r="F374">
        <v>338</v>
      </c>
    </row>
    <row r="375" spans="5:6" x14ac:dyDescent="0.2">
      <c r="E375">
        <v>105</v>
      </c>
      <c r="F375">
        <v>4</v>
      </c>
    </row>
    <row r="376" spans="5:6" x14ac:dyDescent="0.2">
      <c r="E376">
        <v>26</v>
      </c>
      <c r="F376">
        <v>1</v>
      </c>
    </row>
    <row r="377" spans="5:6" x14ac:dyDescent="0.2">
      <c r="E377">
        <v>49</v>
      </c>
      <c r="F377">
        <v>28</v>
      </c>
    </row>
    <row r="378" spans="5:6" x14ac:dyDescent="0.2">
      <c r="E378">
        <v>68</v>
      </c>
      <c r="F378">
        <v>12</v>
      </c>
    </row>
    <row r="379" spans="5:6" x14ac:dyDescent="0.2">
      <c r="E379">
        <v>22</v>
      </c>
      <c r="F379">
        <v>16</v>
      </c>
    </row>
    <row r="380" spans="5:6" x14ac:dyDescent="0.2">
      <c r="E380">
        <v>18</v>
      </c>
      <c r="F380">
        <v>4</v>
      </c>
    </row>
    <row r="381" spans="5:6" x14ac:dyDescent="0.2">
      <c r="E381">
        <v>19</v>
      </c>
      <c r="F381">
        <v>4</v>
      </c>
    </row>
    <row r="382" spans="5:6" x14ac:dyDescent="0.2">
      <c r="E382">
        <v>99</v>
      </c>
      <c r="F382">
        <v>10</v>
      </c>
    </row>
    <row r="383" spans="5:6" x14ac:dyDescent="0.2">
      <c r="E383">
        <v>27</v>
      </c>
      <c r="F383">
        <v>0</v>
      </c>
    </row>
    <row r="384" spans="5:6" x14ac:dyDescent="0.2">
      <c r="E384">
        <v>25</v>
      </c>
      <c r="F384">
        <v>6</v>
      </c>
    </row>
    <row r="385" spans="5:6" x14ac:dyDescent="0.2">
      <c r="E385">
        <v>14</v>
      </c>
      <c r="F385">
        <v>0</v>
      </c>
    </row>
    <row r="386" spans="5:6" x14ac:dyDescent="0.2">
      <c r="E386">
        <v>35</v>
      </c>
      <c r="F386">
        <v>1</v>
      </c>
    </row>
    <row r="387" spans="5:6" x14ac:dyDescent="0.2">
      <c r="E387">
        <v>10</v>
      </c>
      <c r="F387">
        <v>0</v>
      </c>
    </row>
    <row r="388" spans="5:6" x14ac:dyDescent="0.2">
      <c r="E388">
        <v>29</v>
      </c>
      <c r="F388">
        <v>44</v>
      </c>
    </row>
    <row r="389" spans="5:6" x14ac:dyDescent="0.2">
      <c r="E389">
        <v>44</v>
      </c>
      <c r="F389">
        <v>0</v>
      </c>
    </row>
    <row r="390" spans="5:6" x14ac:dyDescent="0.2">
      <c r="E390">
        <v>17</v>
      </c>
      <c r="F390">
        <v>3</v>
      </c>
    </row>
    <row r="391" spans="5:6" x14ac:dyDescent="0.2">
      <c r="E391">
        <v>34</v>
      </c>
      <c r="F391">
        <v>0</v>
      </c>
    </row>
    <row r="392" spans="5:6" x14ac:dyDescent="0.2">
      <c r="E392">
        <v>14</v>
      </c>
      <c r="F392">
        <v>52</v>
      </c>
    </row>
    <row r="393" spans="5:6" x14ac:dyDescent="0.2">
      <c r="E393">
        <v>156</v>
      </c>
      <c r="F393">
        <v>0</v>
      </c>
    </row>
    <row r="394" spans="5:6" x14ac:dyDescent="0.2">
      <c r="E394">
        <v>128</v>
      </c>
      <c r="F394">
        <v>1</v>
      </c>
    </row>
    <row r="395" spans="5:6" x14ac:dyDescent="0.2">
      <c r="E395">
        <v>60</v>
      </c>
      <c r="F395">
        <v>1</v>
      </c>
    </row>
    <row r="396" spans="5:6" x14ac:dyDescent="0.2">
      <c r="E396">
        <v>32</v>
      </c>
      <c r="F396">
        <v>2</v>
      </c>
    </row>
    <row r="397" spans="5:6" x14ac:dyDescent="0.2">
      <c r="E397">
        <v>53</v>
      </c>
      <c r="F397">
        <v>9</v>
      </c>
    </row>
    <row r="398" spans="5:6" x14ac:dyDescent="0.2">
      <c r="E398">
        <v>184</v>
      </c>
      <c r="F398">
        <v>5</v>
      </c>
    </row>
    <row r="399" spans="5:6" x14ac:dyDescent="0.2">
      <c r="E399">
        <v>90</v>
      </c>
      <c r="F399">
        <v>57</v>
      </c>
    </row>
    <row r="400" spans="5:6" x14ac:dyDescent="0.2">
      <c r="E400">
        <v>71</v>
      </c>
      <c r="F400">
        <v>3</v>
      </c>
    </row>
    <row r="401" spans="5:6" x14ac:dyDescent="0.2">
      <c r="E401">
        <v>87</v>
      </c>
      <c r="F401">
        <v>1</v>
      </c>
    </row>
    <row r="402" spans="5:6" x14ac:dyDescent="0.2">
      <c r="E402">
        <v>28</v>
      </c>
      <c r="F402">
        <v>6</v>
      </c>
    </row>
    <row r="403" spans="5:6" x14ac:dyDescent="0.2">
      <c r="E403">
        <v>56</v>
      </c>
      <c r="F403">
        <v>48</v>
      </c>
    </row>
    <row r="404" spans="5:6" x14ac:dyDescent="0.2">
      <c r="E404">
        <v>51</v>
      </c>
      <c r="F404">
        <v>2</v>
      </c>
    </row>
    <row r="405" spans="5:6" x14ac:dyDescent="0.2">
      <c r="E405">
        <v>75</v>
      </c>
      <c r="F405">
        <v>4</v>
      </c>
    </row>
    <row r="406" spans="5:6" x14ac:dyDescent="0.2">
      <c r="E406">
        <v>38</v>
      </c>
      <c r="F406">
        <v>5</v>
      </c>
    </row>
    <row r="407" spans="5:6" x14ac:dyDescent="0.2">
      <c r="E407">
        <v>18</v>
      </c>
      <c r="F407">
        <v>79</v>
      </c>
    </row>
    <row r="408" spans="5:6" x14ac:dyDescent="0.2">
      <c r="E408">
        <v>54</v>
      </c>
      <c r="F408">
        <v>2</v>
      </c>
    </row>
    <row r="409" spans="5:6" x14ac:dyDescent="0.2">
      <c r="E409">
        <v>71</v>
      </c>
      <c r="F409">
        <v>11</v>
      </c>
    </row>
    <row r="410" spans="5:6" x14ac:dyDescent="0.2">
      <c r="E410">
        <v>57</v>
      </c>
      <c r="F410">
        <v>11</v>
      </c>
    </row>
    <row r="411" spans="5:6" x14ac:dyDescent="0.2">
      <c r="E411">
        <v>43</v>
      </c>
      <c r="F411">
        <v>1</v>
      </c>
    </row>
    <row r="412" spans="5:6" x14ac:dyDescent="0.2">
      <c r="E412">
        <v>52</v>
      </c>
      <c r="F412">
        <v>3</v>
      </c>
    </row>
    <row r="413" spans="5:6" x14ac:dyDescent="0.2">
      <c r="E413">
        <v>27</v>
      </c>
      <c r="F413">
        <v>5</v>
      </c>
    </row>
    <row r="414" spans="5:6" x14ac:dyDescent="0.2">
      <c r="E414">
        <v>12</v>
      </c>
      <c r="F414">
        <v>12</v>
      </c>
    </row>
    <row r="415" spans="5:6" x14ac:dyDescent="0.2">
      <c r="E415">
        <v>33</v>
      </c>
      <c r="F415">
        <v>2</v>
      </c>
    </row>
    <row r="416" spans="5:6" x14ac:dyDescent="0.2">
      <c r="E416">
        <v>96</v>
      </c>
      <c r="F416">
        <v>5</v>
      </c>
    </row>
    <row r="417" spans="5:6" x14ac:dyDescent="0.2">
      <c r="E417">
        <v>28</v>
      </c>
      <c r="F417">
        <v>21</v>
      </c>
    </row>
    <row r="418" spans="5:6" x14ac:dyDescent="0.2">
      <c r="E418">
        <v>43</v>
      </c>
      <c r="F418">
        <v>0</v>
      </c>
    </row>
    <row r="419" spans="5:6" x14ac:dyDescent="0.2">
      <c r="E419">
        <v>205</v>
      </c>
      <c r="F419">
        <v>45</v>
      </c>
    </row>
    <row r="420" spans="5:6" x14ac:dyDescent="0.2">
      <c r="E420">
        <v>23</v>
      </c>
      <c r="F420">
        <v>29</v>
      </c>
    </row>
    <row r="421" spans="5:6" x14ac:dyDescent="0.2">
      <c r="E421">
        <v>19</v>
      </c>
      <c r="F421">
        <v>2</v>
      </c>
    </row>
    <row r="422" spans="5:6" x14ac:dyDescent="0.2">
      <c r="E422">
        <v>14</v>
      </c>
      <c r="F422">
        <v>30</v>
      </c>
    </row>
    <row r="423" spans="5:6" x14ac:dyDescent="0.2">
      <c r="E423">
        <v>38</v>
      </c>
      <c r="F423">
        <v>8</v>
      </c>
    </row>
    <row r="424" spans="5:6" x14ac:dyDescent="0.2">
      <c r="E424">
        <v>78</v>
      </c>
      <c r="F424">
        <v>1</v>
      </c>
    </row>
    <row r="425" spans="5:6" x14ac:dyDescent="0.2">
      <c r="E425">
        <v>69</v>
      </c>
      <c r="F425">
        <v>14</v>
      </c>
    </row>
    <row r="426" spans="5:6" x14ac:dyDescent="0.2">
      <c r="E426">
        <v>33</v>
      </c>
      <c r="F426">
        <v>24</v>
      </c>
    </row>
    <row r="427" spans="5:6" x14ac:dyDescent="0.2">
      <c r="E427">
        <v>54</v>
      </c>
      <c r="F427">
        <v>2</v>
      </c>
    </row>
    <row r="428" spans="5:6" x14ac:dyDescent="0.2">
      <c r="E428">
        <v>99</v>
      </c>
      <c r="F428">
        <v>21</v>
      </c>
    </row>
    <row r="429" spans="5:6" x14ac:dyDescent="0.2">
      <c r="E429">
        <v>49</v>
      </c>
      <c r="F429">
        <v>7</v>
      </c>
    </row>
    <row r="430" spans="5:6" x14ac:dyDescent="0.2">
      <c r="E430">
        <v>11</v>
      </c>
      <c r="F430">
        <v>0</v>
      </c>
    </row>
    <row r="431" spans="5:6" x14ac:dyDescent="0.2">
      <c r="E431">
        <v>38</v>
      </c>
      <c r="F431">
        <v>4</v>
      </c>
    </row>
    <row r="432" spans="5:6" x14ac:dyDescent="0.2">
      <c r="E432">
        <v>16</v>
      </c>
      <c r="F432">
        <v>32</v>
      </c>
    </row>
    <row r="433" spans="5:6" x14ac:dyDescent="0.2">
      <c r="E433">
        <v>32</v>
      </c>
      <c r="F433">
        <v>4</v>
      </c>
    </row>
    <row r="434" spans="5:6" x14ac:dyDescent="0.2">
      <c r="E434">
        <v>20</v>
      </c>
      <c r="F434">
        <v>9</v>
      </c>
    </row>
    <row r="435" spans="5:6" x14ac:dyDescent="0.2">
      <c r="E435">
        <v>154</v>
      </c>
      <c r="F435">
        <v>17</v>
      </c>
    </row>
    <row r="436" spans="5:6" x14ac:dyDescent="0.2">
      <c r="E436">
        <v>41</v>
      </c>
      <c r="F436">
        <v>5</v>
      </c>
    </row>
    <row r="437" spans="5:6" x14ac:dyDescent="0.2">
      <c r="E437">
        <v>75</v>
      </c>
      <c r="F437">
        <v>53</v>
      </c>
    </row>
    <row r="438" spans="5:6" x14ac:dyDescent="0.2">
      <c r="E438">
        <v>40</v>
      </c>
      <c r="F438">
        <v>7</v>
      </c>
    </row>
    <row r="439" spans="5:6" x14ac:dyDescent="0.2">
      <c r="E439">
        <v>46</v>
      </c>
      <c r="F439">
        <v>72</v>
      </c>
    </row>
    <row r="440" spans="5:6" x14ac:dyDescent="0.2">
      <c r="E440">
        <v>62</v>
      </c>
      <c r="F440">
        <v>0</v>
      </c>
    </row>
    <row r="441" spans="5:6" x14ac:dyDescent="0.2">
      <c r="E441">
        <v>61</v>
      </c>
      <c r="F441">
        <v>2</v>
      </c>
    </row>
    <row r="442" spans="5:6" x14ac:dyDescent="0.2">
      <c r="E442">
        <v>96</v>
      </c>
      <c r="F442">
        <v>8</v>
      </c>
    </row>
    <row r="443" spans="5:6" x14ac:dyDescent="0.2">
      <c r="E443">
        <v>190</v>
      </c>
      <c r="F443">
        <v>2</v>
      </c>
    </row>
    <row r="444" spans="5:6" x14ac:dyDescent="0.2">
      <c r="E444">
        <v>94</v>
      </c>
      <c r="F444">
        <v>0</v>
      </c>
    </row>
    <row r="445" spans="5:6" x14ac:dyDescent="0.2">
      <c r="E445">
        <v>39</v>
      </c>
      <c r="F445">
        <v>3</v>
      </c>
    </row>
    <row r="446" spans="5:6" x14ac:dyDescent="0.2">
      <c r="E446">
        <v>127</v>
      </c>
      <c r="F446">
        <v>4</v>
      </c>
    </row>
    <row r="447" spans="5:6" x14ac:dyDescent="0.2">
      <c r="E447">
        <v>159</v>
      </c>
      <c r="F447">
        <v>3</v>
      </c>
    </row>
    <row r="448" spans="5:6" x14ac:dyDescent="0.2">
      <c r="E448">
        <v>177</v>
      </c>
      <c r="F448">
        <v>6</v>
      </c>
    </row>
    <row r="449" spans="5:6" x14ac:dyDescent="0.2">
      <c r="E449">
        <v>47</v>
      </c>
      <c r="F449">
        <v>0</v>
      </c>
    </row>
    <row r="450" spans="5:6" x14ac:dyDescent="0.2">
      <c r="E450">
        <v>1</v>
      </c>
      <c r="F450">
        <v>0</v>
      </c>
    </row>
    <row r="451" spans="5:6" x14ac:dyDescent="0.2">
      <c r="E451">
        <v>16</v>
      </c>
      <c r="F451">
        <v>0</v>
      </c>
    </row>
    <row r="452" spans="5:6" x14ac:dyDescent="0.2">
      <c r="E452">
        <v>115</v>
      </c>
      <c r="F452">
        <v>8</v>
      </c>
    </row>
    <row r="453" spans="5:6" x14ac:dyDescent="0.2">
      <c r="E453">
        <v>133</v>
      </c>
      <c r="F453">
        <v>5</v>
      </c>
    </row>
    <row r="454" spans="5:6" x14ac:dyDescent="0.2">
      <c r="E454">
        <v>70</v>
      </c>
      <c r="F454">
        <v>0</v>
      </c>
    </row>
    <row r="455" spans="5:6" x14ac:dyDescent="0.2">
      <c r="E455">
        <v>62</v>
      </c>
      <c r="F455">
        <v>2</v>
      </c>
    </row>
    <row r="456" spans="5:6" x14ac:dyDescent="0.2">
      <c r="E456">
        <v>10</v>
      </c>
      <c r="F456">
        <v>24</v>
      </c>
    </row>
    <row r="457" spans="5:6" x14ac:dyDescent="0.2">
      <c r="E457">
        <v>499</v>
      </c>
      <c r="F457">
        <v>0</v>
      </c>
    </row>
    <row r="458" spans="5:6" x14ac:dyDescent="0.2">
      <c r="E458">
        <v>47</v>
      </c>
      <c r="F458">
        <v>9</v>
      </c>
    </row>
    <row r="459" spans="5:6" x14ac:dyDescent="0.2">
      <c r="E459">
        <v>28</v>
      </c>
      <c r="F459">
        <v>0</v>
      </c>
    </row>
    <row r="460" spans="5:6" x14ac:dyDescent="0.2">
      <c r="E460">
        <v>24</v>
      </c>
      <c r="F460">
        <v>1</v>
      </c>
    </row>
    <row r="461" spans="5:6" x14ac:dyDescent="0.2">
      <c r="E461">
        <v>76</v>
      </c>
      <c r="F461">
        <v>10</v>
      </c>
    </row>
    <row r="462" spans="5:6" x14ac:dyDescent="0.2">
      <c r="E462">
        <v>98</v>
      </c>
      <c r="F462">
        <v>1</v>
      </c>
    </row>
    <row r="463" spans="5:6" x14ac:dyDescent="0.2">
      <c r="E463">
        <v>30</v>
      </c>
      <c r="F463">
        <v>0</v>
      </c>
    </row>
    <row r="464" spans="5:6" x14ac:dyDescent="0.2">
      <c r="E464">
        <v>478</v>
      </c>
      <c r="F464">
        <v>20</v>
      </c>
    </row>
    <row r="465" spans="5:6" x14ac:dyDescent="0.2">
      <c r="E465">
        <v>74</v>
      </c>
      <c r="F465">
        <v>30</v>
      </c>
    </row>
    <row r="466" spans="5:6" x14ac:dyDescent="0.2">
      <c r="E466">
        <v>131</v>
      </c>
      <c r="F466">
        <v>6</v>
      </c>
    </row>
    <row r="467" spans="5:6" x14ac:dyDescent="0.2">
      <c r="E467">
        <v>61</v>
      </c>
      <c r="F467">
        <v>15</v>
      </c>
    </row>
    <row r="468" spans="5:6" x14ac:dyDescent="0.2">
      <c r="E468">
        <v>1071</v>
      </c>
      <c r="F468">
        <v>5</v>
      </c>
    </row>
    <row r="469" spans="5:6" x14ac:dyDescent="0.2">
      <c r="E469">
        <v>122</v>
      </c>
      <c r="F469">
        <v>0</v>
      </c>
    </row>
    <row r="470" spans="5:6" x14ac:dyDescent="0.2">
      <c r="E470">
        <v>111</v>
      </c>
      <c r="F470">
        <v>0</v>
      </c>
    </row>
    <row r="471" spans="5:6" x14ac:dyDescent="0.2">
      <c r="E471">
        <v>255</v>
      </c>
      <c r="F471">
        <v>28</v>
      </c>
    </row>
    <row r="472" spans="5:6" x14ac:dyDescent="0.2">
      <c r="E472">
        <v>141</v>
      </c>
      <c r="F472">
        <v>0</v>
      </c>
    </row>
    <row r="473" spans="5:6" x14ac:dyDescent="0.2">
      <c r="E473">
        <v>159</v>
      </c>
      <c r="F473">
        <v>5</v>
      </c>
    </row>
    <row r="474" spans="5:6" x14ac:dyDescent="0.2">
      <c r="E474">
        <v>99</v>
      </c>
      <c r="F474">
        <v>7</v>
      </c>
    </row>
    <row r="475" spans="5:6" x14ac:dyDescent="0.2">
      <c r="E475">
        <v>96</v>
      </c>
      <c r="F475">
        <v>30</v>
      </c>
    </row>
    <row r="476" spans="5:6" x14ac:dyDescent="0.2">
      <c r="E476">
        <v>27</v>
      </c>
      <c r="F476">
        <v>2</v>
      </c>
    </row>
    <row r="477" spans="5:6" x14ac:dyDescent="0.2">
      <c r="E477">
        <v>166</v>
      </c>
      <c r="F477">
        <v>30</v>
      </c>
    </row>
    <row r="478" spans="5:6" x14ac:dyDescent="0.2">
      <c r="E478">
        <v>76</v>
      </c>
      <c r="F478">
        <v>2</v>
      </c>
    </row>
    <row r="479" spans="5:6" x14ac:dyDescent="0.2">
      <c r="E479">
        <v>211</v>
      </c>
      <c r="F479">
        <v>0</v>
      </c>
    </row>
    <row r="480" spans="5:6" x14ac:dyDescent="0.2">
      <c r="E480">
        <v>21</v>
      </c>
      <c r="F480">
        <v>2</v>
      </c>
    </row>
    <row r="481" spans="5:6" x14ac:dyDescent="0.2">
      <c r="E481">
        <v>61</v>
      </c>
      <c r="F481">
        <v>1</v>
      </c>
    </row>
    <row r="482" spans="5:6" x14ac:dyDescent="0.2">
      <c r="E482">
        <v>30</v>
      </c>
      <c r="F482">
        <v>2</v>
      </c>
    </row>
    <row r="483" spans="5:6" x14ac:dyDescent="0.2">
      <c r="E483">
        <v>375</v>
      </c>
      <c r="F483">
        <v>14</v>
      </c>
    </row>
    <row r="484" spans="5:6" x14ac:dyDescent="0.2">
      <c r="E484">
        <v>111</v>
      </c>
      <c r="F484">
        <v>31</v>
      </c>
    </row>
    <row r="485" spans="5:6" x14ac:dyDescent="0.2">
      <c r="E485">
        <v>123</v>
      </c>
      <c r="F485">
        <v>16</v>
      </c>
    </row>
    <row r="486" spans="5:6" x14ac:dyDescent="0.2">
      <c r="E486">
        <v>70</v>
      </c>
      <c r="F486">
        <v>12</v>
      </c>
    </row>
    <row r="487" spans="5:6" x14ac:dyDescent="0.2">
      <c r="E487">
        <v>85</v>
      </c>
      <c r="F487">
        <v>96</v>
      </c>
    </row>
    <row r="488" spans="5:6" x14ac:dyDescent="0.2">
      <c r="E488">
        <v>86</v>
      </c>
      <c r="F488">
        <v>16</v>
      </c>
    </row>
    <row r="489" spans="5:6" x14ac:dyDescent="0.2">
      <c r="E489">
        <v>13</v>
      </c>
      <c r="F489">
        <v>5</v>
      </c>
    </row>
    <row r="490" spans="5:6" x14ac:dyDescent="0.2">
      <c r="E490">
        <v>33</v>
      </c>
      <c r="F490">
        <v>0</v>
      </c>
    </row>
    <row r="491" spans="5:6" x14ac:dyDescent="0.2">
      <c r="E491">
        <v>15</v>
      </c>
      <c r="F491">
        <v>8</v>
      </c>
    </row>
    <row r="492" spans="5:6" x14ac:dyDescent="0.2">
      <c r="E492">
        <v>273</v>
      </c>
      <c r="F492">
        <v>7</v>
      </c>
    </row>
    <row r="493" spans="5:6" x14ac:dyDescent="0.2">
      <c r="E493">
        <v>714</v>
      </c>
      <c r="F493">
        <v>24</v>
      </c>
    </row>
    <row r="494" spans="5:6" x14ac:dyDescent="0.2">
      <c r="E494">
        <v>170</v>
      </c>
      <c r="F494">
        <v>121</v>
      </c>
    </row>
    <row r="495" spans="5:6" x14ac:dyDescent="0.2">
      <c r="E495">
        <v>512</v>
      </c>
      <c r="F495">
        <v>196</v>
      </c>
    </row>
    <row r="496" spans="5:6" x14ac:dyDescent="0.2">
      <c r="E496">
        <v>314</v>
      </c>
      <c r="F496">
        <v>5</v>
      </c>
    </row>
    <row r="497" spans="5:6" x14ac:dyDescent="0.2">
      <c r="E497">
        <v>167</v>
      </c>
      <c r="F497">
        <v>73</v>
      </c>
    </row>
    <row r="498" spans="5:6" x14ac:dyDescent="0.2">
      <c r="E498">
        <v>9</v>
      </c>
      <c r="F498">
        <v>93</v>
      </c>
    </row>
    <row r="499" spans="5:6" x14ac:dyDescent="0.2">
      <c r="E499">
        <v>103</v>
      </c>
      <c r="F499">
        <v>17</v>
      </c>
    </row>
    <row r="500" spans="5:6" x14ac:dyDescent="0.2">
      <c r="E500">
        <v>111</v>
      </c>
      <c r="F500">
        <v>7</v>
      </c>
    </row>
    <row r="501" spans="5:6" x14ac:dyDescent="0.2">
      <c r="E501">
        <v>271</v>
      </c>
      <c r="F501">
        <v>17</v>
      </c>
    </row>
    <row r="502" spans="5:6" x14ac:dyDescent="0.2">
      <c r="E502">
        <v>101</v>
      </c>
      <c r="F502">
        <v>171</v>
      </c>
    </row>
    <row r="503" spans="5:6" x14ac:dyDescent="0.2">
      <c r="E503">
        <v>57</v>
      </c>
      <c r="F503">
        <v>188</v>
      </c>
    </row>
    <row r="504" spans="5:6" x14ac:dyDescent="0.2">
      <c r="E504">
        <v>62</v>
      </c>
      <c r="F504">
        <v>110</v>
      </c>
    </row>
    <row r="505" spans="5:6" x14ac:dyDescent="0.2">
      <c r="E505">
        <v>32</v>
      </c>
      <c r="F505">
        <v>37</v>
      </c>
    </row>
    <row r="506" spans="5:6" x14ac:dyDescent="0.2">
      <c r="E506">
        <v>141</v>
      </c>
      <c r="F506">
        <v>9</v>
      </c>
    </row>
    <row r="507" spans="5:6" x14ac:dyDescent="0.2">
      <c r="E507">
        <v>75</v>
      </c>
      <c r="F507">
        <v>29</v>
      </c>
    </row>
    <row r="508" spans="5:6" x14ac:dyDescent="0.2">
      <c r="E508">
        <v>46</v>
      </c>
      <c r="F508">
        <v>6</v>
      </c>
    </row>
    <row r="509" spans="5:6" x14ac:dyDescent="0.2">
      <c r="E509">
        <v>103</v>
      </c>
      <c r="F509">
        <v>30</v>
      </c>
    </row>
    <row r="510" spans="5:6" x14ac:dyDescent="0.2">
      <c r="E510">
        <v>6</v>
      </c>
      <c r="F510">
        <v>81</v>
      </c>
    </row>
    <row r="511" spans="5:6" x14ac:dyDescent="0.2">
      <c r="E511">
        <v>83</v>
      </c>
      <c r="F511">
        <v>4</v>
      </c>
    </row>
    <row r="512" spans="5:6" x14ac:dyDescent="0.2">
      <c r="E512">
        <v>108</v>
      </c>
      <c r="F512">
        <v>11</v>
      </c>
    </row>
    <row r="513" spans="5:6" x14ac:dyDescent="0.2">
      <c r="E513">
        <v>25</v>
      </c>
      <c r="F513">
        <v>14</v>
      </c>
    </row>
    <row r="514" spans="5:6" x14ac:dyDescent="0.2">
      <c r="E514">
        <v>549</v>
      </c>
      <c r="F514">
        <v>5</v>
      </c>
    </row>
    <row r="515" spans="5:6" x14ac:dyDescent="0.2">
      <c r="E515">
        <v>222</v>
      </c>
      <c r="F515">
        <v>45</v>
      </c>
    </row>
    <row r="516" spans="5:6" x14ac:dyDescent="0.2">
      <c r="E516">
        <v>183</v>
      </c>
      <c r="F516">
        <v>8</v>
      </c>
    </row>
    <row r="517" spans="5:6" x14ac:dyDescent="0.2">
      <c r="E517">
        <v>89</v>
      </c>
      <c r="F517">
        <v>3</v>
      </c>
    </row>
    <row r="518" spans="5:6" x14ac:dyDescent="0.2">
      <c r="E518">
        <v>253</v>
      </c>
      <c r="F518">
        <v>24</v>
      </c>
    </row>
    <row r="519" spans="5:6" x14ac:dyDescent="0.2">
      <c r="E519">
        <v>140</v>
      </c>
      <c r="F519">
        <v>18</v>
      </c>
    </row>
    <row r="520" spans="5:6" x14ac:dyDescent="0.2">
      <c r="E520">
        <v>103</v>
      </c>
      <c r="F520">
        <v>12</v>
      </c>
    </row>
    <row r="521" spans="5:6" x14ac:dyDescent="0.2">
      <c r="E521">
        <v>138</v>
      </c>
      <c r="F521">
        <v>123</v>
      </c>
    </row>
    <row r="522" spans="5:6" x14ac:dyDescent="0.2">
      <c r="E522">
        <v>191</v>
      </c>
      <c r="F522">
        <v>96</v>
      </c>
    </row>
    <row r="523" spans="5:6" x14ac:dyDescent="0.2">
      <c r="E523">
        <v>45</v>
      </c>
      <c r="F523">
        <v>31</v>
      </c>
    </row>
    <row r="524" spans="5:6" x14ac:dyDescent="0.2">
      <c r="E524">
        <v>17</v>
      </c>
      <c r="F524">
        <v>4</v>
      </c>
    </row>
    <row r="525" spans="5:6" x14ac:dyDescent="0.2">
      <c r="E525">
        <v>31</v>
      </c>
      <c r="F525">
        <v>3</v>
      </c>
    </row>
    <row r="526" spans="5:6" x14ac:dyDescent="0.2">
      <c r="E526">
        <v>50</v>
      </c>
      <c r="F526">
        <v>179</v>
      </c>
    </row>
    <row r="527" spans="5:6" x14ac:dyDescent="0.2">
      <c r="E527">
        <v>59</v>
      </c>
      <c r="F527">
        <v>3</v>
      </c>
    </row>
    <row r="528" spans="5:6" x14ac:dyDescent="0.2">
      <c r="E528">
        <v>81</v>
      </c>
      <c r="F528">
        <v>23</v>
      </c>
    </row>
    <row r="529" spans="5:6" x14ac:dyDescent="0.2">
      <c r="E529">
        <v>508</v>
      </c>
      <c r="F529">
        <v>23</v>
      </c>
    </row>
    <row r="530" spans="5:6" x14ac:dyDescent="0.2">
      <c r="E530">
        <v>74</v>
      </c>
      <c r="F530">
        <v>41</v>
      </c>
    </row>
    <row r="531" spans="5:6" x14ac:dyDescent="0.2">
      <c r="E531">
        <v>141</v>
      </c>
      <c r="F531">
        <v>0</v>
      </c>
    </row>
    <row r="532" spans="5:6" x14ac:dyDescent="0.2">
      <c r="E532">
        <v>711</v>
      </c>
      <c r="F532">
        <v>32</v>
      </c>
    </row>
    <row r="533" spans="5:6" x14ac:dyDescent="0.2">
      <c r="E533">
        <v>141</v>
      </c>
      <c r="F533">
        <v>2</v>
      </c>
    </row>
    <row r="534" spans="5:6" x14ac:dyDescent="0.2">
      <c r="E534">
        <v>109</v>
      </c>
      <c r="F534">
        <v>7</v>
      </c>
    </row>
    <row r="535" spans="5:6" x14ac:dyDescent="0.2">
      <c r="E535">
        <v>361</v>
      </c>
      <c r="F535">
        <v>4</v>
      </c>
    </row>
    <row r="536" spans="5:6" x14ac:dyDescent="0.2">
      <c r="E536">
        <v>176</v>
      </c>
      <c r="F536">
        <v>196</v>
      </c>
    </row>
    <row r="537" spans="5:6" x14ac:dyDescent="0.2">
      <c r="E537">
        <v>670</v>
      </c>
      <c r="F537">
        <v>11</v>
      </c>
    </row>
    <row r="538" spans="5:6" x14ac:dyDescent="0.2">
      <c r="E538">
        <v>96</v>
      </c>
      <c r="F538">
        <v>9</v>
      </c>
    </row>
    <row r="539" spans="5:6" x14ac:dyDescent="0.2">
      <c r="E539">
        <v>74</v>
      </c>
      <c r="F539">
        <v>5</v>
      </c>
    </row>
    <row r="540" spans="5:6" x14ac:dyDescent="0.2">
      <c r="E540">
        <v>52</v>
      </c>
      <c r="F540">
        <v>8</v>
      </c>
    </row>
    <row r="541" spans="5:6" x14ac:dyDescent="0.2">
      <c r="E541">
        <v>105</v>
      </c>
      <c r="F541">
        <v>229</v>
      </c>
    </row>
    <row r="542" spans="5:6" x14ac:dyDescent="0.2">
      <c r="E542">
        <v>41</v>
      </c>
      <c r="F542">
        <v>40</v>
      </c>
    </row>
    <row r="543" spans="5:6" x14ac:dyDescent="0.2">
      <c r="E543">
        <v>34</v>
      </c>
      <c r="F543">
        <v>6</v>
      </c>
    </row>
    <row r="544" spans="5:6" x14ac:dyDescent="0.2">
      <c r="E544">
        <v>66</v>
      </c>
      <c r="F544">
        <v>4</v>
      </c>
    </row>
    <row r="545" spans="5:6" x14ac:dyDescent="0.2">
      <c r="E545">
        <v>50</v>
      </c>
      <c r="F545">
        <v>22</v>
      </c>
    </row>
    <row r="546" spans="5:6" x14ac:dyDescent="0.2">
      <c r="E546">
        <v>159</v>
      </c>
      <c r="F546">
        <v>15</v>
      </c>
    </row>
    <row r="547" spans="5:6" x14ac:dyDescent="0.2">
      <c r="E547">
        <v>182</v>
      </c>
      <c r="F547">
        <v>95</v>
      </c>
    </row>
    <row r="548" spans="5:6" x14ac:dyDescent="0.2">
      <c r="E548">
        <v>206</v>
      </c>
      <c r="F548">
        <v>161</v>
      </c>
    </row>
    <row r="549" spans="5:6" x14ac:dyDescent="0.2">
      <c r="E549">
        <v>169</v>
      </c>
      <c r="F549">
        <v>8</v>
      </c>
    </row>
    <row r="550" spans="5:6" x14ac:dyDescent="0.2">
      <c r="E550">
        <v>31</v>
      </c>
      <c r="F550">
        <v>76</v>
      </c>
    </row>
    <row r="551" spans="5:6" x14ac:dyDescent="0.2">
      <c r="E551">
        <v>28</v>
      </c>
      <c r="F551">
        <v>1</v>
      </c>
    </row>
    <row r="552" spans="5:6" x14ac:dyDescent="0.2">
      <c r="E552">
        <v>54</v>
      </c>
      <c r="F552">
        <v>101</v>
      </c>
    </row>
    <row r="553" spans="5:6" x14ac:dyDescent="0.2">
      <c r="E553">
        <v>467</v>
      </c>
      <c r="F553">
        <v>4</v>
      </c>
    </row>
    <row r="554" spans="5:6" x14ac:dyDescent="0.2">
      <c r="E554">
        <v>389</v>
      </c>
      <c r="F554">
        <v>1</v>
      </c>
    </row>
    <row r="555" spans="5:6" x14ac:dyDescent="0.2">
      <c r="E555">
        <v>68</v>
      </c>
      <c r="F555">
        <v>775</v>
      </c>
    </row>
    <row r="556" spans="5:6" x14ac:dyDescent="0.2">
      <c r="E556">
        <v>413</v>
      </c>
      <c r="F556">
        <v>90</v>
      </c>
    </row>
    <row r="557" spans="5:6" x14ac:dyDescent="0.2">
      <c r="E557">
        <v>190</v>
      </c>
      <c r="F557">
        <v>16</v>
      </c>
    </row>
    <row r="558" spans="5:6" x14ac:dyDescent="0.2">
      <c r="E558">
        <v>189</v>
      </c>
      <c r="F558">
        <v>6</v>
      </c>
    </row>
    <row r="559" spans="5:6" x14ac:dyDescent="0.2">
      <c r="E559">
        <v>130</v>
      </c>
      <c r="F559">
        <v>38</v>
      </c>
    </row>
    <row r="560" spans="5:6" x14ac:dyDescent="0.2">
      <c r="E560">
        <v>74</v>
      </c>
      <c r="F560">
        <v>355</v>
      </c>
    </row>
    <row r="561" spans="5:6" x14ac:dyDescent="0.2">
      <c r="E561">
        <v>274</v>
      </c>
      <c r="F561">
        <v>7</v>
      </c>
    </row>
    <row r="562" spans="5:6" x14ac:dyDescent="0.2">
      <c r="E562">
        <v>22</v>
      </c>
      <c r="F562">
        <v>400</v>
      </c>
    </row>
    <row r="563" spans="5:6" x14ac:dyDescent="0.2">
      <c r="E563">
        <v>31</v>
      </c>
      <c r="F563">
        <v>1</v>
      </c>
    </row>
    <row r="564" spans="5:6" x14ac:dyDescent="0.2">
      <c r="E564">
        <v>63</v>
      </c>
      <c r="F564">
        <v>0</v>
      </c>
    </row>
    <row r="565" spans="5:6" x14ac:dyDescent="0.2">
      <c r="E565">
        <v>20</v>
      </c>
      <c r="F565">
        <v>1</v>
      </c>
    </row>
    <row r="566" spans="5:6" x14ac:dyDescent="0.2">
      <c r="E566">
        <v>25</v>
      </c>
      <c r="F566">
        <v>292</v>
      </c>
    </row>
    <row r="567" spans="5:6" x14ac:dyDescent="0.2">
      <c r="E567">
        <v>61</v>
      </c>
      <c r="F567">
        <v>2</v>
      </c>
    </row>
    <row r="568" spans="5:6" x14ac:dyDescent="0.2">
      <c r="E568">
        <v>52</v>
      </c>
      <c r="F568">
        <v>8</v>
      </c>
    </row>
    <row r="569" spans="5:6" x14ac:dyDescent="0.2">
      <c r="E569">
        <v>86</v>
      </c>
      <c r="F569">
        <v>0</v>
      </c>
    </row>
    <row r="570" spans="5:6" x14ac:dyDescent="0.2">
      <c r="E570">
        <v>42</v>
      </c>
      <c r="F570">
        <v>1</v>
      </c>
    </row>
    <row r="571" spans="5:6" x14ac:dyDescent="0.2">
      <c r="E571">
        <v>52</v>
      </c>
      <c r="F571">
        <v>4</v>
      </c>
    </row>
    <row r="572" spans="5:6" x14ac:dyDescent="0.2">
      <c r="E572">
        <v>120</v>
      </c>
      <c r="F572">
        <v>0</v>
      </c>
    </row>
    <row r="573" spans="5:6" x14ac:dyDescent="0.2">
      <c r="E573">
        <v>22</v>
      </c>
      <c r="F573">
        <v>0</v>
      </c>
    </row>
    <row r="574" spans="5:6" x14ac:dyDescent="0.2">
      <c r="E574">
        <v>64</v>
      </c>
      <c r="F574">
        <v>0</v>
      </c>
    </row>
    <row r="575" spans="5:6" x14ac:dyDescent="0.2">
      <c r="E575">
        <v>23</v>
      </c>
      <c r="F575">
        <v>0</v>
      </c>
    </row>
    <row r="576" spans="5:6" x14ac:dyDescent="0.2">
      <c r="E576">
        <v>238</v>
      </c>
      <c r="F576">
        <v>1</v>
      </c>
    </row>
    <row r="577" spans="5:6" x14ac:dyDescent="0.2">
      <c r="E577">
        <v>33</v>
      </c>
      <c r="F577">
        <v>0</v>
      </c>
    </row>
    <row r="578" spans="5:6" x14ac:dyDescent="0.2">
      <c r="E578">
        <v>32</v>
      </c>
      <c r="F578">
        <v>0</v>
      </c>
    </row>
    <row r="579" spans="5:6" x14ac:dyDescent="0.2">
      <c r="E579">
        <v>24</v>
      </c>
      <c r="F579">
        <v>0</v>
      </c>
    </row>
    <row r="580" spans="5:6" x14ac:dyDescent="0.2">
      <c r="E580">
        <v>29</v>
      </c>
      <c r="F580">
        <v>0</v>
      </c>
    </row>
    <row r="581" spans="5:6" x14ac:dyDescent="0.2">
      <c r="E581">
        <v>50</v>
      </c>
      <c r="F581">
        <v>0</v>
      </c>
    </row>
    <row r="582" spans="5:6" x14ac:dyDescent="0.2">
      <c r="E582">
        <v>108</v>
      </c>
      <c r="F582">
        <v>0</v>
      </c>
    </row>
    <row r="583" spans="5:6" x14ac:dyDescent="0.2">
      <c r="E583">
        <v>139</v>
      </c>
      <c r="F583">
        <v>1</v>
      </c>
    </row>
    <row r="584" spans="5:6" x14ac:dyDescent="0.2">
      <c r="E584">
        <v>7</v>
      </c>
      <c r="F584">
        <v>0</v>
      </c>
    </row>
    <row r="585" spans="5:6" x14ac:dyDescent="0.2">
      <c r="E585">
        <v>149</v>
      </c>
      <c r="F585">
        <v>4</v>
      </c>
    </row>
    <row r="586" spans="5:6" x14ac:dyDescent="0.2">
      <c r="E586">
        <v>31</v>
      </c>
      <c r="F586">
        <v>0</v>
      </c>
    </row>
    <row r="587" spans="5:6" x14ac:dyDescent="0.2">
      <c r="E587">
        <v>26</v>
      </c>
      <c r="F587">
        <v>123</v>
      </c>
    </row>
    <row r="588" spans="5:6" x14ac:dyDescent="0.2">
      <c r="E588">
        <v>172</v>
      </c>
      <c r="F588">
        <v>5</v>
      </c>
    </row>
    <row r="589" spans="5:6" x14ac:dyDescent="0.2">
      <c r="E589">
        <v>78</v>
      </c>
      <c r="F589">
        <v>148</v>
      </c>
    </row>
    <row r="590" spans="5:6" x14ac:dyDescent="0.2">
      <c r="E590">
        <v>120</v>
      </c>
      <c r="F590">
        <v>10</v>
      </c>
    </row>
    <row r="591" spans="5:6" x14ac:dyDescent="0.2">
      <c r="E591">
        <v>227</v>
      </c>
      <c r="F591">
        <v>4</v>
      </c>
    </row>
    <row r="592" spans="5:6" x14ac:dyDescent="0.2">
      <c r="E592">
        <v>42</v>
      </c>
      <c r="F592">
        <v>21</v>
      </c>
    </row>
    <row r="593" spans="5:6" x14ac:dyDescent="0.2">
      <c r="E593">
        <v>64</v>
      </c>
      <c r="F593">
        <v>2</v>
      </c>
    </row>
    <row r="594" spans="5:6" x14ac:dyDescent="0.2">
      <c r="E594">
        <v>121</v>
      </c>
      <c r="F594">
        <v>0</v>
      </c>
    </row>
    <row r="595" spans="5:6" x14ac:dyDescent="0.2">
      <c r="E595">
        <v>87</v>
      </c>
      <c r="F595">
        <v>4</v>
      </c>
    </row>
    <row r="596" spans="5:6" x14ac:dyDescent="0.2">
      <c r="E596">
        <v>65</v>
      </c>
      <c r="F596">
        <v>1</v>
      </c>
    </row>
    <row r="597" spans="5:6" x14ac:dyDescent="0.2">
      <c r="E597">
        <v>49</v>
      </c>
      <c r="F597">
        <v>30</v>
      </c>
    </row>
    <row r="598" spans="5:6" x14ac:dyDescent="0.2">
      <c r="E598">
        <v>19</v>
      </c>
      <c r="F598">
        <v>3</v>
      </c>
    </row>
    <row r="599" spans="5:6" x14ac:dyDescent="0.2">
      <c r="E599">
        <v>81</v>
      </c>
      <c r="F599">
        <v>975</v>
      </c>
    </row>
    <row r="600" spans="5:6" x14ac:dyDescent="0.2">
      <c r="E600">
        <v>264</v>
      </c>
      <c r="F600">
        <v>167</v>
      </c>
    </row>
    <row r="601" spans="5:6" x14ac:dyDescent="0.2">
      <c r="E601">
        <v>25</v>
      </c>
      <c r="F601">
        <v>5</v>
      </c>
    </row>
    <row r="602" spans="5:6" x14ac:dyDescent="0.2">
      <c r="E602">
        <v>5</v>
      </c>
      <c r="F602">
        <v>18</v>
      </c>
    </row>
    <row r="603" spans="5:6" x14ac:dyDescent="0.2">
      <c r="E603">
        <v>144</v>
      </c>
      <c r="F603">
        <v>98</v>
      </c>
    </row>
    <row r="604" spans="5:6" x14ac:dyDescent="0.2">
      <c r="E604">
        <v>92</v>
      </c>
      <c r="F604">
        <v>4</v>
      </c>
    </row>
    <row r="605" spans="5:6" x14ac:dyDescent="0.2">
      <c r="E605">
        <v>147</v>
      </c>
      <c r="F605">
        <v>3</v>
      </c>
    </row>
    <row r="606" spans="5:6" x14ac:dyDescent="0.2">
      <c r="E606">
        <v>90</v>
      </c>
      <c r="F606">
        <v>1</v>
      </c>
    </row>
    <row r="607" spans="5:6" x14ac:dyDescent="0.2">
      <c r="E607">
        <v>87</v>
      </c>
      <c r="F607">
        <v>0</v>
      </c>
    </row>
    <row r="608" spans="5:6" x14ac:dyDescent="0.2">
      <c r="E608">
        <v>406</v>
      </c>
      <c r="F608">
        <v>9</v>
      </c>
    </row>
    <row r="609" spans="5:6" x14ac:dyDescent="0.2">
      <c r="E609">
        <v>20</v>
      </c>
      <c r="F609">
        <v>2</v>
      </c>
    </row>
    <row r="610" spans="5:6" x14ac:dyDescent="0.2">
      <c r="E610">
        <v>70</v>
      </c>
      <c r="F610">
        <v>0</v>
      </c>
    </row>
    <row r="611" spans="5:6" x14ac:dyDescent="0.2">
      <c r="E611">
        <v>16</v>
      </c>
      <c r="F611">
        <v>147</v>
      </c>
    </row>
    <row r="612" spans="5:6" x14ac:dyDescent="0.2">
      <c r="E612">
        <v>52</v>
      </c>
      <c r="F612">
        <v>49</v>
      </c>
    </row>
    <row r="613" spans="5:6" x14ac:dyDescent="0.2">
      <c r="E613">
        <v>66</v>
      </c>
      <c r="F613">
        <v>1</v>
      </c>
    </row>
    <row r="614" spans="5:6" x14ac:dyDescent="0.2">
      <c r="E614">
        <v>109</v>
      </c>
      <c r="F614">
        <v>2</v>
      </c>
    </row>
    <row r="615" spans="5:6" x14ac:dyDescent="0.2">
      <c r="E615">
        <v>168</v>
      </c>
      <c r="F615">
        <v>7</v>
      </c>
    </row>
    <row r="616" spans="5:6" x14ac:dyDescent="0.2">
      <c r="E616">
        <v>31</v>
      </c>
      <c r="F616">
        <v>4</v>
      </c>
    </row>
    <row r="617" spans="5:6" x14ac:dyDescent="0.2">
      <c r="E617">
        <v>133</v>
      </c>
      <c r="F617">
        <v>27</v>
      </c>
    </row>
    <row r="618" spans="5:6" x14ac:dyDescent="0.2">
      <c r="E618">
        <v>151</v>
      </c>
      <c r="F618">
        <v>94</v>
      </c>
    </row>
    <row r="619" spans="5:6" x14ac:dyDescent="0.2">
      <c r="E619">
        <v>5</v>
      </c>
      <c r="F619">
        <v>29</v>
      </c>
    </row>
    <row r="620" spans="5:6" x14ac:dyDescent="0.2">
      <c r="E620">
        <v>73</v>
      </c>
      <c r="F620">
        <v>7</v>
      </c>
    </row>
    <row r="621" spans="5:6" x14ac:dyDescent="0.2">
      <c r="E621">
        <v>148</v>
      </c>
      <c r="F621">
        <v>22</v>
      </c>
    </row>
    <row r="622" spans="5:6" x14ac:dyDescent="0.2">
      <c r="E622">
        <v>93</v>
      </c>
      <c r="F622">
        <v>1</v>
      </c>
    </row>
    <row r="623" spans="5:6" x14ac:dyDescent="0.2">
      <c r="E623">
        <v>63</v>
      </c>
      <c r="F623">
        <v>10</v>
      </c>
    </row>
    <row r="624" spans="5:6" x14ac:dyDescent="0.2">
      <c r="E624">
        <v>134</v>
      </c>
      <c r="F624">
        <v>6</v>
      </c>
    </row>
    <row r="625" spans="5:6" x14ac:dyDescent="0.2">
      <c r="E625">
        <v>14</v>
      </c>
      <c r="F625">
        <v>24</v>
      </c>
    </row>
    <row r="626" spans="5:6" x14ac:dyDescent="0.2">
      <c r="E626">
        <v>78</v>
      </c>
      <c r="F626">
        <v>15</v>
      </c>
    </row>
    <row r="627" spans="5:6" x14ac:dyDescent="0.2">
      <c r="E627">
        <v>112</v>
      </c>
      <c r="F627">
        <v>37</v>
      </c>
    </row>
    <row r="628" spans="5:6" x14ac:dyDescent="0.2">
      <c r="E628">
        <v>34</v>
      </c>
      <c r="F628">
        <v>20</v>
      </c>
    </row>
    <row r="629" spans="5:6" x14ac:dyDescent="0.2">
      <c r="E629">
        <v>19</v>
      </c>
      <c r="F629">
        <v>7</v>
      </c>
    </row>
    <row r="630" spans="5:6" x14ac:dyDescent="0.2">
      <c r="E630">
        <v>13</v>
      </c>
      <c r="F630">
        <v>0</v>
      </c>
    </row>
    <row r="631" spans="5:6" x14ac:dyDescent="0.2">
      <c r="E631">
        <v>104</v>
      </c>
      <c r="F631">
        <v>21</v>
      </c>
    </row>
    <row r="632" spans="5:6" x14ac:dyDescent="0.2">
      <c r="E632">
        <v>52</v>
      </c>
      <c r="F632">
        <v>3</v>
      </c>
    </row>
    <row r="633" spans="5:6" x14ac:dyDescent="0.2">
      <c r="E633">
        <v>17</v>
      </c>
      <c r="F633">
        <v>11</v>
      </c>
    </row>
    <row r="634" spans="5:6" x14ac:dyDescent="0.2">
      <c r="E634">
        <v>82</v>
      </c>
      <c r="F634">
        <v>1</v>
      </c>
    </row>
    <row r="635" spans="5:6" x14ac:dyDescent="0.2">
      <c r="E635">
        <v>73</v>
      </c>
      <c r="F635">
        <v>312</v>
      </c>
    </row>
    <row r="636" spans="5:6" x14ac:dyDescent="0.2">
      <c r="E636">
        <v>158</v>
      </c>
      <c r="F636">
        <v>1</v>
      </c>
    </row>
    <row r="637" spans="5:6" x14ac:dyDescent="0.2">
      <c r="E637">
        <v>65</v>
      </c>
      <c r="F637">
        <v>3</v>
      </c>
    </row>
    <row r="638" spans="5:6" x14ac:dyDescent="0.2">
      <c r="E638">
        <v>184</v>
      </c>
      <c r="F638">
        <v>4</v>
      </c>
    </row>
    <row r="639" spans="5:6" x14ac:dyDescent="0.2">
      <c r="E639">
        <v>34</v>
      </c>
      <c r="F639">
        <v>10</v>
      </c>
    </row>
    <row r="640" spans="5:6" x14ac:dyDescent="0.2">
      <c r="E640">
        <v>240</v>
      </c>
      <c r="F640">
        <v>8</v>
      </c>
    </row>
    <row r="641" spans="5:6" x14ac:dyDescent="0.2">
      <c r="E641">
        <v>113</v>
      </c>
      <c r="F641">
        <v>3</v>
      </c>
    </row>
    <row r="642" spans="5:6" x14ac:dyDescent="0.2">
      <c r="E642">
        <v>66</v>
      </c>
      <c r="F642">
        <v>1</v>
      </c>
    </row>
    <row r="643" spans="5:6" x14ac:dyDescent="0.2">
      <c r="E643">
        <v>340</v>
      </c>
      <c r="F643">
        <v>0</v>
      </c>
    </row>
    <row r="644" spans="5:6" x14ac:dyDescent="0.2">
      <c r="E644">
        <v>150</v>
      </c>
      <c r="F644">
        <v>5</v>
      </c>
    </row>
    <row r="645" spans="5:6" x14ac:dyDescent="0.2">
      <c r="E645">
        <v>25</v>
      </c>
      <c r="F645">
        <v>0</v>
      </c>
    </row>
    <row r="646" spans="5:6" x14ac:dyDescent="0.2">
      <c r="E646">
        <v>234</v>
      </c>
      <c r="F646">
        <v>3</v>
      </c>
    </row>
    <row r="647" spans="5:6" x14ac:dyDescent="0.2">
      <c r="E647">
        <v>2602</v>
      </c>
      <c r="F647">
        <v>7</v>
      </c>
    </row>
    <row r="648" spans="5:6" x14ac:dyDescent="0.2">
      <c r="E648">
        <v>248</v>
      </c>
      <c r="F648">
        <v>0</v>
      </c>
    </row>
    <row r="649" spans="5:6" x14ac:dyDescent="0.2">
      <c r="E649">
        <v>600</v>
      </c>
      <c r="F649">
        <v>2</v>
      </c>
    </row>
    <row r="650" spans="5:6" x14ac:dyDescent="0.2">
      <c r="E650">
        <v>293</v>
      </c>
      <c r="F650">
        <v>23</v>
      </c>
    </row>
    <row r="651" spans="5:6" x14ac:dyDescent="0.2">
      <c r="E651">
        <v>321</v>
      </c>
      <c r="F651">
        <v>1</v>
      </c>
    </row>
    <row r="652" spans="5:6" x14ac:dyDescent="0.2">
      <c r="E652">
        <v>81</v>
      </c>
      <c r="F652">
        <v>2</v>
      </c>
    </row>
    <row r="653" spans="5:6" x14ac:dyDescent="0.2">
      <c r="E653">
        <v>343</v>
      </c>
      <c r="F653">
        <v>3</v>
      </c>
    </row>
    <row r="654" spans="5:6" x14ac:dyDescent="0.2">
      <c r="E654">
        <v>336</v>
      </c>
      <c r="F654">
        <v>0</v>
      </c>
    </row>
    <row r="655" spans="5:6" x14ac:dyDescent="0.2">
      <c r="E655">
        <v>47</v>
      </c>
      <c r="F655">
        <v>13</v>
      </c>
    </row>
    <row r="656" spans="5:6" x14ac:dyDescent="0.2">
      <c r="E656">
        <v>76</v>
      </c>
      <c r="F656">
        <v>1</v>
      </c>
    </row>
    <row r="657" spans="5:6" x14ac:dyDescent="0.2">
      <c r="E657">
        <v>441</v>
      </c>
      <c r="F657">
        <v>1</v>
      </c>
    </row>
    <row r="658" spans="5:6" x14ac:dyDescent="0.2">
      <c r="E658">
        <v>916</v>
      </c>
      <c r="F658">
        <v>1</v>
      </c>
    </row>
    <row r="659" spans="5:6" x14ac:dyDescent="0.2">
      <c r="E659">
        <v>369</v>
      </c>
      <c r="F659">
        <v>6</v>
      </c>
    </row>
    <row r="660" spans="5:6" x14ac:dyDescent="0.2">
      <c r="E660">
        <v>20242</v>
      </c>
      <c r="F660">
        <v>39</v>
      </c>
    </row>
    <row r="661" spans="5:6" x14ac:dyDescent="0.2">
      <c r="E661">
        <v>71</v>
      </c>
      <c r="F661">
        <v>4</v>
      </c>
    </row>
    <row r="662" spans="5:6" x14ac:dyDescent="0.2">
      <c r="E662">
        <v>635</v>
      </c>
      <c r="F662">
        <v>1</v>
      </c>
    </row>
    <row r="663" spans="5:6" x14ac:dyDescent="0.2">
      <c r="E663">
        <v>885</v>
      </c>
      <c r="F663">
        <v>0</v>
      </c>
    </row>
    <row r="664" spans="5:6" x14ac:dyDescent="0.2">
      <c r="E664">
        <v>329</v>
      </c>
      <c r="F664">
        <v>0</v>
      </c>
    </row>
    <row r="665" spans="5:6" x14ac:dyDescent="0.2">
      <c r="E665">
        <v>71</v>
      </c>
      <c r="F665">
        <v>0</v>
      </c>
    </row>
    <row r="666" spans="5:6" x14ac:dyDescent="0.2">
      <c r="E666">
        <v>269</v>
      </c>
      <c r="F666">
        <v>8</v>
      </c>
    </row>
    <row r="667" spans="5:6" x14ac:dyDescent="0.2">
      <c r="E667">
        <v>345</v>
      </c>
      <c r="F667">
        <v>0</v>
      </c>
    </row>
    <row r="668" spans="5:6" x14ac:dyDescent="0.2">
      <c r="E668">
        <v>43</v>
      </c>
      <c r="F668">
        <v>1</v>
      </c>
    </row>
    <row r="669" spans="5:6" x14ac:dyDescent="0.2">
      <c r="E669">
        <v>33</v>
      </c>
      <c r="F669">
        <v>12</v>
      </c>
    </row>
    <row r="670" spans="5:6" x14ac:dyDescent="0.2">
      <c r="E670">
        <v>211</v>
      </c>
      <c r="F670">
        <v>0</v>
      </c>
    </row>
    <row r="671" spans="5:6" x14ac:dyDescent="0.2">
      <c r="E671">
        <v>196</v>
      </c>
      <c r="F671">
        <v>3</v>
      </c>
    </row>
    <row r="672" spans="5:6" x14ac:dyDescent="0.2">
      <c r="E672">
        <v>405</v>
      </c>
      <c r="F672">
        <v>2</v>
      </c>
    </row>
    <row r="673" spans="5:6" x14ac:dyDescent="0.2">
      <c r="E673">
        <v>206</v>
      </c>
      <c r="F673">
        <v>6</v>
      </c>
    </row>
    <row r="674" spans="5:6" x14ac:dyDescent="0.2">
      <c r="E674">
        <v>335</v>
      </c>
      <c r="F674">
        <v>0</v>
      </c>
    </row>
    <row r="675" spans="5:6" x14ac:dyDescent="0.2">
      <c r="E675">
        <v>215</v>
      </c>
      <c r="F675">
        <v>15</v>
      </c>
    </row>
    <row r="676" spans="5:6" x14ac:dyDescent="0.2">
      <c r="E676">
        <v>176</v>
      </c>
      <c r="F676">
        <v>1</v>
      </c>
    </row>
    <row r="677" spans="5:6" x14ac:dyDescent="0.2">
      <c r="E677">
        <v>555</v>
      </c>
      <c r="F677">
        <v>3</v>
      </c>
    </row>
    <row r="678" spans="5:6" x14ac:dyDescent="0.2">
      <c r="E678">
        <v>116</v>
      </c>
      <c r="F678">
        <v>8</v>
      </c>
    </row>
    <row r="679" spans="5:6" x14ac:dyDescent="0.2">
      <c r="E679">
        <v>615</v>
      </c>
      <c r="F679">
        <v>0</v>
      </c>
    </row>
    <row r="680" spans="5:6" x14ac:dyDescent="0.2">
      <c r="E680">
        <v>236</v>
      </c>
      <c r="F680">
        <v>3</v>
      </c>
    </row>
    <row r="681" spans="5:6" x14ac:dyDescent="0.2">
      <c r="E681">
        <v>145</v>
      </c>
      <c r="F681">
        <v>3</v>
      </c>
    </row>
    <row r="682" spans="5:6" x14ac:dyDescent="0.2">
      <c r="E682">
        <v>167</v>
      </c>
      <c r="F682">
        <v>0</v>
      </c>
    </row>
    <row r="683" spans="5:6" x14ac:dyDescent="0.2">
      <c r="E683">
        <v>235</v>
      </c>
      <c r="F683">
        <v>19</v>
      </c>
    </row>
    <row r="684" spans="5:6" x14ac:dyDescent="0.2">
      <c r="E684">
        <v>452</v>
      </c>
      <c r="F684">
        <v>0</v>
      </c>
    </row>
    <row r="685" spans="5:6" x14ac:dyDescent="0.2">
      <c r="E685">
        <v>241</v>
      </c>
      <c r="F685">
        <v>2</v>
      </c>
    </row>
    <row r="686" spans="5:6" x14ac:dyDescent="0.2">
      <c r="E686">
        <v>28</v>
      </c>
      <c r="F686">
        <v>0</v>
      </c>
    </row>
    <row r="687" spans="5:6" x14ac:dyDescent="0.2">
      <c r="E687">
        <v>140</v>
      </c>
      <c r="F687">
        <v>0</v>
      </c>
    </row>
    <row r="688" spans="5:6" x14ac:dyDescent="0.2">
      <c r="E688">
        <v>280</v>
      </c>
      <c r="F688">
        <v>25</v>
      </c>
    </row>
    <row r="689" spans="5:6" x14ac:dyDescent="0.2">
      <c r="E689">
        <v>70</v>
      </c>
      <c r="F689">
        <v>8</v>
      </c>
    </row>
    <row r="690" spans="5:6" x14ac:dyDescent="0.2">
      <c r="E690">
        <v>160</v>
      </c>
      <c r="F690">
        <v>16</v>
      </c>
    </row>
    <row r="691" spans="5:6" x14ac:dyDescent="0.2">
      <c r="E691">
        <v>141</v>
      </c>
      <c r="F691">
        <v>3</v>
      </c>
    </row>
    <row r="692" spans="5:6" x14ac:dyDescent="0.2">
      <c r="E692">
        <v>874</v>
      </c>
      <c r="F692">
        <v>3</v>
      </c>
    </row>
    <row r="693" spans="5:6" x14ac:dyDescent="0.2">
      <c r="E693">
        <v>73</v>
      </c>
      <c r="F693">
        <v>2</v>
      </c>
    </row>
    <row r="694" spans="5:6" x14ac:dyDescent="0.2">
      <c r="E694">
        <v>294</v>
      </c>
      <c r="F694">
        <v>1</v>
      </c>
    </row>
    <row r="695" spans="5:6" x14ac:dyDescent="0.2">
      <c r="E695">
        <v>740</v>
      </c>
      <c r="F695">
        <v>0</v>
      </c>
    </row>
    <row r="696" spans="5:6" x14ac:dyDescent="0.2">
      <c r="E696">
        <v>369</v>
      </c>
      <c r="F696">
        <v>1</v>
      </c>
    </row>
    <row r="697" spans="5:6" x14ac:dyDescent="0.2">
      <c r="E697">
        <v>110</v>
      </c>
      <c r="F697">
        <v>19</v>
      </c>
    </row>
    <row r="698" spans="5:6" x14ac:dyDescent="0.2">
      <c r="E698">
        <v>455</v>
      </c>
      <c r="F698">
        <v>9</v>
      </c>
    </row>
    <row r="699" spans="5:6" x14ac:dyDescent="0.2">
      <c r="E699">
        <v>224</v>
      </c>
      <c r="F699">
        <v>1</v>
      </c>
    </row>
    <row r="700" spans="5:6" x14ac:dyDescent="0.2">
      <c r="E700">
        <v>46</v>
      </c>
      <c r="F700">
        <v>0</v>
      </c>
    </row>
    <row r="701" spans="5:6" x14ac:dyDescent="0.2">
      <c r="E701">
        <v>284</v>
      </c>
      <c r="F701">
        <v>1</v>
      </c>
    </row>
    <row r="702" spans="5:6" x14ac:dyDescent="0.2">
      <c r="E702">
        <v>98</v>
      </c>
      <c r="F702">
        <v>5</v>
      </c>
    </row>
    <row r="703" spans="5:6" x14ac:dyDescent="0.2">
      <c r="E703">
        <v>56</v>
      </c>
      <c r="F703">
        <v>85</v>
      </c>
    </row>
    <row r="704" spans="5:6" x14ac:dyDescent="0.2">
      <c r="E704">
        <v>32</v>
      </c>
      <c r="F704">
        <v>3</v>
      </c>
    </row>
    <row r="705" spans="5:6" x14ac:dyDescent="0.2">
      <c r="E705">
        <v>30</v>
      </c>
      <c r="F705">
        <v>4</v>
      </c>
    </row>
    <row r="706" spans="5:6" x14ac:dyDescent="0.2">
      <c r="E706">
        <v>70</v>
      </c>
      <c r="F706">
        <v>3</v>
      </c>
    </row>
    <row r="707" spans="5:6" x14ac:dyDescent="0.2">
      <c r="E707">
        <v>44</v>
      </c>
      <c r="F707">
        <v>18</v>
      </c>
    </row>
    <row r="708" spans="5:6" x14ac:dyDescent="0.2">
      <c r="E708">
        <v>92</v>
      </c>
      <c r="F708">
        <v>3</v>
      </c>
    </row>
    <row r="709" spans="5:6" x14ac:dyDescent="0.2">
      <c r="E709">
        <v>205</v>
      </c>
      <c r="F709">
        <v>40</v>
      </c>
    </row>
    <row r="710" spans="5:6" x14ac:dyDescent="0.2">
      <c r="E710">
        <v>23</v>
      </c>
      <c r="F710">
        <v>0</v>
      </c>
    </row>
    <row r="711" spans="5:6" x14ac:dyDescent="0.2">
      <c r="E711">
        <v>4</v>
      </c>
      <c r="F711">
        <v>24</v>
      </c>
    </row>
    <row r="712" spans="5:6" x14ac:dyDescent="0.2">
      <c r="E712">
        <v>112</v>
      </c>
      <c r="F712">
        <v>1</v>
      </c>
    </row>
    <row r="713" spans="5:6" x14ac:dyDescent="0.2">
      <c r="E713">
        <v>27</v>
      </c>
      <c r="F713">
        <v>0</v>
      </c>
    </row>
    <row r="714" spans="5:6" x14ac:dyDescent="0.2">
      <c r="E714">
        <v>11</v>
      </c>
      <c r="F714">
        <v>0</v>
      </c>
    </row>
    <row r="715" spans="5:6" x14ac:dyDescent="0.2">
      <c r="E715">
        <v>26</v>
      </c>
      <c r="F715">
        <v>1</v>
      </c>
    </row>
    <row r="716" spans="5:6" x14ac:dyDescent="0.2">
      <c r="E716">
        <v>77</v>
      </c>
      <c r="F716">
        <v>6</v>
      </c>
    </row>
    <row r="717" spans="5:6" x14ac:dyDescent="0.2">
      <c r="E717">
        <v>136</v>
      </c>
      <c r="F717">
        <v>0</v>
      </c>
    </row>
    <row r="718" spans="5:6" x14ac:dyDescent="0.2">
      <c r="E718">
        <v>157</v>
      </c>
      <c r="F718">
        <v>6</v>
      </c>
    </row>
    <row r="719" spans="5:6" x14ac:dyDescent="0.2">
      <c r="E719">
        <v>158</v>
      </c>
      <c r="F719">
        <v>0</v>
      </c>
    </row>
    <row r="720" spans="5:6" x14ac:dyDescent="0.2">
      <c r="E720">
        <v>27</v>
      </c>
      <c r="F720">
        <v>0</v>
      </c>
    </row>
    <row r="721" spans="5:6" x14ac:dyDescent="0.2">
      <c r="E721">
        <v>23</v>
      </c>
      <c r="F721">
        <v>3</v>
      </c>
    </row>
    <row r="722" spans="5:6" x14ac:dyDescent="0.2">
      <c r="E722">
        <v>17</v>
      </c>
      <c r="F722">
        <v>0</v>
      </c>
    </row>
    <row r="723" spans="5:6" x14ac:dyDescent="0.2">
      <c r="E723">
        <v>37</v>
      </c>
      <c r="F723">
        <v>8</v>
      </c>
    </row>
    <row r="724" spans="5:6" x14ac:dyDescent="0.2">
      <c r="E724">
        <v>65</v>
      </c>
      <c r="F724">
        <v>34</v>
      </c>
    </row>
    <row r="725" spans="5:6" x14ac:dyDescent="0.2">
      <c r="E725">
        <v>18</v>
      </c>
      <c r="F725">
        <v>1</v>
      </c>
    </row>
    <row r="726" spans="5:6" x14ac:dyDescent="0.2">
      <c r="E726">
        <v>25</v>
      </c>
      <c r="F726">
        <v>38</v>
      </c>
    </row>
    <row r="727" spans="5:6" x14ac:dyDescent="0.2">
      <c r="E727">
        <v>104</v>
      </c>
      <c r="F727">
        <v>104</v>
      </c>
    </row>
    <row r="728" spans="5:6" x14ac:dyDescent="0.2">
      <c r="E728">
        <v>108</v>
      </c>
      <c r="F728">
        <v>86</v>
      </c>
    </row>
    <row r="729" spans="5:6" x14ac:dyDescent="0.2">
      <c r="E729">
        <v>38</v>
      </c>
      <c r="F729">
        <v>356</v>
      </c>
    </row>
    <row r="730" spans="5:6" x14ac:dyDescent="0.2">
      <c r="E730">
        <v>88</v>
      </c>
      <c r="F730">
        <v>45</v>
      </c>
    </row>
    <row r="731" spans="5:6" x14ac:dyDescent="0.2">
      <c r="E731">
        <v>82</v>
      </c>
      <c r="F731">
        <v>38</v>
      </c>
    </row>
    <row r="732" spans="5:6" x14ac:dyDescent="0.2">
      <c r="E732">
        <v>126</v>
      </c>
      <c r="F732">
        <v>35</v>
      </c>
    </row>
    <row r="733" spans="5:6" x14ac:dyDescent="0.2">
      <c r="E733">
        <v>133</v>
      </c>
      <c r="F733">
        <v>24</v>
      </c>
    </row>
    <row r="734" spans="5:6" x14ac:dyDescent="0.2">
      <c r="E734">
        <v>47</v>
      </c>
      <c r="F734">
        <v>100</v>
      </c>
    </row>
    <row r="735" spans="5:6" x14ac:dyDescent="0.2">
      <c r="E735">
        <v>58</v>
      </c>
      <c r="F735">
        <v>1</v>
      </c>
    </row>
    <row r="736" spans="5:6" x14ac:dyDescent="0.2">
      <c r="E736">
        <v>32</v>
      </c>
      <c r="F736">
        <v>122</v>
      </c>
    </row>
    <row r="737" spans="5:6" x14ac:dyDescent="0.2">
      <c r="E737">
        <v>37</v>
      </c>
      <c r="F737">
        <v>11</v>
      </c>
    </row>
    <row r="738" spans="5:6" x14ac:dyDescent="0.2">
      <c r="E738">
        <v>87</v>
      </c>
      <c r="F738">
        <v>248</v>
      </c>
    </row>
    <row r="739" spans="5:6" x14ac:dyDescent="0.2">
      <c r="E739">
        <v>15</v>
      </c>
      <c r="F739">
        <v>1</v>
      </c>
    </row>
    <row r="740" spans="5:6" x14ac:dyDescent="0.2">
      <c r="E740">
        <v>27</v>
      </c>
      <c r="F740">
        <v>19</v>
      </c>
    </row>
    <row r="741" spans="5:6" x14ac:dyDescent="0.2">
      <c r="E741">
        <v>19</v>
      </c>
      <c r="F741">
        <v>135</v>
      </c>
    </row>
    <row r="742" spans="5:6" x14ac:dyDescent="0.2">
      <c r="E742">
        <v>17</v>
      </c>
      <c r="F742">
        <v>9</v>
      </c>
    </row>
    <row r="743" spans="5:6" x14ac:dyDescent="0.2">
      <c r="E743">
        <v>26</v>
      </c>
      <c r="F743">
        <v>3</v>
      </c>
    </row>
    <row r="744" spans="5:6" x14ac:dyDescent="0.2">
      <c r="E744">
        <v>28</v>
      </c>
      <c r="F744">
        <v>7</v>
      </c>
    </row>
    <row r="745" spans="5:6" x14ac:dyDescent="0.2">
      <c r="E745">
        <v>37</v>
      </c>
      <c r="F745">
        <v>4</v>
      </c>
    </row>
    <row r="746" spans="5:6" x14ac:dyDescent="0.2">
      <c r="E746">
        <v>128</v>
      </c>
      <c r="F746">
        <v>44</v>
      </c>
    </row>
    <row r="747" spans="5:6" x14ac:dyDescent="0.2">
      <c r="E747">
        <v>10</v>
      </c>
      <c r="F747">
        <v>90</v>
      </c>
    </row>
    <row r="748" spans="5:6" x14ac:dyDescent="0.2">
      <c r="E748">
        <v>83</v>
      </c>
      <c r="F748">
        <v>8</v>
      </c>
    </row>
    <row r="749" spans="5:6" x14ac:dyDescent="0.2">
      <c r="E749">
        <v>46</v>
      </c>
      <c r="F749">
        <v>11</v>
      </c>
    </row>
    <row r="750" spans="5:6" x14ac:dyDescent="0.2">
      <c r="E750">
        <v>90</v>
      </c>
      <c r="F750">
        <v>41</v>
      </c>
    </row>
    <row r="751" spans="5:6" x14ac:dyDescent="0.2">
      <c r="E751">
        <v>81</v>
      </c>
      <c r="F751">
        <v>15</v>
      </c>
    </row>
    <row r="752" spans="5:6" x14ac:dyDescent="0.2">
      <c r="E752">
        <v>32</v>
      </c>
      <c r="F752">
        <v>9</v>
      </c>
    </row>
    <row r="753" spans="5:6" x14ac:dyDescent="0.2">
      <c r="E753">
        <v>20</v>
      </c>
      <c r="F753">
        <v>50</v>
      </c>
    </row>
    <row r="754" spans="5:6" x14ac:dyDescent="0.2">
      <c r="E754">
        <v>70</v>
      </c>
      <c r="F754">
        <v>34</v>
      </c>
    </row>
    <row r="755" spans="5:6" x14ac:dyDescent="0.2">
      <c r="E755">
        <v>168</v>
      </c>
      <c r="F755">
        <v>0</v>
      </c>
    </row>
    <row r="756" spans="5:6" x14ac:dyDescent="0.2">
      <c r="E756">
        <v>34</v>
      </c>
      <c r="F756">
        <v>0</v>
      </c>
    </row>
    <row r="757" spans="5:6" x14ac:dyDescent="0.2">
      <c r="E757">
        <v>48</v>
      </c>
      <c r="F757">
        <v>276</v>
      </c>
    </row>
    <row r="758" spans="5:6" x14ac:dyDescent="0.2">
      <c r="E758">
        <v>48</v>
      </c>
      <c r="F758">
        <v>16</v>
      </c>
    </row>
    <row r="759" spans="5:6" x14ac:dyDescent="0.2">
      <c r="E759">
        <v>221</v>
      </c>
      <c r="F759">
        <v>224</v>
      </c>
    </row>
    <row r="760" spans="5:6" x14ac:dyDescent="0.2">
      <c r="E760">
        <v>107</v>
      </c>
      <c r="F760">
        <v>140</v>
      </c>
    </row>
    <row r="761" spans="5:6" x14ac:dyDescent="0.2">
      <c r="E761">
        <v>45</v>
      </c>
      <c r="F761">
        <v>15</v>
      </c>
    </row>
    <row r="762" spans="5:6" x14ac:dyDescent="0.2">
      <c r="E762">
        <v>36</v>
      </c>
      <c r="F762">
        <v>37</v>
      </c>
    </row>
    <row r="763" spans="5:6" x14ac:dyDescent="0.2">
      <c r="E763">
        <v>101</v>
      </c>
      <c r="F763">
        <v>0</v>
      </c>
    </row>
    <row r="764" spans="5:6" x14ac:dyDescent="0.2">
      <c r="E764">
        <v>62</v>
      </c>
      <c r="F764">
        <v>46</v>
      </c>
    </row>
    <row r="765" spans="5:6" x14ac:dyDescent="0.2">
      <c r="E765">
        <v>32</v>
      </c>
      <c r="F765">
        <v>1</v>
      </c>
    </row>
    <row r="766" spans="5:6" x14ac:dyDescent="0.2">
      <c r="E766">
        <v>89</v>
      </c>
      <c r="F766">
        <v>323</v>
      </c>
    </row>
    <row r="767" spans="5:6" x14ac:dyDescent="0.2">
      <c r="E767">
        <v>93</v>
      </c>
      <c r="F767">
        <v>5</v>
      </c>
    </row>
    <row r="768" spans="5:6" x14ac:dyDescent="0.2">
      <c r="E768">
        <v>98</v>
      </c>
      <c r="F768">
        <v>17</v>
      </c>
    </row>
    <row r="769" spans="5:6" x14ac:dyDescent="0.2">
      <c r="E769">
        <v>82</v>
      </c>
      <c r="F769">
        <v>3</v>
      </c>
    </row>
    <row r="770" spans="5:6" x14ac:dyDescent="0.2">
      <c r="E770">
        <v>116</v>
      </c>
      <c r="F770">
        <v>2</v>
      </c>
    </row>
    <row r="771" spans="5:6" x14ac:dyDescent="0.2">
      <c r="E771">
        <v>52</v>
      </c>
      <c r="F771">
        <v>6</v>
      </c>
    </row>
    <row r="772" spans="5:6" x14ac:dyDescent="0.2">
      <c r="E772">
        <v>23</v>
      </c>
      <c r="F772">
        <v>0</v>
      </c>
    </row>
    <row r="773" spans="5:6" x14ac:dyDescent="0.2">
      <c r="E773">
        <v>77</v>
      </c>
      <c r="F773">
        <v>1</v>
      </c>
    </row>
    <row r="774" spans="5:6" x14ac:dyDescent="0.2">
      <c r="E774">
        <v>49</v>
      </c>
      <c r="F774">
        <v>3</v>
      </c>
    </row>
    <row r="775" spans="5:6" x14ac:dyDescent="0.2">
      <c r="E775">
        <v>59</v>
      </c>
      <c r="F775">
        <v>13</v>
      </c>
    </row>
    <row r="776" spans="5:6" x14ac:dyDescent="0.2">
      <c r="E776">
        <v>113</v>
      </c>
      <c r="F776">
        <v>1</v>
      </c>
    </row>
    <row r="777" spans="5:6" x14ac:dyDescent="0.2">
      <c r="E777">
        <v>34</v>
      </c>
      <c r="F777">
        <v>1</v>
      </c>
    </row>
    <row r="778" spans="5:6" x14ac:dyDescent="0.2">
      <c r="E778">
        <v>42</v>
      </c>
      <c r="F778">
        <v>9</v>
      </c>
    </row>
    <row r="779" spans="5:6" x14ac:dyDescent="0.2">
      <c r="E779">
        <v>42</v>
      </c>
      <c r="F779">
        <v>0</v>
      </c>
    </row>
    <row r="780" spans="5:6" x14ac:dyDescent="0.2">
      <c r="E780">
        <v>49</v>
      </c>
      <c r="F780">
        <v>2</v>
      </c>
    </row>
    <row r="781" spans="5:6" x14ac:dyDescent="0.2">
      <c r="E781">
        <v>56</v>
      </c>
      <c r="F781">
        <v>1</v>
      </c>
    </row>
    <row r="782" spans="5:6" x14ac:dyDescent="0.2">
      <c r="E782">
        <v>25</v>
      </c>
      <c r="F782">
        <v>10</v>
      </c>
    </row>
    <row r="783" spans="5:6" x14ac:dyDescent="0.2">
      <c r="E783">
        <v>52</v>
      </c>
      <c r="F783">
        <v>3</v>
      </c>
    </row>
    <row r="784" spans="5:6" x14ac:dyDescent="0.2">
      <c r="E784">
        <v>34</v>
      </c>
      <c r="F784">
        <v>2</v>
      </c>
    </row>
    <row r="785" spans="5:6" x14ac:dyDescent="0.2">
      <c r="E785">
        <v>67</v>
      </c>
      <c r="F785">
        <v>2</v>
      </c>
    </row>
    <row r="786" spans="5:6" x14ac:dyDescent="0.2">
      <c r="E786">
        <v>70</v>
      </c>
      <c r="F786">
        <v>1</v>
      </c>
    </row>
    <row r="787" spans="5:6" x14ac:dyDescent="0.2">
      <c r="E787">
        <v>89</v>
      </c>
      <c r="F787">
        <v>14</v>
      </c>
    </row>
    <row r="788" spans="5:6" x14ac:dyDescent="0.2">
      <c r="E788">
        <v>107</v>
      </c>
      <c r="F788">
        <v>0</v>
      </c>
    </row>
    <row r="789" spans="5:6" x14ac:dyDescent="0.2">
      <c r="E789">
        <v>159</v>
      </c>
      <c r="F789">
        <v>0</v>
      </c>
    </row>
    <row r="790" spans="5:6" x14ac:dyDescent="0.2">
      <c r="E790">
        <v>181</v>
      </c>
      <c r="F790">
        <v>4</v>
      </c>
    </row>
    <row r="791" spans="5:6" x14ac:dyDescent="0.2">
      <c r="E791">
        <v>131</v>
      </c>
      <c r="F791">
        <v>3</v>
      </c>
    </row>
    <row r="792" spans="5:6" x14ac:dyDescent="0.2">
      <c r="E792">
        <v>125</v>
      </c>
      <c r="F792">
        <v>0</v>
      </c>
    </row>
    <row r="793" spans="5:6" x14ac:dyDescent="0.2">
      <c r="E793">
        <v>61</v>
      </c>
      <c r="F793">
        <v>5</v>
      </c>
    </row>
    <row r="794" spans="5:6" x14ac:dyDescent="0.2">
      <c r="E794">
        <v>90</v>
      </c>
      <c r="F794">
        <v>47</v>
      </c>
    </row>
    <row r="795" spans="5:6" x14ac:dyDescent="0.2">
      <c r="E795">
        <v>35</v>
      </c>
      <c r="F795">
        <v>0</v>
      </c>
    </row>
    <row r="796" spans="5:6" x14ac:dyDescent="0.2">
      <c r="E796">
        <v>90</v>
      </c>
      <c r="F796">
        <v>10</v>
      </c>
    </row>
    <row r="797" spans="5:6" x14ac:dyDescent="0.2">
      <c r="E797">
        <v>4</v>
      </c>
      <c r="F797">
        <v>11</v>
      </c>
    </row>
    <row r="798" spans="5:6" x14ac:dyDescent="0.2">
      <c r="E798">
        <v>120</v>
      </c>
      <c r="F798">
        <v>2</v>
      </c>
    </row>
    <row r="799" spans="5:6" x14ac:dyDescent="0.2">
      <c r="E799">
        <v>14</v>
      </c>
      <c r="F799">
        <v>2</v>
      </c>
    </row>
    <row r="800" spans="5:6" x14ac:dyDescent="0.2">
      <c r="E800">
        <v>27</v>
      </c>
      <c r="F800">
        <v>22</v>
      </c>
    </row>
    <row r="801" spans="5:6" x14ac:dyDescent="0.2">
      <c r="E801">
        <v>49</v>
      </c>
      <c r="F801">
        <v>8</v>
      </c>
    </row>
    <row r="802" spans="5:6" x14ac:dyDescent="0.2">
      <c r="E802">
        <v>102</v>
      </c>
      <c r="F802">
        <v>6</v>
      </c>
    </row>
    <row r="803" spans="5:6" x14ac:dyDescent="0.2">
      <c r="E803">
        <v>3</v>
      </c>
      <c r="F803">
        <v>1</v>
      </c>
    </row>
    <row r="804" spans="5:6" x14ac:dyDescent="0.2">
      <c r="E804">
        <v>25</v>
      </c>
      <c r="F804">
        <v>3</v>
      </c>
    </row>
    <row r="805" spans="5:6" x14ac:dyDescent="0.2">
      <c r="E805">
        <v>118</v>
      </c>
      <c r="F805">
        <v>0</v>
      </c>
    </row>
    <row r="806" spans="5:6" x14ac:dyDescent="0.2">
      <c r="E806">
        <v>57</v>
      </c>
      <c r="F806">
        <v>0</v>
      </c>
    </row>
    <row r="807" spans="5:6" x14ac:dyDescent="0.2">
      <c r="E807">
        <v>11</v>
      </c>
      <c r="F807">
        <v>0</v>
      </c>
    </row>
    <row r="808" spans="5:6" x14ac:dyDescent="0.2">
      <c r="E808">
        <v>33</v>
      </c>
      <c r="F808">
        <v>0</v>
      </c>
    </row>
    <row r="809" spans="5:6" x14ac:dyDescent="0.2">
      <c r="E809">
        <v>40</v>
      </c>
      <c r="F809">
        <v>0</v>
      </c>
    </row>
    <row r="810" spans="5:6" x14ac:dyDescent="0.2">
      <c r="E810">
        <v>50</v>
      </c>
      <c r="F810">
        <v>3</v>
      </c>
    </row>
    <row r="811" spans="5:6" x14ac:dyDescent="0.2">
      <c r="E811">
        <v>38</v>
      </c>
      <c r="F811">
        <v>0</v>
      </c>
    </row>
    <row r="812" spans="5:6" x14ac:dyDescent="0.2">
      <c r="E812">
        <v>96</v>
      </c>
      <c r="F812">
        <v>0</v>
      </c>
    </row>
    <row r="813" spans="5:6" x14ac:dyDescent="0.2">
      <c r="E813">
        <v>48</v>
      </c>
      <c r="F813">
        <v>1</v>
      </c>
    </row>
    <row r="814" spans="5:6" x14ac:dyDescent="0.2">
      <c r="E814">
        <v>33</v>
      </c>
      <c r="F814">
        <v>2</v>
      </c>
    </row>
    <row r="815" spans="5:6" x14ac:dyDescent="0.2">
      <c r="E815">
        <v>226</v>
      </c>
      <c r="F815">
        <v>0</v>
      </c>
    </row>
    <row r="816" spans="5:6" x14ac:dyDescent="0.2">
      <c r="E816">
        <v>14</v>
      </c>
      <c r="F816">
        <v>0</v>
      </c>
    </row>
    <row r="817" spans="5:6" x14ac:dyDescent="0.2">
      <c r="E817">
        <v>20</v>
      </c>
      <c r="F817">
        <v>1</v>
      </c>
    </row>
    <row r="818" spans="5:6" x14ac:dyDescent="0.2">
      <c r="E818">
        <v>25</v>
      </c>
      <c r="F818">
        <v>7</v>
      </c>
    </row>
    <row r="819" spans="5:6" x14ac:dyDescent="0.2">
      <c r="E819">
        <v>90</v>
      </c>
      <c r="F819">
        <v>3</v>
      </c>
    </row>
    <row r="820" spans="5:6" x14ac:dyDescent="0.2">
      <c r="E820">
        <v>11</v>
      </c>
      <c r="F820">
        <v>0</v>
      </c>
    </row>
    <row r="821" spans="5:6" x14ac:dyDescent="0.2">
      <c r="E821">
        <v>55</v>
      </c>
      <c r="F821">
        <v>0</v>
      </c>
    </row>
    <row r="822" spans="5:6" x14ac:dyDescent="0.2">
      <c r="E822">
        <v>30</v>
      </c>
      <c r="F822">
        <v>0</v>
      </c>
    </row>
    <row r="823" spans="5:6" x14ac:dyDescent="0.2">
      <c r="E823">
        <v>28</v>
      </c>
      <c r="F823">
        <v>0</v>
      </c>
    </row>
    <row r="824" spans="5:6" x14ac:dyDescent="0.2">
      <c r="E824">
        <v>45</v>
      </c>
      <c r="F824">
        <v>6</v>
      </c>
    </row>
    <row r="825" spans="5:6" x14ac:dyDescent="0.2">
      <c r="E825">
        <v>13</v>
      </c>
      <c r="F825">
        <v>1</v>
      </c>
    </row>
    <row r="826" spans="5:6" x14ac:dyDescent="0.2">
      <c r="E826">
        <v>40</v>
      </c>
      <c r="F826">
        <v>2</v>
      </c>
    </row>
    <row r="827" spans="5:6" x14ac:dyDescent="0.2">
      <c r="E827">
        <v>21</v>
      </c>
      <c r="F827">
        <v>0</v>
      </c>
    </row>
    <row r="828" spans="5:6" x14ac:dyDescent="0.2">
      <c r="E828">
        <v>134</v>
      </c>
      <c r="F828">
        <v>3</v>
      </c>
    </row>
    <row r="829" spans="5:6" x14ac:dyDescent="0.2">
      <c r="E829">
        <v>20</v>
      </c>
      <c r="F829">
        <v>3</v>
      </c>
    </row>
    <row r="830" spans="5:6" x14ac:dyDescent="0.2">
      <c r="E830">
        <v>19</v>
      </c>
      <c r="F830">
        <v>0</v>
      </c>
    </row>
    <row r="831" spans="5:6" x14ac:dyDescent="0.2">
      <c r="E831">
        <v>209</v>
      </c>
      <c r="F831">
        <v>6</v>
      </c>
    </row>
    <row r="832" spans="5:6" x14ac:dyDescent="0.2">
      <c r="E832">
        <v>38</v>
      </c>
      <c r="F832">
        <v>0</v>
      </c>
    </row>
    <row r="833" spans="5:6" x14ac:dyDescent="0.2">
      <c r="E833">
        <v>24</v>
      </c>
      <c r="F833">
        <v>19</v>
      </c>
    </row>
    <row r="834" spans="5:6" x14ac:dyDescent="0.2">
      <c r="E834">
        <v>8</v>
      </c>
      <c r="F834">
        <v>1</v>
      </c>
    </row>
    <row r="835" spans="5:6" x14ac:dyDescent="0.2">
      <c r="E835">
        <v>179</v>
      </c>
      <c r="F835">
        <v>2</v>
      </c>
    </row>
    <row r="836" spans="5:6" x14ac:dyDescent="0.2">
      <c r="E836">
        <v>26</v>
      </c>
      <c r="F836">
        <v>0</v>
      </c>
    </row>
    <row r="837" spans="5:6" x14ac:dyDescent="0.2">
      <c r="E837">
        <v>131</v>
      </c>
      <c r="F837">
        <v>11</v>
      </c>
    </row>
    <row r="838" spans="5:6" x14ac:dyDescent="0.2">
      <c r="E838">
        <v>14</v>
      </c>
      <c r="F838">
        <v>0</v>
      </c>
    </row>
    <row r="839" spans="5:6" x14ac:dyDescent="0.2">
      <c r="E839">
        <v>174</v>
      </c>
      <c r="F839">
        <v>0</v>
      </c>
    </row>
    <row r="840" spans="5:6" x14ac:dyDescent="0.2">
      <c r="E840">
        <v>191</v>
      </c>
      <c r="F840">
        <v>1</v>
      </c>
    </row>
    <row r="841" spans="5:6" x14ac:dyDescent="0.2">
      <c r="E841">
        <v>38</v>
      </c>
      <c r="F841">
        <v>3</v>
      </c>
    </row>
    <row r="842" spans="5:6" x14ac:dyDescent="0.2">
      <c r="E842">
        <v>22</v>
      </c>
      <c r="F842">
        <v>1</v>
      </c>
    </row>
    <row r="843" spans="5:6" x14ac:dyDescent="0.2">
      <c r="E843">
        <v>149</v>
      </c>
      <c r="F843">
        <v>15</v>
      </c>
    </row>
    <row r="844" spans="5:6" x14ac:dyDescent="0.2">
      <c r="E844">
        <v>56</v>
      </c>
      <c r="F844">
        <v>2</v>
      </c>
    </row>
    <row r="845" spans="5:6" x14ac:dyDescent="0.2">
      <c r="E845">
        <v>19</v>
      </c>
      <c r="F845">
        <v>1</v>
      </c>
    </row>
    <row r="846" spans="5:6" x14ac:dyDescent="0.2">
      <c r="E846">
        <v>70</v>
      </c>
      <c r="F846">
        <v>1</v>
      </c>
    </row>
    <row r="847" spans="5:6" x14ac:dyDescent="0.2">
      <c r="E847">
        <v>81</v>
      </c>
      <c r="F847">
        <v>0</v>
      </c>
    </row>
    <row r="848" spans="5:6" x14ac:dyDescent="0.2">
      <c r="E848">
        <v>32</v>
      </c>
      <c r="F848">
        <v>1</v>
      </c>
    </row>
    <row r="849" spans="5:6" x14ac:dyDescent="0.2">
      <c r="E849">
        <v>26</v>
      </c>
      <c r="F849">
        <v>11</v>
      </c>
    </row>
    <row r="850" spans="5:6" x14ac:dyDescent="0.2">
      <c r="E850">
        <v>105</v>
      </c>
      <c r="F850">
        <v>0</v>
      </c>
    </row>
    <row r="851" spans="5:6" x14ac:dyDescent="0.2">
      <c r="E851">
        <v>29</v>
      </c>
      <c r="F851">
        <v>1</v>
      </c>
    </row>
    <row r="852" spans="5:6" x14ac:dyDescent="0.2">
      <c r="E852">
        <v>8</v>
      </c>
      <c r="F852">
        <v>6</v>
      </c>
    </row>
    <row r="853" spans="5:6" x14ac:dyDescent="0.2">
      <c r="E853">
        <v>89</v>
      </c>
      <c r="F853">
        <v>7</v>
      </c>
    </row>
    <row r="854" spans="5:6" x14ac:dyDescent="0.2">
      <c r="E854">
        <v>44</v>
      </c>
      <c r="F854">
        <v>0</v>
      </c>
    </row>
    <row r="855" spans="5:6" x14ac:dyDescent="0.2">
      <c r="E855">
        <v>246</v>
      </c>
      <c r="F855">
        <v>16</v>
      </c>
    </row>
    <row r="856" spans="5:6" x14ac:dyDescent="0.2">
      <c r="E856">
        <v>120</v>
      </c>
      <c r="F856">
        <v>0</v>
      </c>
    </row>
    <row r="857" spans="5:6" x14ac:dyDescent="0.2">
      <c r="E857">
        <v>26</v>
      </c>
      <c r="F857">
        <v>0</v>
      </c>
    </row>
    <row r="858" spans="5:6" x14ac:dyDescent="0.2">
      <c r="E858">
        <v>45</v>
      </c>
      <c r="F858">
        <v>0</v>
      </c>
    </row>
    <row r="859" spans="5:6" x14ac:dyDescent="0.2">
      <c r="E859">
        <v>20</v>
      </c>
      <c r="F859">
        <v>12</v>
      </c>
    </row>
    <row r="860" spans="5:6" x14ac:dyDescent="0.2">
      <c r="E860">
        <v>47</v>
      </c>
      <c r="F860">
        <v>1</v>
      </c>
    </row>
    <row r="861" spans="5:6" x14ac:dyDescent="0.2">
      <c r="E861">
        <v>13</v>
      </c>
      <c r="F861">
        <v>3</v>
      </c>
    </row>
    <row r="862" spans="5:6" x14ac:dyDescent="0.2">
      <c r="E862">
        <v>183</v>
      </c>
      <c r="F862">
        <v>1</v>
      </c>
    </row>
    <row r="863" spans="5:6" x14ac:dyDescent="0.2">
      <c r="E863">
        <v>21</v>
      </c>
      <c r="F863">
        <v>4</v>
      </c>
    </row>
    <row r="864" spans="5:6" x14ac:dyDescent="0.2">
      <c r="E864">
        <v>42</v>
      </c>
      <c r="F864">
        <v>1</v>
      </c>
    </row>
    <row r="865" spans="5:6" x14ac:dyDescent="0.2">
      <c r="E865">
        <v>54</v>
      </c>
      <c r="F865">
        <v>0</v>
      </c>
    </row>
    <row r="866" spans="5:6" x14ac:dyDescent="0.2">
      <c r="E866">
        <v>38</v>
      </c>
      <c r="F866">
        <v>2</v>
      </c>
    </row>
    <row r="867" spans="5:6" x14ac:dyDescent="0.2">
      <c r="E867">
        <v>64</v>
      </c>
      <c r="F867">
        <v>1</v>
      </c>
    </row>
    <row r="868" spans="5:6" x14ac:dyDescent="0.2">
      <c r="E868">
        <v>13</v>
      </c>
      <c r="F868">
        <v>1</v>
      </c>
    </row>
    <row r="869" spans="5:6" x14ac:dyDescent="0.2">
      <c r="E869">
        <v>33</v>
      </c>
      <c r="F869">
        <v>59</v>
      </c>
    </row>
    <row r="870" spans="5:6" x14ac:dyDescent="0.2">
      <c r="E870">
        <v>52</v>
      </c>
      <c r="F870">
        <v>13</v>
      </c>
    </row>
    <row r="871" spans="5:6" x14ac:dyDescent="0.2">
      <c r="E871">
        <v>107</v>
      </c>
      <c r="F871">
        <v>22</v>
      </c>
    </row>
    <row r="872" spans="5:6" x14ac:dyDescent="0.2">
      <c r="E872">
        <v>11</v>
      </c>
      <c r="F872">
        <v>0</v>
      </c>
    </row>
    <row r="873" spans="5:6" x14ac:dyDescent="0.2">
      <c r="E873">
        <v>34</v>
      </c>
      <c r="F873">
        <v>52</v>
      </c>
    </row>
    <row r="874" spans="5:6" x14ac:dyDescent="0.2">
      <c r="E874">
        <v>75</v>
      </c>
      <c r="F874">
        <v>4</v>
      </c>
    </row>
    <row r="875" spans="5:6" x14ac:dyDescent="0.2">
      <c r="E875">
        <v>26</v>
      </c>
      <c r="F875">
        <v>3</v>
      </c>
    </row>
    <row r="876" spans="5:6" x14ac:dyDescent="0.2">
      <c r="E876">
        <v>50</v>
      </c>
      <c r="F876">
        <v>3</v>
      </c>
    </row>
    <row r="877" spans="5:6" x14ac:dyDescent="0.2">
      <c r="E877">
        <v>80</v>
      </c>
      <c r="F877">
        <v>6</v>
      </c>
    </row>
    <row r="878" spans="5:6" x14ac:dyDescent="0.2">
      <c r="E878">
        <v>110</v>
      </c>
      <c r="F878">
        <v>35</v>
      </c>
    </row>
    <row r="879" spans="5:6" x14ac:dyDescent="0.2">
      <c r="E879">
        <v>77</v>
      </c>
      <c r="F879">
        <v>10</v>
      </c>
    </row>
    <row r="880" spans="5:6" x14ac:dyDescent="0.2">
      <c r="E880">
        <v>50</v>
      </c>
      <c r="F880">
        <v>2</v>
      </c>
    </row>
    <row r="881" spans="5:6" x14ac:dyDescent="0.2">
      <c r="E881">
        <v>145</v>
      </c>
      <c r="F881">
        <v>4</v>
      </c>
    </row>
    <row r="882" spans="5:6" x14ac:dyDescent="0.2">
      <c r="E882">
        <v>29</v>
      </c>
      <c r="F882">
        <v>2</v>
      </c>
    </row>
    <row r="883" spans="5:6" x14ac:dyDescent="0.2">
      <c r="E883">
        <v>114</v>
      </c>
      <c r="F883">
        <v>0</v>
      </c>
    </row>
    <row r="884" spans="5:6" x14ac:dyDescent="0.2">
      <c r="E884">
        <v>96</v>
      </c>
      <c r="F884">
        <v>1</v>
      </c>
    </row>
    <row r="885" spans="5:6" x14ac:dyDescent="0.2">
      <c r="E885">
        <v>31</v>
      </c>
      <c r="F885">
        <v>3</v>
      </c>
    </row>
    <row r="886" spans="5:6" x14ac:dyDescent="0.2">
      <c r="E886">
        <v>4883</v>
      </c>
      <c r="F886">
        <v>1</v>
      </c>
    </row>
    <row r="887" spans="5:6" x14ac:dyDescent="0.2">
      <c r="E887">
        <v>95</v>
      </c>
      <c r="F887">
        <v>0</v>
      </c>
    </row>
    <row r="888" spans="5:6" x14ac:dyDescent="0.2">
      <c r="E888">
        <v>2478</v>
      </c>
      <c r="F888">
        <v>12</v>
      </c>
    </row>
    <row r="889" spans="5:6" x14ac:dyDescent="0.2">
      <c r="E889">
        <v>1789</v>
      </c>
      <c r="F889">
        <v>0</v>
      </c>
    </row>
    <row r="890" spans="5:6" x14ac:dyDescent="0.2">
      <c r="E890">
        <v>680</v>
      </c>
      <c r="F890">
        <v>1</v>
      </c>
    </row>
    <row r="891" spans="5:6" x14ac:dyDescent="0.2">
      <c r="E891">
        <v>70</v>
      </c>
      <c r="F891">
        <v>0</v>
      </c>
    </row>
    <row r="892" spans="5:6" x14ac:dyDescent="0.2">
      <c r="E892">
        <v>23</v>
      </c>
      <c r="F892">
        <v>0</v>
      </c>
    </row>
    <row r="893" spans="5:6" x14ac:dyDescent="0.2">
      <c r="E893">
        <v>4245</v>
      </c>
      <c r="F893">
        <v>2</v>
      </c>
    </row>
    <row r="894" spans="5:6" x14ac:dyDescent="0.2">
      <c r="E894">
        <v>943</v>
      </c>
      <c r="F894">
        <v>92</v>
      </c>
    </row>
    <row r="895" spans="5:6" x14ac:dyDescent="0.2">
      <c r="E895">
        <v>1876</v>
      </c>
      <c r="F895">
        <v>0</v>
      </c>
    </row>
    <row r="896" spans="5:6" x14ac:dyDescent="0.2">
      <c r="E896">
        <v>834</v>
      </c>
      <c r="F896">
        <v>3</v>
      </c>
    </row>
    <row r="897" spans="5:6" x14ac:dyDescent="0.2">
      <c r="E897">
        <v>682</v>
      </c>
      <c r="F897">
        <v>10</v>
      </c>
    </row>
    <row r="898" spans="5:6" x14ac:dyDescent="0.2">
      <c r="E898">
        <v>147</v>
      </c>
      <c r="F898">
        <v>7</v>
      </c>
    </row>
    <row r="899" spans="5:6" x14ac:dyDescent="0.2">
      <c r="E899">
        <v>415</v>
      </c>
      <c r="F899">
        <v>3</v>
      </c>
    </row>
    <row r="900" spans="5:6" x14ac:dyDescent="0.2">
      <c r="E900">
        <v>290</v>
      </c>
      <c r="F900">
        <v>0</v>
      </c>
    </row>
    <row r="901" spans="5:6" x14ac:dyDescent="0.2">
      <c r="E901">
        <v>365</v>
      </c>
      <c r="F901">
        <v>1</v>
      </c>
    </row>
    <row r="902" spans="5:6" x14ac:dyDescent="0.2">
      <c r="E902">
        <v>660</v>
      </c>
      <c r="F902">
        <v>0</v>
      </c>
    </row>
    <row r="903" spans="5:6" x14ac:dyDescent="0.2">
      <c r="E903">
        <v>1356</v>
      </c>
      <c r="F903">
        <v>9</v>
      </c>
    </row>
    <row r="904" spans="5:6" x14ac:dyDescent="0.2">
      <c r="E904">
        <v>424</v>
      </c>
      <c r="F904">
        <v>2</v>
      </c>
    </row>
    <row r="905" spans="5:6" x14ac:dyDescent="0.2">
      <c r="E905">
        <v>33</v>
      </c>
      <c r="F905">
        <v>1</v>
      </c>
    </row>
    <row r="906" spans="5:6" x14ac:dyDescent="0.2">
      <c r="E906">
        <v>1633</v>
      </c>
      <c r="F906">
        <v>2</v>
      </c>
    </row>
    <row r="907" spans="5:6" x14ac:dyDescent="0.2">
      <c r="E907">
        <v>306</v>
      </c>
      <c r="F907">
        <v>11</v>
      </c>
    </row>
    <row r="908" spans="5:6" x14ac:dyDescent="0.2">
      <c r="E908">
        <v>205</v>
      </c>
      <c r="F908">
        <v>0</v>
      </c>
    </row>
    <row r="909" spans="5:6" x14ac:dyDescent="0.2">
      <c r="E909">
        <v>1281</v>
      </c>
      <c r="F909">
        <v>0</v>
      </c>
    </row>
    <row r="910" spans="5:6" x14ac:dyDescent="0.2">
      <c r="E910">
        <v>103</v>
      </c>
      <c r="F910">
        <v>9</v>
      </c>
    </row>
    <row r="911" spans="5:6" x14ac:dyDescent="0.2">
      <c r="E911">
        <v>1513</v>
      </c>
      <c r="F911">
        <v>0</v>
      </c>
    </row>
    <row r="912" spans="5:6" x14ac:dyDescent="0.2">
      <c r="E912">
        <v>405</v>
      </c>
      <c r="F912">
        <v>4</v>
      </c>
    </row>
    <row r="913" spans="5:6" x14ac:dyDescent="0.2">
      <c r="E913">
        <v>510</v>
      </c>
      <c r="F913">
        <v>1</v>
      </c>
    </row>
    <row r="914" spans="5:6" x14ac:dyDescent="0.2">
      <c r="E914">
        <v>1887</v>
      </c>
      <c r="F914">
        <v>2</v>
      </c>
    </row>
    <row r="915" spans="5:6" x14ac:dyDescent="0.2">
      <c r="E915">
        <v>701</v>
      </c>
      <c r="F915">
        <v>0</v>
      </c>
    </row>
    <row r="916" spans="5:6" x14ac:dyDescent="0.2">
      <c r="E916">
        <v>3863</v>
      </c>
      <c r="F916">
        <v>1</v>
      </c>
    </row>
    <row r="917" spans="5:6" x14ac:dyDescent="0.2">
      <c r="E917">
        <v>238</v>
      </c>
      <c r="F917">
        <v>17</v>
      </c>
    </row>
    <row r="918" spans="5:6" x14ac:dyDescent="0.2">
      <c r="E918">
        <v>2051</v>
      </c>
      <c r="F918">
        <v>2</v>
      </c>
    </row>
    <row r="919" spans="5:6" x14ac:dyDescent="0.2">
      <c r="E919">
        <v>402</v>
      </c>
      <c r="F919">
        <v>3</v>
      </c>
    </row>
    <row r="920" spans="5:6" x14ac:dyDescent="0.2">
      <c r="E920">
        <v>253</v>
      </c>
      <c r="F920">
        <v>41</v>
      </c>
    </row>
    <row r="921" spans="5:6" x14ac:dyDescent="0.2">
      <c r="E921">
        <v>473</v>
      </c>
      <c r="F921">
        <v>2</v>
      </c>
    </row>
    <row r="922" spans="5:6" x14ac:dyDescent="0.2">
      <c r="E922">
        <v>821</v>
      </c>
      <c r="F922">
        <v>3</v>
      </c>
    </row>
    <row r="923" spans="5:6" x14ac:dyDescent="0.2">
      <c r="E923">
        <v>388</v>
      </c>
      <c r="F923">
        <v>8</v>
      </c>
    </row>
    <row r="924" spans="5:6" x14ac:dyDescent="0.2">
      <c r="E924">
        <v>813</v>
      </c>
      <c r="F924">
        <v>0</v>
      </c>
    </row>
    <row r="925" spans="5:6" x14ac:dyDescent="0.2">
      <c r="E925">
        <v>1945</v>
      </c>
      <c r="F925">
        <v>1</v>
      </c>
    </row>
    <row r="926" spans="5:6" x14ac:dyDescent="0.2">
      <c r="E926">
        <v>1637</v>
      </c>
      <c r="F926">
        <v>3</v>
      </c>
    </row>
    <row r="927" spans="5:6" x14ac:dyDescent="0.2">
      <c r="E927">
        <v>1375</v>
      </c>
      <c r="F927">
        <v>4</v>
      </c>
    </row>
    <row r="928" spans="5:6" x14ac:dyDescent="0.2">
      <c r="E928">
        <v>17</v>
      </c>
      <c r="F928">
        <v>9</v>
      </c>
    </row>
    <row r="929" spans="5:6" x14ac:dyDescent="0.2">
      <c r="E929">
        <v>354</v>
      </c>
      <c r="F929">
        <v>16</v>
      </c>
    </row>
    <row r="930" spans="5:6" x14ac:dyDescent="0.2">
      <c r="E930">
        <v>191</v>
      </c>
      <c r="F930">
        <v>1</v>
      </c>
    </row>
    <row r="931" spans="5:6" x14ac:dyDescent="0.2">
      <c r="E931">
        <v>303</v>
      </c>
      <c r="F931">
        <v>7</v>
      </c>
    </row>
    <row r="932" spans="5:6" x14ac:dyDescent="0.2">
      <c r="E932">
        <v>137</v>
      </c>
      <c r="F932">
        <v>0</v>
      </c>
    </row>
    <row r="933" spans="5:6" x14ac:dyDescent="0.2">
      <c r="E933">
        <v>41</v>
      </c>
      <c r="F933">
        <v>0</v>
      </c>
    </row>
    <row r="934" spans="5:6" x14ac:dyDescent="0.2">
      <c r="E934">
        <v>398</v>
      </c>
      <c r="F934">
        <v>0</v>
      </c>
    </row>
    <row r="935" spans="5:6" x14ac:dyDescent="0.2">
      <c r="E935">
        <v>1737</v>
      </c>
      <c r="F935">
        <v>0</v>
      </c>
    </row>
    <row r="936" spans="5:6" x14ac:dyDescent="0.2">
      <c r="E936">
        <v>971</v>
      </c>
      <c r="F936">
        <v>0</v>
      </c>
    </row>
    <row r="937" spans="5:6" x14ac:dyDescent="0.2">
      <c r="E937">
        <v>183</v>
      </c>
      <c r="F937">
        <v>1</v>
      </c>
    </row>
    <row r="938" spans="5:6" x14ac:dyDescent="0.2">
      <c r="E938">
        <v>4562</v>
      </c>
      <c r="F938">
        <v>2</v>
      </c>
    </row>
    <row r="939" spans="5:6" x14ac:dyDescent="0.2">
      <c r="E939">
        <v>26457</v>
      </c>
      <c r="F939">
        <v>1</v>
      </c>
    </row>
    <row r="940" spans="5:6" x14ac:dyDescent="0.2">
      <c r="E940">
        <v>162</v>
      </c>
      <c r="F940">
        <v>15</v>
      </c>
    </row>
    <row r="941" spans="5:6" x14ac:dyDescent="0.2">
      <c r="E941">
        <v>479</v>
      </c>
      <c r="F941">
        <v>1</v>
      </c>
    </row>
    <row r="942" spans="5:6" x14ac:dyDescent="0.2">
      <c r="E942">
        <v>426</v>
      </c>
      <c r="F942">
        <v>1</v>
      </c>
    </row>
    <row r="943" spans="5:6" x14ac:dyDescent="0.2">
      <c r="E943">
        <v>450</v>
      </c>
      <c r="F943">
        <v>0</v>
      </c>
    </row>
    <row r="944" spans="5:6" x14ac:dyDescent="0.2">
      <c r="E944">
        <v>1780</v>
      </c>
      <c r="F944">
        <v>39</v>
      </c>
    </row>
    <row r="945" spans="5:6" x14ac:dyDescent="0.2">
      <c r="E945">
        <v>122</v>
      </c>
      <c r="F945">
        <v>103</v>
      </c>
    </row>
    <row r="946" spans="5:6" x14ac:dyDescent="0.2">
      <c r="E946">
        <v>95</v>
      </c>
      <c r="F946">
        <v>0</v>
      </c>
    </row>
    <row r="947" spans="5:6" x14ac:dyDescent="0.2">
      <c r="E947">
        <v>325</v>
      </c>
      <c r="F947">
        <v>39</v>
      </c>
    </row>
    <row r="948" spans="5:6" x14ac:dyDescent="0.2">
      <c r="E948">
        <v>353</v>
      </c>
      <c r="F948">
        <v>15</v>
      </c>
    </row>
    <row r="949" spans="5:6" x14ac:dyDescent="0.2">
      <c r="E949">
        <v>105</v>
      </c>
      <c r="F949">
        <v>22</v>
      </c>
    </row>
    <row r="950" spans="5:6" x14ac:dyDescent="0.2">
      <c r="E950">
        <v>729</v>
      </c>
      <c r="F950">
        <v>92</v>
      </c>
    </row>
    <row r="951" spans="5:6" x14ac:dyDescent="0.2">
      <c r="E951">
        <v>454</v>
      </c>
      <c r="F951">
        <v>25</v>
      </c>
    </row>
    <row r="952" spans="5:6" x14ac:dyDescent="0.2">
      <c r="E952">
        <v>539</v>
      </c>
      <c r="F952">
        <v>19</v>
      </c>
    </row>
    <row r="953" spans="5:6" x14ac:dyDescent="0.2">
      <c r="E953">
        <v>79</v>
      </c>
      <c r="F953">
        <v>19</v>
      </c>
    </row>
    <row r="954" spans="5:6" x14ac:dyDescent="0.2">
      <c r="E954">
        <v>94</v>
      </c>
      <c r="F954">
        <v>13</v>
      </c>
    </row>
    <row r="955" spans="5:6" x14ac:dyDescent="0.2">
      <c r="E955">
        <v>625</v>
      </c>
      <c r="F955">
        <v>124</v>
      </c>
    </row>
    <row r="956" spans="5:6" x14ac:dyDescent="0.2">
      <c r="E956">
        <v>508</v>
      </c>
      <c r="F956">
        <v>4</v>
      </c>
    </row>
    <row r="957" spans="5:6" x14ac:dyDescent="0.2">
      <c r="E957">
        <v>531</v>
      </c>
      <c r="F957">
        <v>10</v>
      </c>
    </row>
    <row r="958" spans="5:6" x14ac:dyDescent="0.2">
      <c r="E958">
        <v>158</v>
      </c>
      <c r="F958">
        <v>15</v>
      </c>
    </row>
    <row r="959" spans="5:6" x14ac:dyDescent="0.2">
      <c r="E959">
        <v>508</v>
      </c>
      <c r="F959">
        <v>38</v>
      </c>
    </row>
    <row r="960" spans="5:6" x14ac:dyDescent="0.2">
      <c r="E960">
        <v>644</v>
      </c>
      <c r="F960">
        <v>152</v>
      </c>
    </row>
    <row r="961" spans="5:6" x14ac:dyDescent="0.2">
      <c r="E961">
        <v>848</v>
      </c>
      <c r="F961">
        <v>24</v>
      </c>
    </row>
    <row r="962" spans="5:6" x14ac:dyDescent="0.2">
      <c r="E962">
        <v>429</v>
      </c>
      <c r="F962">
        <v>76</v>
      </c>
    </row>
    <row r="963" spans="5:6" x14ac:dyDescent="0.2">
      <c r="E963">
        <v>204</v>
      </c>
      <c r="F963">
        <v>185</v>
      </c>
    </row>
    <row r="964" spans="5:6" x14ac:dyDescent="0.2">
      <c r="E964">
        <v>379</v>
      </c>
      <c r="F964">
        <v>33</v>
      </c>
    </row>
    <row r="965" spans="5:6" x14ac:dyDescent="0.2">
      <c r="E965">
        <v>271</v>
      </c>
      <c r="F965">
        <v>108</v>
      </c>
    </row>
    <row r="966" spans="5:6" x14ac:dyDescent="0.2">
      <c r="E966">
        <v>120</v>
      </c>
      <c r="F966">
        <v>29</v>
      </c>
    </row>
    <row r="967" spans="5:6" x14ac:dyDescent="0.2">
      <c r="E967">
        <v>140</v>
      </c>
      <c r="F967">
        <v>24</v>
      </c>
    </row>
    <row r="968" spans="5:6" x14ac:dyDescent="0.2">
      <c r="E968">
        <v>193</v>
      </c>
      <c r="F968">
        <v>4</v>
      </c>
    </row>
    <row r="969" spans="5:6" x14ac:dyDescent="0.2">
      <c r="E969">
        <v>180</v>
      </c>
      <c r="F969">
        <v>4</v>
      </c>
    </row>
    <row r="970" spans="5:6" x14ac:dyDescent="0.2">
      <c r="E970">
        <v>263</v>
      </c>
      <c r="F970">
        <v>15</v>
      </c>
    </row>
    <row r="971" spans="5:6" x14ac:dyDescent="0.2">
      <c r="E971">
        <v>217</v>
      </c>
      <c r="F971">
        <v>4</v>
      </c>
    </row>
    <row r="972" spans="5:6" x14ac:dyDescent="0.2">
      <c r="E972">
        <v>443</v>
      </c>
      <c r="F972">
        <v>139</v>
      </c>
    </row>
    <row r="973" spans="5:6" x14ac:dyDescent="0.2">
      <c r="E973">
        <v>1373</v>
      </c>
      <c r="F973">
        <v>2</v>
      </c>
    </row>
    <row r="974" spans="5:6" x14ac:dyDescent="0.2">
      <c r="E974">
        <v>742</v>
      </c>
      <c r="F974">
        <v>18</v>
      </c>
    </row>
    <row r="975" spans="5:6" x14ac:dyDescent="0.2">
      <c r="E975">
        <v>170</v>
      </c>
      <c r="F975">
        <v>81</v>
      </c>
    </row>
    <row r="976" spans="5:6" x14ac:dyDescent="0.2">
      <c r="E976">
        <v>242</v>
      </c>
      <c r="F976">
        <v>86</v>
      </c>
    </row>
    <row r="977" spans="5:6" x14ac:dyDescent="0.2">
      <c r="E977">
        <v>541</v>
      </c>
      <c r="F977">
        <v>140</v>
      </c>
    </row>
    <row r="978" spans="5:6" x14ac:dyDescent="0.2">
      <c r="E978">
        <v>121</v>
      </c>
      <c r="F978">
        <v>37</v>
      </c>
    </row>
    <row r="979" spans="5:6" x14ac:dyDescent="0.2">
      <c r="E979">
        <v>621</v>
      </c>
      <c r="F979">
        <v>6</v>
      </c>
    </row>
    <row r="980" spans="5:6" x14ac:dyDescent="0.2">
      <c r="E980">
        <v>101</v>
      </c>
      <c r="F980">
        <v>113</v>
      </c>
    </row>
    <row r="981" spans="5:6" x14ac:dyDescent="0.2">
      <c r="E981">
        <v>554</v>
      </c>
      <c r="F981">
        <v>37</v>
      </c>
    </row>
    <row r="982" spans="5:6" x14ac:dyDescent="0.2">
      <c r="E982">
        <v>666</v>
      </c>
      <c r="F982">
        <v>18</v>
      </c>
    </row>
    <row r="983" spans="5:6" x14ac:dyDescent="0.2">
      <c r="E983">
        <v>410</v>
      </c>
      <c r="F983">
        <v>75</v>
      </c>
    </row>
    <row r="984" spans="5:6" x14ac:dyDescent="0.2">
      <c r="E984">
        <v>375</v>
      </c>
      <c r="F984">
        <v>52</v>
      </c>
    </row>
    <row r="985" spans="5:6" x14ac:dyDescent="0.2">
      <c r="E985">
        <v>1364</v>
      </c>
      <c r="F985">
        <v>122</v>
      </c>
    </row>
    <row r="986" spans="5:6" x14ac:dyDescent="0.2">
      <c r="E986">
        <v>35</v>
      </c>
      <c r="F986">
        <v>8</v>
      </c>
    </row>
    <row r="987" spans="5:6" x14ac:dyDescent="0.2">
      <c r="E987">
        <v>203</v>
      </c>
      <c r="F987">
        <v>8</v>
      </c>
    </row>
    <row r="988" spans="5:6" x14ac:dyDescent="0.2">
      <c r="E988">
        <v>49</v>
      </c>
      <c r="F988">
        <v>96</v>
      </c>
    </row>
    <row r="989" spans="5:6" x14ac:dyDescent="0.2">
      <c r="E989">
        <v>5812</v>
      </c>
      <c r="F989">
        <v>9</v>
      </c>
    </row>
    <row r="990" spans="5:6" x14ac:dyDescent="0.2">
      <c r="E990">
        <v>1556</v>
      </c>
      <c r="F990">
        <v>2</v>
      </c>
    </row>
    <row r="991" spans="5:6" x14ac:dyDescent="0.2">
      <c r="E991">
        <v>65</v>
      </c>
      <c r="F991">
        <v>26</v>
      </c>
    </row>
    <row r="992" spans="5:6" x14ac:dyDescent="0.2">
      <c r="E992">
        <v>10</v>
      </c>
      <c r="F992">
        <v>23</v>
      </c>
    </row>
    <row r="993" spans="5:6" x14ac:dyDescent="0.2">
      <c r="E993">
        <v>76</v>
      </c>
      <c r="F993">
        <v>0</v>
      </c>
    </row>
    <row r="994" spans="5:6" x14ac:dyDescent="0.2">
      <c r="E994">
        <v>263</v>
      </c>
      <c r="F994">
        <v>140</v>
      </c>
    </row>
    <row r="995" spans="5:6" x14ac:dyDescent="0.2">
      <c r="E995">
        <v>1530</v>
      </c>
      <c r="F995">
        <v>0</v>
      </c>
    </row>
    <row r="996" spans="5:6" x14ac:dyDescent="0.2">
      <c r="E996">
        <v>278</v>
      </c>
      <c r="F996">
        <v>6</v>
      </c>
    </row>
    <row r="997" spans="5:6" x14ac:dyDescent="0.2">
      <c r="E997">
        <v>350</v>
      </c>
      <c r="F997">
        <v>100</v>
      </c>
    </row>
    <row r="998" spans="5:6" x14ac:dyDescent="0.2">
      <c r="E998">
        <v>470</v>
      </c>
      <c r="F998">
        <v>0</v>
      </c>
    </row>
    <row r="999" spans="5:6" x14ac:dyDescent="0.2">
      <c r="E999">
        <v>3</v>
      </c>
      <c r="F999">
        <v>4</v>
      </c>
    </row>
    <row r="1000" spans="5:6" x14ac:dyDescent="0.2">
      <c r="E1000">
        <v>8200</v>
      </c>
      <c r="F1000">
        <v>8</v>
      </c>
    </row>
    <row r="1001" spans="5:6" x14ac:dyDescent="0.2">
      <c r="E1001">
        <v>8359</v>
      </c>
      <c r="F1001">
        <v>0</v>
      </c>
    </row>
    <row r="1002" spans="5:6" x14ac:dyDescent="0.2">
      <c r="E1002">
        <v>188</v>
      </c>
      <c r="F1002">
        <v>16</v>
      </c>
    </row>
    <row r="1003" spans="5:6" x14ac:dyDescent="0.2">
      <c r="E1003">
        <v>48</v>
      </c>
      <c r="F1003">
        <v>2</v>
      </c>
    </row>
    <row r="1004" spans="5:6" x14ac:dyDescent="0.2">
      <c r="E1004">
        <v>607</v>
      </c>
      <c r="F1004">
        <v>48</v>
      </c>
    </row>
    <row r="1005" spans="5:6" x14ac:dyDescent="0.2">
      <c r="E1005">
        <v>50</v>
      </c>
      <c r="F1005">
        <v>2</v>
      </c>
    </row>
    <row r="1006" spans="5:6" x14ac:dyDescent="0.2">
      <c r="E1006">
        <v>55</v>
      </c>
      <c r="F1006">
        <v>2</v>
      </c>
    </row>
    <row r="1007" spans="5:6" x14ac:dyDescent="0.2">
      <c r="E1007">
        <v>38</v>
      </c>
      <c r="F1007">
        <v>1</v>
      </c>
    </row>
    <row r="1008" spans="5:6" x14ac:dyDescent="0.2">
      <c r="E1008">
        <v>25</v>
      </c>
      <c r="F1008">
        <v>17</v>
      </c>
    </row>
    <row r="1009" spans="5:6" x14ac:dyDescent="0.2">
      <c r="E1009">
        <v>46</v>
      </c>
      <c r="F1009">
        <v>0</v>
      </c>
    </row>
    <row r="1010" spans="5:6" x14ac:dyDescent="0.2">
      <c r="E1010">
        <v>83</v>
      </c>
      <c r="F1010">
        <v>11</v>
      </c>
    </row>
    <row r="1011" spans="5:6" x14ac:dyDescent="0.2">
      <c r="E1011">
        <v>35</v>
      </c>
      <c r="F1011">
        <v>95</v>
      </c>
    </row>
    <row r="1012" spans="5:6" x14ac:dyDescent="0.2">
      <c r="E1012">
        <v>25</v>
      </c>
      <c r="F1012">
        <v>13</v>
      </c>
    </row>
    <row r="1013" spans="5:6" x14ac:dyDescent="0.2">
      <c r="E1013">
        <v>75</v>
      </c>
      <c r="F1013">
        <v>2</v>
      </c>
    </row>
    <row r="1014" spans="5:6" x14ac:dyDescent="0.2">
      <c r="E1014">
        <v>62</v>
      </c>
      <c r="F1014">
        <v>2</v>
      </c>
    </row>
    <row r="1015" spans="5:6" x14ac:dyDescent="0.2">
      <c r="E1015">
        <v>160</v>
      </c>
      <c r="F1015">
        <v>3</v>
      </c>
    </row>
    <row r="1016" spans="5:6" x14ac:dyDescent="0.2">
      <c r="E1016">
        <v>246</v>
      </c>
      <c r="F1016">
        <v>0</v>
      </c>
    </row>
    <row r="1017" spans="5:6" x14ac:dyDescent="0.2">
      <c r="E1017">
        <v>55</v>
      </c>
      <c r="F1017">
        <v>0</v>
      </c>
    </row>
    <row r="1018" spans="5:6" x14ac:dyDescent="0.2">
      <c r="E1018">
        <v>23</v>
      </c>
      <c r="F1018">
        <v>0</v>
      </c>
    </row>
    <row r="1019" spans="5:6" x14ac:dyDescent="0.2">
      <c r="E1019">
        <v>72</v>
      </c>
      <c r="F1019">
        <v>2</v>
      </c>
    </row>
    <row r="1020" spans="5:6" x14ac:dyDescent="0.2">
      <c r="E1020">
        <v>22</v>
      </c>
      <c r="F1020">
        <v>24</v>
      </c>
    </row>
    <row r="1021" spans="5:6" x14ac:dyDescent="0.2">
      <c r="E1021">
        <v>14</v>
      </c>
      <c r="F1021">
        <v>25</v>
      </c>
    </row>
    <row r="1022" spans="5:6" x14ac:dyDescent="0.2">
      <c r="E1022">
        <v>38</v>
      </c>
      <c r="F1022">
        <v>3</v>
      </c>
    </row>
    <row r="1023" spans="5:6" x14ac:dyDescent="0.2">
      <c r="E1023">
        <v>32</v>
      </c>
      <c r="F1023">
        <v>41</v>
      </c>
    </row>
    <row r="1024" spans="5:6" x14ac:dyDescent="0.2">
      <c r="E1024">
        <v>63</v>
      </c>
      <c r="F1024">
        <v>2</v>
      </c>
    </row>
    <row r="1025" spans="5:6" x14ac:dyDescent="0.2">
      <c r="E1025">
        <v>27</v>
      </c>
      <c r="F1025">
        <v>4</v>
      </c>
    </row>
    <row r="1026" spans="5:6" x14ac:dyDescent="0.2">
      <c r="E1026">
        <v>44</v>
      </c>
      <c r="F1026">
        <v>99</v>
      </c>
    </row>
    <row r="1027" spans="5:6" x14ac:dyDescent="0.2">
      <c r="E1027">
        <v>38</v>
      </c>
      <c r="F1027">
        <v>4</v>
      </c>
    </row>
    <row r="1028" spans="5:6" x14ac:dyDescent="0.2">
      <c r="E1028">
        <v>115</v>
      </c>
      <c r="F1028">
        <v>4</v>
      </c>
    </row>
    <row r="1029" spans="5:6" x14ac:dyDescent="0.2">
      <c r="E1029">
        <v>37</v>
      </c>
      <c r="F1029">
        <v>38</v>
      </c>
    </row>
    <row r="1030" spans="5:6" x14ac:dyDescent="0.2">
      <c r="E1030">
        <v>99</v>
      </c>
      <c r="F1030">
        <v>285</v>
      </c>
    </row>
    <row r="1031" spans="5:6" x14ac:dyDescent="0.2">
      <c r="E1031">
        <v>44</v>
      </c>
      <c r="F1031">
        <v>1</v>
      </c>
    </row>
    <row r="1032" spans="5:6" x14ac:dyDescent="0.2">
      <c r="E1032">
        <v>58</v>
      </c>
      <c r="F1032">
        <v>42</v>
      </c>
    </row>
    <row r="1033" spans="5:6" x14ac:dyDescent="0.2">
      <c r="E1033">
        <v>191</v>
      </c>
      <c r="F1033">
        <v>26</v>
      </c>
    </row>
    <row r="1034" spans="5:6" x14ac:dyDescent="0.2">
      <c r="E1034">
        <v>40</v>
      </c>
      <c r="F1034">
        <v>2</v>
      </c>
    </row>
    <row r="1035" spans="5:6" x14ac:dyDescent="0.2">
      <c r="E1035">
        <v>38</v>
      </c>
      <c r="F1035">
        <v>4</v>
      </c>
    </row>
    <row r="1036" spans="5:6" x14ac:dyDescent="0.2">
      <c r="E1036">
        <v>39</v>
      </c>
      <c r="F1036">
        <v>6</v>
      </c>
    </row>
    <row r="1037" spans="5:6" x14ac:dyDescent="0.2">
      <c r="E1037">
        <v>11</v>
      </c>
      <c r="F1037">
        <v>70</v>
      </c>
    </row>
    <row r="1038" spans="5:6" x14ac:dyDescent="0.2">
      <c r="E1038">
        <v>107</v>
      </c>
      <c r="F1038">
        <v>9</v>
      </c>
    </row>
    <row r="1039" spans="5:6" x14ac:dyDescent="0.2">
      <c r="E1039">
        <v>147</v>
      </c>
      <c r="F1039">
        <v>8</v>
      </c>
    </row>
    <row r="1040" spans="5:6" x14ac:dyDescent="0.2">
      <c r="E1040">
        <v>36</v>
      </c>
      <c r="F1040">
        <v>105</v>
      </c>
    </row>
    <row r="1041" spans="5:6" x14ac:dyDescent="0.2">
      <c r="E1041">
        <v>92</v>
      </c>
      <c r="F1041">
        <v>12</v>
      </c>
    </row>
    <row r="1042" spans="5:6" x14ac:dyDescent="0.2">
      <c r="E1042">
        <v>35</v>
      </c>
      <c r="F1042">
        <v>0</v>
      </c>
    </row>
    <row r="1043" spans="5:6" x14ac:dyDescent="0.2">
      <c r="E1043">
        <v>17</v>
      </c>
      <c r="F1043">
        <v>16</v>
      </c>
    </row>
    <row r="1044" spans="5:6" x14ac:dyDescent="0.2">
      <c r="E1044">
        <v>22</v>
      </c>
      <c r="F1044">
        <v>7</v>
      </c>
    </row>
    <row r="1045" spans="5:6" x14ac:dyDescent="0.2">
      <c r="E1045">
        <v>69</v>
      </c>
      <c r="F1045">
        <v>4</v>
      </c>
    </row>
    <row r="1046" spans="5:6" x14ac:dyDescent="0.2">
      <c r="E1046">
        <v>13</v>
      </c>
      <c r="F1046">
        <v>1</v>
      </c>
    </row>
    <row r="1047" spans="5:6" x14ac:dyDescent="0.2">
      <c r="E1047">
        <v>58</v>
      </c>
      <c r="F1047">
        <v>28</v>
      </c>
    </row>
    <row r="1048" spans="5:6" x14ac:dyDescent="0.2">
      <c r="E1048">
        <v>44</v>
      </c>
      <c r="F1048">
        <v>1</v>
      </c>
    </row>
    <row r="1049" spans="5:6" x14ac:dyDescent="0.2">
      <c r="E1049">
        <v>83</v>
      </c>
      <c r="F1049">
        <v>1</v>
      </c>
    </row>
    <row r="1050" spans="5:6" x14ac:dyDescent="0.2">
      <c r="E1050">
        <v>117</v>
      </c>
      <c r="F1050">
        <v>5</v>
      </c>
    </row>
    <row r="1051" spans="5:6" x14ac:dyDescent="0.2">
      <c r="E1051">
        <v>32</v>
      </c>
      <c r="F1051">
        <v>3</v>
      </c>
    </row>
    <row r="1052" spans="5:6" x14ac:dyDescent="0.2">
      <c r="E1052">
        <v>8</v>
      </c>
      <c r="F1052">
        <v>2</v>
      </c>
    </row>
    <row r="1053" spans="5:6" x14ac:dyDescent="0.2">
      <c r="E1053">
        <v>340</v>
      </c>
      <c r="F1053">
        <v>0</v>
      </c>
    </row>
    <row r="1054" spans="5:6" x14ac:dyDescent="0.2">
      <c r="E1054">
        <v>7</v>
      </c>
      <c r="F1054">
        <v>0</v>
      </c>
    </row>
    <row r="1055" spans="5:6" x14ac:dyDescent="0.2">
      <c r="E1055">
        <v>19</v>
      </c>
      <c r="F1055">
        <v>3</v>
      </c>
    </row>
    <row r="1056" spans="5:6" x14ac:dyDescent="0.2">
      <c r="E1056">
        <v>47</v>
      </c>
      <c r="F1056">
        <v>0</v>
      </c>
    </row>
    <row r="1057" spans="5:6" x14ac:dyDescent="0.2">
      <c r="E1057">
        <v>13</v>
      </c>
      <c r="F1057">
        <v>0</v>
      </c>
    </row>
    <row r="1058" spans="5:6" x14ac:dyDescent="0.2">
      <c r="E1058">
        <v>90</v>
      </c>
      <c r="F1058">
        <v>3</v>
      </c>
    </row>
    <row r="1059" spans="5:6" x14ac:dyDescent="0.2">
      <c r="E1059">
        <v>63</v>
      </c>
      <c r="F1059">
        <v>7</v>
      </c>
    </row>
    <row r="1060" spans="5:6" x14ac:dyDescent="0.2">
      <c r="E1060">
        <v>26</v>
      </c>
      <c r="F1060">
        <v>25</v>
      </c>
    </row>
    <row r="1061" spans="5:6" x14ac:dyDescent="0.2">
      <c r="E1061">
        <v>71</v>
      </c>
      <c r="F1061">
        <v>10</v>
      </c>
    </row>
    <row r="1062" spans="5:6" x14ac:dyDescent="0.2">
      <c r="E1062">
        <v>38</v>
      </c>
      <c r="F1062">
        <v>3</v>
      </c>
    </row>
    <row r="1063" spans="5:6" x14ac:dyDescent="0.2">
      <c r="E1063">
        <v>859</v>
      </c>
      <c r="F1063">
        <v>5</v>
      </c>
    </row>
    <row r="1064" spans="5:6" x14ac:dyDescent="0.2">
      <c r="E1064">
        <v>21</v>
      </c>
      <c r="F1064">
        <v>5</v>
      </c>
    </row>
    <row r="1065" spans="5:6" x14ac:dyDescent="0.2">
      <c r="E1065">
        <v>78</v>
      </c>
      <c r="F1065">
        <v>27</v>
      </c>
    </row>
    <row r="1066" spans="5:6" x14ac:dyDescent="0.2">
      <c r="E1066">
        <v>53</v>
      </c>
      <c r="F1066">
        <v>2</v>
      </c>
    </row>
    <row r="1067" spans="5:6" x14ac:dyDescent="0.2">
      <c r="E1067">
        <v>356</v>
      </c>
      <c r="F1067">
        <v>236</v>
      </c>
    </row>
    <row r="1068" spans="5:6" x14ac:dyDescent="0.2">
      <c r="E1068">
        <v>279</v>
      </c>
      <c r="F1068">
        <v>1</v>
      </c>
    </row>
    <row r="1069" spans="5:6" x14ac:dyDescent="0.2">
      <c r="E1069">
        <v>266</v>
      </c>
      <c r="F1069">
        <v>12</v>
      </c>
    </row>
    <row r="1070" spans="5:6" x14ac:dyDescent="0.2">
      <c r="E1070">
        <v>623</v>
      </c>
      <c r="F1070">
        <v>4</v>
      </c>
    </row>
    <row r="1071" spans="5:6" x14ac:dyDescent="0.2">
      <c r="E1071">
        <v>392</v>
      </c>
      <c r="F1071">
        <v>3</v>
      </c>
    </row>
    <row r="1072" spans="5:6" x14ac:dyDescent="0.2">
      <c r="E1072">
        <v>3562</v>
      </c>
      <c r="F1072">
        <v>99</v>
      </c>
    </row>
    <row r="1073" spans="5:6" x14ac:dyDescent="0.2">
      <c r="E1073">
        <v>514</v>
      </c>
      <c r="F1073">
        <v>3</v>
      </c>
    </row>
    <row r="1074" spans="5:6" x14ac:dyDescent="0.2">
      <c r="E1074">
        <v>88</v>
      </c>
      <c r="F1074">
        <v>3</v>
      </c>
    </row>
    <row r="1075" spans="5:6" x14ac:dyDescent="0.2">
      <c r="E1075">
        <v>537</v>
      </c>
      <c r="F1075">
        <v>22</v>
      </c>
    </row>
    <row r="1076" spans="5:6" x14ac:dyDescent="0.2">
      <c r="E1076">
        <v>25</v>
      </c>
      <c r="F1076">
        <v>4</v>
      </c>
    </row>
    <row r="1077" spans="5:6" x14ac:dyDescent="0.2">
      <c r="E1077">
        <v>3238</v>
      </c>
      <c r="F1077">
        <v>534</v>
      </c>
    </row>
    <row r="1078" spans="5:6" x14ac:dyDescent="0.2">
      <c r="E1078">
        <v>897</v>
      </c>
      <c r="F1078">
        <v>12</v>
      </c>
    </row>
    <row r="1079" spans="5:6" x14ac:dyDescent="0.2">
      <c r="E1079">
        <v>878</v>
      </c>
      <c r="F1079">
        <v>56</v>
      </c>
    </row>
    <row r="1080" spans="5:6" x14ac:dyDescent="0.2">
      <c r="E1080">
        <v>115</v>
      </c>
      <c r="F1080">
        <v>11</v>
      </c>
    </row>
    <row r="1081" spans="5:6" x14ac:dyDescent="0.2">
      <c r="E1081">
        <v>234</v>
      </c>
      <c r="F1081">
        <v>0</v>
      </c>
    </row>
    <row r="1082" spans="5:6" x14ac:dyDescent="0.2">
      <c r="E1082">
        <v>4330</v>
      </c>
      <c r="F1082">
        <v>12</v>
      </c>
    </row>
    <row r="1083" spans="5:6" x14ac:dyDescent="0.2">
      <c r="E1083">
        <v>651</v>
      </c>
      <c r="F1083">
        <v>5</v>
      </c>
    </row>
    <row r="1084" spans="5:6" x14ac:dyDescent="0.2">
      <c r="E1084">
        <v>251</v>
      </c>
      <c r="F1084">
        <v>24</v>
      </c>
    </row>
    <row r="1085" spans="5:6" x14ac:dyDescent="0.2">
      <c r="E1085">
        <v>263</v>
      </c>
      <c r="F1085">
        <v>89</v>
      </c>
    </row>
    <row r="1086" spans="5:6" x14ac:dyDescent="0.2">
      <c r="E1086">
        <v>28</v>
      </c>
      <c r="F1086">
        <v>1</v>
      </c>
    </row>
    <row r="1087" spans="5:6" x14ac:dyDescent="0.2">
      <c r="E1087">
        <v>721</v>
      </c>
      <c r="F1087">
        <v>55</v>
      </c>
    </row>
    <row r="1088" spans="5:6" x14ac:dyDescent="0.2">
      <c r="E1088">
        <v>50</v>
      </c>
      <c r="F1088">
        <v>2</v>
      </c>
    </row>
    <row r="1089" spans="5:6" x14ac:dyDescent="0.2">
      <c r="E1089">
        <v>73</v>
      </c>
      <c r="F1089">
        <v>0</v>
      </c>
    </row>
    <row r="1090" spans="5:6" x14ac:dyDescent="0.2">
      <c r="E1090">
        <v>27</v>
      </c>
      <c r="F1090">
        <v>4</v>
      </c>
    </row>
    <row r="1091" spans="5:6" x14ac:dyDescent="0.2">
      <c r="E1091">
        <v>34</v>
      </c>
      <c r="F1091">
        <v>6</v>
      </c>
    </row>
    <row r="1092" spans="5:6" x14ac:dyDescent="0.2">
      <c r="E1092">
        <v>7</v>
      </c>
      <c r="F1092">
        <v>4</v>
      </c>
    </row>
    <row r="1093" spans="5:6" x14ac:dyDescent="0.2">
      <c r="E1093">
        <v>24</v>
      </c>
      <c r="F1093">
        <v>4</v>
      </c>
    </row>
    <row r="1094" spans="5:6" x14ac:dyDescent="0.2">
      <c r="E1094">
        <v>15</v>
      </c>
      <c r="F1094">
        <v>2</v>
      </c>
    </row>
    <row r="1095" spans="5:6" x14ac:dyDescent="0.2">
      <c r="E1095">
        <v>72</v>
      </c>
      <c r="F1095">
        <v>5</v>
      </c>
    </row>
    <row r="1096" spans="5:6" x14ac:dyDescent="0.2">
      <c r="E1096">
        <v>120</v>
      </c>
      <c r="F1096">
        <v>83</v>
      </c>
    </row>
    <row r="1097" spans="5:6" x14ac:dyDescent="0.2">
      <c r="E1097">
        <v>123</v>
      </c>
      <c r="F1097">
        <v>57</v>
      </c>
    </row>
    <row r="1098" spans="5:6" x14ac:dyDescent="0.2">
      <c r="E1098">
        <v>1</v>
      </c>
      <c r="F1098">
        <v>311</v>
      </c>
    </row>
    <row r="1099" spans="5:6" x14ac:dyDescent="0.2">
      <c r="E1099">
        <v>24</v>
      </c>
      <c r="F1099">
        <v>2</v>
      </c>
    </row>
    <row r="1100" spans="5:6" x14ac:dyDescent="0.2">
      <c r="E1100">
        <v>33</v>
      </c>
      <c r="F1100">
        <v>16</v>
      </c>
    </row>
    <row r="1101" spans="5:6" x14ac:dyDescent="0.2">
      <c r="E1101">
        <v>14</v>
      </c>
      <c r="F1101">
        <v>0</v>
      </c>
    </row>
    <row r="1102" spans="5:6" x14ac:dyDescent="0.2">
      <c r="E1102">
        <v>9</v>
      </c>
      <c r="F1102">
        <v>0</v>
      </c>
    </row>
    <row r="1103" spans="5:6" x14ac:dyDescent="0.2">
      <c r="E1103">
        <v>76</v>
      </c>
      <c r="F1103">
        <v>1</v>
      </c>
    </row>
    <row r="1104" spans="5:6" x14ac:dyDescent="0.2">
      <c r="E1104">
        <v>19</v>
      </c>
      <c r="F1104">
        <v>1</v>
      </c>
    </row>
    <row r="1105" spans="5:6" x14ac:dyDescent="0.2">
      <c r="E1105">
        <v>69</v>
      </c>
      <c r="F1105">
        <v>0</v>
      </c>
    </row>
    <row r="1106" spans="5:6" x14ac:dyDescent="0.2">
      <c r="E1106">
        <v>218</v>
      </c>
      <c r="F1106">
        <v>3</v>
      </c>
    </row>
    <row r="1107" spans="5:6" x14ac:dyDescent="0.2">
      <c r="E1107">
        <v>30</v>
      </c>
      <c r="F1107">
        <v>1</v>
      </c>
    </row>
    <row r="1108" spans="5:6" x14ac:dyDescent="0.2">
      <c r="E1108">
        <v>100</v>
      </c>
      <c r="F1108">
        <v>5</v>
      </c>
    </row>
    <row r="1109" spans="5:6" x14ac:dyDescent="0.2">
      <c r="E1109">
        <v>296</v>
      </c>
      <c r="F1109">
        <v>0</v>
      </c>
    </row>
    <row r="1110" spans="5:6" x14ac:dyDescent="0.2">
      <c r="E1110">
        <v>1204</v>
      </c>
      <c r="F1110">
        <v>0</v>
      </c>
    </row>
    <row r="1111" spans="5:6" x14ac:dyDescent="0.2">
      <c r="E1111">
        <v>321</v>
      </c>
      <c r="F1111">
        <v>7</v>
      </c>
    </row>
    <row r="1112" spans="5:6" x14ac:dyDescent="0.2">
      <c r="E1112">
        <v>301</v>
      </c>
      <c r="F1112">
        <v>0</v>
      </c>
    </row>
    <row r="1113" spans="5:6" x14ac:dyDescent="0.2">
      <c r="E1113">
        <v>144</v>
      </c>
      <c r="F1113">
        <v>0</v>
      </c>
    </row>
    <row r="1114" spans="5:6" x14ac:dyDescent="0.2">
      <c r="E1114">
        <v>539</v>
      </c>
      <c r="F1114">
        <v>1</v>
      </c>
    </row>
    <row r="1115" spans="5:6" x14ac:dyDescent="0.2">
      <c r="E1115">
        <v>498</v>
      </c>
      <c r="F1115">
        <v>2</v>
      </c>
    </row>
    <row r="1116" spans="5:6" x14ac:dyDescent="0.2">
      <c r="E1116">
        <v>1113</v>
      </c>
      <c r="F1116">
        <v>0</v>
      </c>
    </row>
    <row r="1117" spans="5:6" x14ac:dyDescent="0.2">
      <c r="E1117">
        <v>988</v>
      </c>
      <c r="F1117">
        <v>0</v>
      </c>
    </row>
    <row r="1118" spans="5:6" x14ac:dyDescent="0.2">
      <c r="E1118">
        <v>391</v>
      </c>
      <c r="F1118">
        <v>0</v>
      </c>
    </row>
    <row r="1119" spans="5:6" x14ac:dyDescent="0.2">
      <c r="E1119">
        <v>28</v>
      </c>
      <c r="F1119">
        <v>3</v>
      </c>
    </row>
    <row r="1120" spans="5:6" x14ac:dyDescent="0.2">
      <c r="E1120">
        <v>147</v>
      </c>
      <c r="F1120">
        <v>1</v>
      </c>
    </row>
    <row r="1121" spans="5:6" x14ac:dyDescent="0.2">
      <c r="E1121">
        <v>680</v>
      </c>
      <c r="F1121">
        <v>0</v>
      </c>
    </row>
    <row r="1122" spans="5:6" x14ac:dyDescent="0.2">
      <c r="E1122">
        <v>983</v>
      </c>
      <c r="F1122">
        <v>2</v>
      </c>
    </row>
    <row r="1123" spans="5:6" x14ac:dyDescent="0.2">
      <c r="E1123">
        <v>79</v>
      </c>
      <c r="F1123">
        <v>0</v>
      </c>
    </row>
    <row r="1124" spans="5:6" x14ac:dyDescent="0.2">
      <c r="E1124">
        <v>426</v>
      </c>
      <c r="F1124">
        <v>0</v>
      </c>
    </row>
    <row r="1125" spans="5:6" x14ac:dyDescent="0.2">
      <c r="E1125">
        <v>96</v>
      </c>
      <c r="F1125">
        <v>0</v>
      </c>
    </row>
    <row r="1126" spans="5:6" x14ac:dyDescent="0.2">
      <c r="E1126">
        <v>163</v>
      </c>
      <c r="F1126">
        <v>27</v>
      </c>
    </row>
    <row r="1127" spans="5:6" x14ac:dyDescent="0.2">
      <c r="E1127">
        <v>2525</v>
      </c>
      <c r="F1127">
        <v>14</v>
      </c>
    </row>
    <row r="1128" spans="5:6" x14ac:dyDescent="0.2">
      <c r="E1128">
        <v>2035</v>
      </c>
      <c r="F1128">
        <v>2</v>
      </c>
    </row>
    <row r="1129" spans="5:6" x14ac:dyDescent="0.2">
      <c r="E1129">
        <v>290</v>
      </c>
      <c r="F1129">
        <v>0</v>
      </c>
    </row>
    <row r="1130" spans="5:6" x14ac:dyDescent="0.2">
      <c r="E1130">
        <v>1980</v>
      </c>
      <c r="F1130">
        <v>4</v>
      </c>
    </row>
    <row r="1131" spans="5:6" x14ac:dyDescent="0.2">
      <c r="E1131">
        <v>57</v>
      </c>
      <c r="F1131">
        <v>0</v>
      </c>
    </row>
    <row r="1132" spans="5:6" x14ac:dyDescent="0.2">
      <c r="E1132">
        <v>380</v>
      </c>
      <c r="F1132">
        <v>6</v>
      </c>
    </row>
    <row r="1133" spans="5:6" x14ac:dyDescent="0.2">
      <c r="E1133">
        <v>128</v>
      </c>
      <c r="F1133">
        <v>1</v>
      </c>
    </row>
    <row r="1134" spans="5:6" x14ac:dyDescent="0.2">
      <c r="E1134">
        <v>180</v>
      </c>
      <c r="F1134">
        <v>1</v>
      </c>
    </row>
    <row r="1135" spans="5:6" x14ac:dyDescent="0.2">
      <c r="E1135">
        <v>571</v>
      </c>
      <c r="F1135">
        <v>0</v>
      </c>
    </row>
    <row r="1136" spans="5:6" x14ac:dyDescent="0.2">
      <c r="E1136">
        <v>480</v>
      </c>
      <c r="F1136">
        <v>4</v>
      </c>
    </row>
    <row r="1137" spans="5:6" x14ac:dyDescent="0.2">
      <c r="E1137">
        <v>249</v>
      </c>
      <c r="F1137">
        <v>0</v>
      </c>
    </row>
    <row r="1138" spans="5:6" x14ac:dyDescent="0.2">
      <c r="E1138">
        <v>84</v>
      </c>
      <c r="F1138">
        <v>0</v>
      </c>
    </row>
    <row r="1139" spans="5:6" x14ac:dyDescent="0.2">
      <c r="E1139">
        <v>197</v>
      </c>
      <c r="F1139">
        <v>0</v>
      </c>
    </row>
    <row r="1140" spans="5:6" x14ac:dyDescent="0.2">
      <c r="E1140">
        <v>271</v>
      </c>
      <c r="F1140">
        <v>3</v>
      </c>
    </row>
    <row r="1141" spans="5:6" x14ac:dyDescent="0.2">
      <c r="E1141">
        <v>50</v>
      </c>
      <c r="F1141">
        <v>7</v>
      </c>
    </row>
    <row r="1142" spans="5:6" x14ac:dyDescent="0.2">
      <c r="E1142">
        <v>169</v>
      </c>
      <c r="F1142">
        <v>2</v>
      </c>
    </row>
    <row r="1143" spans="5:6" x14ac:dyDescent="0.2">
      <c r="E1143">
        <v>205</v>
      </c>
      <c r="F1143">
        <v>3</v>
      </c>
    </row>
    <row r="1144" spans="5:6" x14ac:dyDescent="0.2">
      <c r="E1144">
        <v>206</v>
      </c>
      <c r="F1144">
        <v>8</v>
      </c>
    </row>
    <row r="1145" spans="5:6" x14ac:dyDescent="0.2">
      <c r="E1145">
        <v>84</v>
      </c>
      <c r="F1145">
        <v>7</v>
      </c>
    </row>
    <row r="1146" spans="5:6" x14ac:dyDescent="0.2">
      <c r="E1146">
        <v>210</v>
      </c>
      <c r="F1146">
        <v>0</v>
      </c>
    </row>
    <row r="1147" spans="5:6" x14ac:dyDescent="0.2">
      <c r="E1147">
        <v>181</v>
      </c>
      <c r="F1147">
        <v>3</v>
      </c>
    </row>
    <row r="1148" spans="5:6" x14ac:dyDescent="0.2">
      <c r="E1148">
        <v>60</v>
      </c>
      <c r="F1148">
        <v>8</v>
      </c>
    </row>
    <row r="1149" spans="5:6" x14ac:dyDescent="0.2">
      <c r="E1149">
        <v>445</v>
      </c>
      <c r="F1149">
        <v>1</v>
      </c>
    </row>
    <row r="1150" spans="5:6" x14ac:dyDescent="0.2">
      <c r="E1150">
        <v>17</v>
      </c>
      <c r="F1150">
        <v>0</v>
      </c>
    </row>
    <row r="1151" spans="5:6" x14ac:dyDescent="0.2">
      <c r="E1151">
        <v>194</v>
      </c>
      <c r="F1151">
        <v>1</v>
      </c>
    </row>
    <row r="1152" spans="5:6" x14ac:dyDescent="0.2">
      <c r="E1152">
        <v>404</v>
      </c>
      <c r="F1152">
        <v>0</v>
      </c>
    </row>
    <row r="1153" spans="5:6" x14ac:dyDescent="0.2">
      <c r="E1153">
        <v>194</v>
      </c>
      <c r="F1153">
        <v>1</v>
      </c>
    </row>
    <row r="1154" spans="5:6" x14ac:dyDescent="0.2">
      <c r="E1154">
        <v>902</v>
      </c>
      <c r="F1154">
        <v>2</v>
      </c>
    </row>
    <row r="1155" spans="5:6" x14ac:dyDescent="0.2">
      <c r="E1155">
        <v>1670</v>
      </c>
      <c r="F1155">
        <v>0</v>
      </c>
    </row>
    <row r="1156" spans="5:6" x14ac:dyDescent="0.2">
      <c r="E1156">
        <v>1328</v>
      </c>
      <c r="F1156">
        <v>1</v>
      </c>
    </row>
    <row r="1157" spans="5:6" x14ac:dyDescent="0.2">
      <c r="E1157">
        <v>944</v>
      </c>
      <c r="F1157">
        <v>0</v>
      </c>
    </row>
    <row r="1158" spans="5:6" x14ac:dyDescent="0.2">
      <c r="E1158">
        <v>147</v>
      </c>
      <c r="F1158">
        <v>0</v>
      </c>
    </row>
    <row r="1159" spans="5:6" x14ac:dyDescent="0.2">
      <c r="E1159">
        <v>99</v>
      </c>
      <c r="F1159">
        <v>0</v>
      </c>
    </row>
    <row r="1160" spans="5:6" x14ac:dyDescent="0.2">
      <c r="E1160">
        <v>79</v>
      </c>
      <c r="F1160">
        <v>0</v>
      </c>
    </row>
    <row r="1161" spans="5:6" x14ac:dyDescent="0.2">
      <c r="E1161">
        <v>75</v>
      </c>
      <c r="F1161">
        <v>9</v>
      </c>
    </row>
    <row r="1162" spans="5:6" x14ac:dyDescent="0.2">
      <c r="E1162">
        <v>207</v>
      </c>
      <c r="F1162">
        <v>1</v>
      </c>
    </row>
    <row r="1163" spans="5:6" x14ac:dyDescent="0.2">
      <c r="E1163">
        <v>102</v>
      </c>
      <c r="F1163">
        <v>12</v>
      </c>
    </row>
    <row r="1164" spans="5:6" x14ac:dyDescent="0.2">
      <c r="E1164">
        <v>32</v>
      </c>
      <c r="F1164">
        <v>0</v>
      </c>
    </row>
    <row r="1165" spans="5:6" x14ac:dyDescent="0.2">
      <c r="E1165">
        <v>480</v>
      </c>
      <c r="F1165">
        <v>20</v>
      </c>
    </row>
    <row r="1166" spans="5:6" x14ac:dyDescent="0.2">
      <c r="E1166">
        <v>11</v>
      </c>
      <c r="F1166">
        <v>16</v>
      </c>
    </row>
    <row r="1167" spans="5:6" x14ac:dyDescent="0.2">
      <c r="E1167">
        <v>12</v>
      </c>
      <c r="F1167">
        <v>33</v>
      </c>
    </row>
    <row r="1168" spans="5:6" x14ac:dyDescent="0.2">
      <c r="E1168">
        <v>48</v>
      </c>
      <c r="F1168">
        <v>2</v>
      </c>
    </row>
    <row r="1169" spans="5:6" x14ac:dyDescent="0.2">
      <c r="E1169">
        <v>59</v>
      </c>
      <c r="F1169">
        <v>6</v>
      </c>
    </row>
    <row r="1170" spans="5:6" x14ac:dyDescent="0.2">
      <c r="E1170">
        <v>79</v>
      </c>
      <c r="F1170">
        <v>0</v>
      </c>
    </row>
    <row r="1171" spans="5:6" x14ac:dyDescent="0.2">
      <c r="E1171">
        <v>14</v>
      </c>
      <c r="F1171">
        <v>3</v>
      </c>
    </row>
    <row r="1172" spans="5:6" x14ac:dyDescent="0.2">
      <c r="E1172">
        <v>106</v>
      </c>
      <c r="F1172">
        <v>0</v>
      </c>
    </row>
    <row r="1173" spans="5:6" x14ac:dyDescent="0.2">
      <c r="E1173">
        <v>25</v>
      </c>
      <c r="F1173">
        <v>3</v>
      </c>
    </row>
    <row r="1174" spans="5:6" x14ac:dyDescent="0.2">
      <c r="E1174">
        <v>25</v>
      </c>
      <c r="F1174">
        <v>13</v>
      </c>
    </row>
    <row r="1175" spans="5:6" x14ac:dyDescent="0.2">
      <c r="E1175">
        <v>29</v>
      </c>
      <c r="F1175">
        <v>6</v>
      </c>
    </row>
    <row r="1176" spans="5:6" x14ac:dyDescent="0.2">
      <c r="E1176">
        <v>43</v>
      </c>
      <c r="F1176">
        <v>1</v>
      </c>
    </row>
    <row r="1177" spans="5:6" x14ac:dyDescent="0.2">
      <c r="E1177">
        <v>46</v>
      </c>
      <c r="F1177">
        <v>0</v>
      </c>
    </row>
    <row r="1178" spans="5:6" x14ac:dyDescent="0.2">
      <c r="E1178">
        <v>27</v>
      </c>
      <c r="F1178">
        <v>5</v>
      </c>
    </row>
    <row r="1179" spans="5:6" x14ac:dyDescent="0.2">
      <c r="E1179">
        <v>112</v>
      </c>
      <c r="F1179">
        <v>0</v>
      </c>
    </row>
    <row r="1180" spans="5:6" x14ac:dyDescent="0.2">
      <c r="E1180">
        <v>34</v>
      </c>
      <c r="F1180">
        <v>36</v>
      </c>
    </row>
    <row r="1181" spans="5:6" x14ac:dyDescent="0.2">
      <c r="E1181">
        <v>145</v>
      </c>
      <c r="F1181">
        <v>1</v>
      </c>
    </row>
    <row r="1182" spans="5:6" x14ac:dyDescent="0.2">
      <c r="E1182">
        <v>19</v>
      </c>
      <c r="F1182">
        <v>1</v>
      </c>
    </row>
    <row r="1183" spans="5:6" x14ac:dyDescent="0.2">
      <c r="E1183">
        <v>288</v>
      </c>
      <c r="F1183">
        <v>1</v>
      </c>
    </row>
    <row r="1184" spans="5:6" x14ac:dyDescent="0.2">
      <c r="E1184">
        <v>14</v>
      </c>
      <c r="F1184">
        <v>9</v>
      </c>
    </row>
    <row r="1185" spans="5:6" x14ac:dyDescent="0.2">
      <c r="E1185">
        <v>7</v>
      </c>
      <c r="F1185">
        <v>1</v>
      </c>
    </row>
    <row r="1186" spans="5:6" x14ac:dyDescent="0.2">
      <c r="E1186">
        <v>211</v>
      </c>
      <c r="F1186">
        <v>0</v>
      </c>
    </row>
    <row r="1187" spans="5:6" x14ac:dyDescent="0.2">
      <c r="E1187">
        <v>85</v>
      </c>
      <c r="F1187">
        <v>1</v>
      </c>
    </row>
    <row r="1188" spans="5:6" x14ac:dyDescent="0.2">
      <c r="E1188">
        <v>103</v>
      </c>
      <c r="F1188">
        <v>1</v>
      </c>
    </row>
    <row r="1189" spans="5:6" x14ac:dyDescent="0.2">
      <c r="E1189">
        <v>113</v>
      </c>
      <c r="F1189">
        <v>4</v>
      </c>
    </row>
    <row r="1190" spans="5:6" x14ac:dyDescent="0.2">
      <c r="E1190">
        <v>167</v>
      </c>
      <c r="F1190">
        <v>2</v>
      </c>
    </row>
    <row r="1191" spans="5:6" x14ac:dyDescent="0.2">
      <c r="E1191">
        <v>73</v>
      </c>
      <c r="F1191">
        <v>2</v>
      </c>
    </row>
    <row r="1192" spans="5:6" x14ac:dyDescent="0.2">
      <c r="E1192">
        <v>75</v>
      </c>
      <c r="F1192">
        <v>2</v>
      </c>
    </row>
    <row r="1193" spans="5:6" x14ac:dyDescent="0.2">
      <c r="E1193">
        <v>614</v>
      </c>
      <c r="F1193">
        <v>0</v>
      </c>
    </row>
    <row r="1194" spans="5:6" x14ac:dyDescent="0.2">
      <c r="E1194">
        <v>107</v>
      </c>
      <c r="F1194">
        <v>2</v>
      </c>
    </row>
    <row r="1195" spans="5:6" x14ac:dyDescent="0.2">
      <c r="E1195">
        <v>1224</v>
      </c>
      <c r="F1195">
        <v>4</v>
      </c>
    </row>
    <row r="1196" spans="5:6" x14ac:dyDescent="0.2">
      <c r="E1196">
        <v>104</v>
      </c>
      <c r="F1196">
        <v>2</v>
      </c>
    </row>
    <row r="1197" spans="5:6" x14ac:dyDescent="0.2">
      <c r="E1197">
        <v>79</v>
      </c>
      <c r="F1197">
        <v>0</v>
      </c>
    </row>
    <row r="1198" spans="5:6" x14ac:dyDescent="0.2">
      <c r="E1198">
        <v>157</v>
      </c>
      <c r="F1198">
        <v>1</v>
      </c>
    </row>
    <row r="1199" spans="5:6" x14ac:dyDescent="0.2">
      <c r="E1199">
        <v>50</v>
      </c>
      <c r="F1199">
        <v>0</v>
      </c>
    </row>
    <row r="1200" spans="5:6" x14ac:dyDescent="0.2">
      <c r="E1200">
        <v>64</v>
      </c>
      <c r="F1200">
        <v>2</v>
      </c>
    </row>
    <row r="1201" spans="5:6" x14ac:dyDescent="0.2">
      <c r="E1201">
        <v>200</v>
      </c>
      <c r="F1201">
        <v>7</v>
      </c>
    </row>
    <row r="1202" spans="5:6" x14ac:dyDescent="0.2">
      <c r="E1202">
        <v>22</v>
      </c>
      <c r="F1202">
        <v>5</v>
      </c>
    </row>
    <row r="1203" spans="5:6" x14ac:dyDescent="0.2">
      <c r="E1203">
        <v>163</v>
      </c>
      <c r="F1203">
        <v>0</v>
      </c>
    </row>
    <row r="1204" spans="5:6" x14ac:dyDescent="0.2">
      <c r="E1204">
        <v>77</v>
      </c>
      <c r="F1204">
        <v>0</v>
      </c>
    </row>
    <row r="1205" spans="5:6" x14ac:dyDescent="0.2">
      <c r="E1205">
        <v>89</v>
      </c>
      <c r="F1205">
        <v>0</v>
      </c>
    </row>
    <row r="1206" spans="5:6" x14ac:dyDescent="0.2">
      <c r="E1206">
        <v>3355</v>
      </c>
      <c r="F1206">
        <v>2</v>
      </c>
    </row>
    <row r="1207" spans="5:6" x14ac:dyDescent="0.2">
      <c r="E1207">
        <v>537</v>
      </c>
      <c r="F1207">
        <v>0</v>
      </c>
    </row>
    <row r="1208" spans="5:6" x14ac:dyDescent="0.2">
      <c r="E1208">
        <v>125</v>
      </c>
      <c r="F1208">
        <v>0</v>
      </c>
    </row>
    <row r="1209" spans="5:6" x14ac:dyDescent="0.2">
      <c r="E1209">
        <v>163</v>
      </c>
      <c r="F1209">
        <v>28</v>
      </c>
    </row>
    <row r="1210" spans="5:6" x14ac:dyDescent="0.2">
      <c r="E1210">
        <v>283</v>
      </c>
      <c r="F1210">
        <v>2</v>
      </c>
    </row>
    <row r="1211" spans="5:6" x14ac:dyDescent="0.2">
      <c r="E1211">
        <v>352</v>
      </c>
      <c r="F1211">
        <v>0</v>
      </c>
    </row>
    <row r="1212" spans="5:6" x14ac:dyDescent="0.2">
      <c r="E1212">
        <v>94</v>
      </c>
      <c r="F1212">
        <v>0</v>
      </c>
    </row>
    <row r="1213" spans="5:6" x14ac:dyDescent="0.2">
      <c r="E1213">
        <v>67</v>
      </c>
      <c r="F1213">
        <v>0</v>
      </c>
    </row>
    <row r="1214" spans="5:6" x14ac:dyDescent="0.2">
      <c r="E1214">
        <v>221</v>
      </c>
      <c r="F1214">
        <v>4</v>
      </c>
    </row>
    <row r="1215" spans="5:6" x14ac:dyDescent="0.2">
      <c r="E1215">
        <v>2165</v>
      </c>
      <c r="F1215">
        <v>12</v>
      </c>
    </row>
    <row r="1216" spans="5:6" x14ac:dyDescent="0.2">
      <c r="E1216">
        <v>179</v>
      </c>
      <c r="F1216">
        <v>0</v>
      </c>
    </row>
    <row r="1217" spans="5:6" x14ac:dyDescent="0.2">
      <c r="E1217">
        <v>123</v>
      </c>
      <c r="F1217">
        <v>33</v>
      </c>
    </row>
    <row r="1218" spans="5:6" x14ac:dyDescent="0.2">
      <c r="E1218">
        <v>1104</v>
      </c>
      <c r="F1218">
        <v>0</v>
      </c>
    </row>
    <row r="1219" spans="5:6" x14ac:dyDescent="0.2">
      <c r="E1219">
        <v>403</v>
      </c>
      <c r="F1219">
        <v>4</v>
      </c>
    </row>
    <row r="1220" spans="5:6" x14ac:dyDescent="0.2">
      <c r="E1220">
        <v>109</v>
      </c>
      <c r="F1220">
        <v>0</v>
      </c>
    </row>
    <row r="1221" spans="5:6" x14ac:dyDescent="0.2">
      <c r="E1221">
        <v>372</v>
      </c>
      <c r="F1221">
        <v>0</v>
      </c>
    </row>
    <row r="1222" spans="5:6" x14ac:dyDescent="0.2">
      <c r="E1222">
        <v>311</v>
      </c>
      <c r="F1222">
        <v>3</v>
      </c>
    </row>
    <row r="1223" spans="5:6" x14ac:dyDescent="0.2">
      <c r="E1223">
        <v>61</v>
      </c>
      <c r="F1223">
        <v>0</v>
      </c>
    </row>
    <row r="1224" spans="5:6" x14ac:dyDescent="0.2">
      <c r="E1224">
        <v>115</v>
      </c>
      <c r="F1224">
        <v>0</v>
      </c>
    </row>
    <row r="1225" spans="5:6" x14ac:dyDescent="0.2">
      <c r="E1225">
        <v>111</v>
      </c>
      <c r="F1225">
        <v>1</v>
      </c>
    </row>
    <row r="1226" spans="5:6" x14ac:dyDescent="0.2">
      <c r="E1226">
        <v>337</v>
      </c>
      <c r="F1226">
        <v>0</v>
      </c>
    </row>
    <row r="1227" spans="5:6" x14ac:dyDescent="0.2">
      <c r="E1227">
        <v>9</v>
      </c>
      <c r="F1227">
        <v>2</v>
      </c>
    </row>
    <row r="1228" spans="5:6" x14ac:dyDescent="0.2">
      <c r="E1228">
        <v>120</v>
      </c>
      <c r="F1228">
        <v>1</v>
      </c>
    </row>
    <row r="1229" spans="5:6" x14ac:dyDescent="0.2">
      <c r="E1229">
        <v>102</v>
      </c>
      <c r="F1229">
        <v>2</v>
      </c>
    </row>
    <row r="1230" spans="5:6" x14ac:dyDescent="0.2">
      <c r="E1230">
        <v>186</v>
      </c>
      <c r="F1230">
        <v>2</v>
      </c>
    </row>
    <row r="1231" spans="5:6" x14ac:dyDescent="0.2">
      <c r="E1231">
        <v>15</v>
      </c>
      <c r="F1231">
        <v>4</v>
      </c>
    </row>
    <row r="1232" spans="5:6" x14ac:dyDescent="0.2">
      <c r="E1232">
        <v>67</v>
      </c>
      <c r="F1232">
        <v>0</v>
      </c>
    </row>
    <row r="1233" spans="5:6" x14ac:dyDescent="0.2">
      <c r="E1233">
        <v>130</v>
      </c>
      <c r="F1233">
        <v>0</v>
      </c>
    </row>
    <row r="1234" spans="5:6" x14ac:dyDescent="0.2">
      <c r="E1234">
        <v>16</v>
      </c>
      <c r="F1234">
        <v>0</v>
      </c>
    </row>
    <row r="1235" spans="5:6" x14ac:dyDescent="0.2">
      <c r="E1235">
        <v>67</v>
      </c>
      <c r="F1235">
        <v>0</v>
      </c>
    </row>
    <row r="1236" spans="5:6" x14ac:dyDescent="0.2">
      <c r="E1236">
        <v>124</v>
      </c>
      <c r="F1236">
        <v>0</v>
      </c>
    </row>
    <row r="1237" spans="5:6" x14ac:dyDescent="0.2">
      <c r="E1237">
        <v>80</v>
      </c>
      <c r="F1237">
        <v>0</v>
      </c>
    </row>
    <row r="1238" spans="5:6" x14ac:dyDescent="0.2">
      <c r="E1238">
        <v>282</v>
      </c>
      <c r="F1238">
        <v>0</v>
      </c>
    </row>
    <row r="1239" spans="5:6" x14ac:dyDescent="0.2">
      <c r="E1239">
        <v>68</v>
      </c>
      <c r="F1239">
        <v>12</v>
      </c>
    </row>
    <row r="1240" spans="5:6" x14ac:dyDescent="0.2">
      <c r="E1240">
        <v>86</v>
      </c>
      <c r="F1240">
        <v>2</v>
      </c>
    </row>
    <row r="1241" spans="5:6" x14ac:dyDescent="0.2">
      <c r="E1241">
        <v>115</v>
      </c>
      <c r="F1241">
        <v>11</v>
      </c>
    </row>
    <row r="1242" spans="5:6" x14ac:dyDescent="0.2">
      <c r="E1242">
        <v>75</v>
      </c>
      <c r="F1242">
        <v>1</v>
      </c>
    </row>
    <row r="1243" spans="5:6" x14ac:dyDescent="0.2">
      <c r="E1243">
        <v>43</v>
      </c>
      <c r="F1243">
        <v>5</v>
      </c>
    </row>
    <row r="1244" spans="5:6" x14ac:dyDescent="0.2">
      <c r="E1244">
        <v>48</v>
      </c>
      <c r="F1244">
        <v>0</v>
      </c>
    </row>
    <row r="1245" spans="5:6" x14ac:dyDescent="0.2">
      <c r="E1245">
        <v>52</v>
      </c>
      <c r="F1245">
        <v>1</v>
      </c>
    </row>
    <row r="1246" spans="5:6" x14ac:dyDescent="0.2">
      <c r="E1246">
        <v>43</v>
      </c>
      <c r="F1246">
        <v>1</v>
      </c>
    </row>
    <row r="1247" spans="5:6" x14ac:dyDescent="0.2">
      <c r="E1247">
        <v>58</v>
      </c>
      <c r="F1247">
        <v>6</v>
      </c>
    </row>
    <row r="1248" spans="5:6" x14ac:dyDescent="0.2">
      <c r="E1248">
        <v>47</v>
      </c>
      <c r="F1248">
        <v>8</v>
      </c>
    </row>
    <row r="1249" spans="5:6" x14ac:dyDescent="0.2">
      <c r="E1249">
        <v>36</v>
      </c>
      <c r="F1249">
        <v>1</v>
      </c>
    </row>
    <row r="1250" spans="5:6" x14ac:dyDescent="0.2">
      <c r="E1250">
        <v>17</v>
      </c>
      <c r="F1250">
        <v>0</v>
      </c>
    </row>
    <row r="1251" spans="5:6" x14ac:dyDescent="0.2">
      <c r="E1251">
        <v>104</v>
      </c>
      <c r="F1251">
        <v>2</v>
      </c>
    </row>
    <row r="1252" spans="5:6" x14ac:dyDescent="0.2">
      <c r="E1252">
        <v>47</v>
      </c>
      <c r="F1252">
        <v>1</v>
      </c>
    </row>
    <row r="1253" spans="5:6" x14ac:dyDescent="0.2">
      <c r="E1253">
        <v>38</v>
      </c>
      <c r="F1253">
        <v>0</v>
      </c>
    </row>
    <row r="1254" spans="5:6" x14ac:dyDescent="0.2">
      <c r="E1254">
        <v>81</v>
      </c>
      <c r="F1254">
        <v>1</v>
      </c>
    </row>
    <row r="1255" spans="5:6" x14ac:dyDescent="0.2">
      <c r="E1255">
        <v>55</v>
      </c>
      <c r="F1255">
        <v>19</v>
      </c>
    </row>
    <row r="1256" spans="5:6" x14ac:dyDescent="0.2">
      <c r="E1256">
        <v>41</v>
      </c>
      <c r="F1256">
        <v>27</v>
      </c>
    </row>
    <row r="1257" spans="5:6" x14ac:dyDescent="0.2">
      <c r="E1257">
        <v>79</v>
      </c>
      <c r="F1257">
        <v>7</v>
      </c>
    </row>
    <row r="1258" spans="5:6" x14ac:dyDescent="0.2">
      <c r="E1258">
        <v>16</v>
      </c>
      <c r="F1258">
        <v>14</v>
      </c>
    </row>
    <row r="1259" spans="5:6" x14ac:dyDescent="0.2">
      <c r="E1259">
        <v>8</v>
      </c>
      <c r="F1259">
        <v>5</v>
      </c>
    </row>
    <row r="1260" spans="5:6" x14ac:dyDescent="0.2">
      <c r="E1260">
        <v>95</v>
      </c>
      <c r="F1260">
        <v>30</v>
      </c>
    </row>
    <row r="1261" spans="5:6" x14ac:dyDescent="0.2">
      <c r="E1261">
        <v>25</v>
      </c>
      <c r="F1261">
        <v>1</v>
      </c>
    </row>
    <row r="1262" spans="5:6" x14ac:dyDescent="0.2">
      <c r="E1262">
        <v>19</v>
      </c>
      <c r="F1262">
        <v>0</v>
      </c>
    </row>
    <row r="1263" spans="5:6" x14ac:dyDescent="0.2">
      <c r="E1263">
        <v>90</v>
      </c>
      <c r="F1263">
        <v>1501</v>
      </c>
    </row>
    <row r="1264" spans="5:6" x14ac:dyDescent="0.2">
      <c r="E1264">
        <v>41</v>
      </c>
      <c r="F1264">
        <v>52</v>
      </c>
    </row>
    <row r="1265" spans="5:6" x14ac:dyDescent="0.2">
      <c r="E1265">
        <v>30</v>
      </c>
      <c r="F1265">
        <v>23</v>
      </c>
    </row>
    <row r="1266" spans="5:6" x14ac:dyDescent="0.2">
      <c r="E1266">
        <v>38</v>
      </c>
      <c r="F1266">
        <v>535</v>
      </c>
    </row>
    <row r="1267" spans="5:6" x14ac:dyDescent="0.2">
      <c r="E1267">
        <v>65</v>
      </c>
      <c r="F1267">
        <v>3</v>
      </c>
    </row>
    <row r="1268" spans="5:6" x14ac:dyDescent="0.2">
      <c r="E1268">
        <v>75</v>
      </c>
      <c r="F1268">
        <v>6</v>
      </c>
    </row>
    <row r="1269" spans="5:6" x14ac:dyDescent="0.2">
      <c r="E1269">
        <v>16</v>
      </c>
      <c r="F1269">
        <v>3</v>
      </c>
    </row>
    <row r="1270" spans="5:6" x14ac:dyDescent="0.2">
      <c r="E1270">
        <v>10</v>
      </c>
      <c r="F1270">
        <v>5</v>
      </c>
    </row>
    <row r="1271" spans="5:6" x14ac:dyDescent="0.2">
      <c r="E1271">
        <v>27</v>
      </c>
      <c r="F1271">
        <v>17</v>
      </c>
    </row>
    <row r="1272" spans="5:6" x14ac:dyDescent="0.2">
      <c r="E1272">
        <v>259</v>
      </c>
      <c r="F1272">
        <v>11</v>
      </c>
    </row>
    <row r="1273" spans="5:6" x14ac:dyDescent="0.2">
      <c r="E1273">
        <v>39</v>
      </c>
      <c r="F1273">
        <v>70</v>
      </c>
    </row>
    <row r="1274" spans="5:6" x14ac:dyDescent="0.2">
      <c r="E1274">
        <v>42</v>
      </c>
      <c r="F1274">
        <v>6</v>
      </c>
    </row>
    <row r="1275" spans="5:6" x14ac:dyDescent="0.2">
      <c r="E1275">
        <v>10</v>
      </c>
      <c r="F1275">
        <v>43</v>
      </c>
    </row>
    <row r="1276" spans="5:6" x14ac:dyDescent="0.2">
      <c r="E1276">
        <v>56</v>
      </c>
      <c r="F1276">
        <v>152</v>
      </c>
    </row>
    <row r="1277" spans="5:6" x14ac:dyDescent="0.2">
      <c r="E1277">
        <v>20</v>
      </c>
      <c r="F1277">
        <v>59</v>
      </c>
    </row>
    <row r="1278" spans="5:6" x14ac:dyDescent="0.2">
      <c r="E1278">
        <v>170</v>
      </c>
      <c r="F1278">
        <v>4</v>
      </c>
    </row>
    <row r="1279" spans="5:6" x14ac:dyDescent="0.2">
      <c r="E1279">
        <v>29</v>
      </c>
      <c r="F1279">
        <v>10</v>
      </c>
    </row>
    <row r="1280" spans="5:6" x14ac:dyDescent="0.2">
      <c r="E1280">
        <v>132</v>
      </c>
      <c r="F1280">
        <v>5</v>
      </c>
    </row>
    <row r="1281" spans="5:6" x14ac:dyDescent="0.2">
      <c r="E1281">
        <v>27</v>
      </c>
      <c r="F1281">
        <v>60</v>
      </c>
    </row>
    <row r="1282" spans="5:6" x14ac:dyDescent="0.2">
      <c r="E1282">
        <v>26</v>
      </c>
      <c r="F1282">
        <v>84</v>
      </c>
    </row>
    <row r="1283" spans="5:6" x14ac:dyDescent="0.2">
      <c r="E1283">
        <v>43</v>
      </c>
      <c r="F1283">
        <v>47</v>
      </c>
    </row>
    <row r="1284" spans="5:6" x14ac:dyDescent="0.2">
      <c r="E1284">
        <v>80</v>
      </c>
      <c r="F1284">
        <v>66</v>
      </c>
    </row>
    <row r="1285" spans="5:6" x14ac:dyDescent="0.2">
      <c r="E1285">
        <v>33</v>
      </c>
      <c r="F1285">
        <v>171</v>
      </c>
    </row>
    <row r="1286" spans="5:6" x14ac:dyDescent="0.2">
      <c r="E1286">
        <v>71</v>
      </c>
      <c r="F1286">
        <v>29</v>
      </c>
    </row>
    <row r="1287" spans="5:6" x14ac:dyDescent="0.2">
      <c r="E1287">
        <v>81</v>
      </c>
      <c r="F1287">
        <v>9</v>
      </c>
    </row>
    <row r="1288" spans="5:6" x14ac:dyDescent="0.2">
      <c r="E1288">
        <v>76</v>
      </c>
      <c r="F1288">
        <v>27</v>
      </c>
    </row>
    <row r="1289" spans="5:6" x14ac:dyDescent="0.2">
      <c r="E1289">
        <v>48</v>
      </c>
      <c r="F1289">
        <v>2</v>
      </c>
    </row>
    <row r="1290" spans="5:6" x14ac:dyDescent="0.2">
      <c r="E1290">
        <v>61</v>
      </c>
      <c r="F1290">
        <v>3</v>
      </c>
    </row>
    <row r="1291" spans="5:6" x14ac:dyDescent="0.2">
      <c r="E1291">
        <v>60</v>
      </c>
      <c r="F1291">
        <v>4</v>
      </c>
    </row>
    <row r="1292" spans="5:6" x14ac:dyDescent="0.2">
      <c r="E1292">
        <v>136</v>
      </c>
      <c r="F1292">
        <v>2</v>
      </c>
    </row>
    <row r="1293" spans="5:6" x14ac:dyDescent="0.2">
      <c r="E1293">
        <v>14</v>
      </c>
      <c r="F1293">
        <v>20</v>
      </c>
    </row>
    <row r="1294" spans="5:6" x14ac:dyDescent="0.2">
      <c r="E1294">
        <v>78</v>
      </c>
      <c r="F1294">
        <v>3</v>
      </c>
    </row>
    <row r="1295" spans="5:6" x14ac:dyDescent="0.2">
      <c r="E1295">
        <v>4</v>
      </c>
      <c r="F1295">
        <v>4</v>
      </c>
    </row>
    <row r="1296" spans="5:6" x14ac:dyDescent="0.2">
      <c r="E1296">
        <v>11</v>
      </c>
      <c r="F1296">
        <v>1</v>
      </c>
    </row>
    <row r="1297" spans="5:6" x14ac:dyDescent="0.2">
      <c r="E1297">
        <v>185</v>
      </c>
      <c r="F1297">
        <v>0</v>
      </c>
    </row>
    <row r="1298" spans="5:6" x14ac:dyDescent="0.2">
      <c r="E1298">
        <v>59</v>
      </c>
      <c r="F1298">
        <v>0</v>
      </c>
    </row>
    <row r="1299" spans="5:6" x14ac:dyDescent="0.2">
      <c r="E1299">
        <v>27</v>
      </c>
      <c r="F1299">
        <v>14</v>
      </c>
    </row>
    <row r="1300" spans="5:6" x14ac:dyDescent="0.2">
      <c r="E1300">
        <v>63</v>
      </c>
      <c r="F1300">
        <v>1</v>
      </c>
    </row>
    <row r="1301" spans="5:6" x14ac:dyDescent="0.2">
      <c r="E1301">
        <v>13</v>
      </c>
      <c r="F1301">
        <v>118</v>
      </c>
    </row>
    <row r="1302" spans="5:6" x14ac:dyDescent="0.2">
      <c r="E1302">
        <v>13</v>
      </c>
      <c r="F1302">
        <v>2</v>
      </c>
    </row>
    <row r="1303" spans="5:6" x14ac:dyDescent="0.2">
      <c r="E1303">
        <v>57</v>
      </c>
      <c r="F1303">
        <v>1</v>
      </c>
    </row>
    <row r="1304" spans="5:6" x14ac:dyDescent="0.2">
      <c r="E1304">
        <v>61</v>
      </c>
      <c r="F1304">
        <v>3</v>
      </c>
    </row>
    <row r="1305" spans="5:6" x14ac:dyDescent="0.2">
      <c r="E1305">
        <v>65</v>
      </c>
      <c r="F1305">
        <v>1</v>
      </c>
    </row>
    <row r="1306" spans="5:6" x14ac:dyDescent="0.2">
      <c r="E1306">
        <v>134</v>
      </c>
      <c r="F1306">
        <v>3</v>
      </c>
    </row>
    <row r="1307" spans="5:6" x14ac:dyDescent="0.2">
      <c r="E1307">
        <v>37</v>
      </c>
      <c r="F1307">
        <v>38</v>
      </c>
    </row>
    <row r="1308" spans="5:6" x14ac:dyDescent="0.2">
      <c r="E1308">
        <v>37</v>
      </c>
      <c r="F1308">
        <v>52</v>
      </c>
    </row>
    <row r="1309" spans="5:6" x14ac:dyDescent="0.2">
      <c r="E1309">
        <v>150</v>
      </c>
      <c r="F1309">
        <v>2</v>
      </c>
    </row>
    <row r="1310" spans="5:6" x14ac:dyDescent="0.2">
      <c r="E1310">
        <v>56</v>
      </c>
      <c r="F1310">
        <v>0</v>
      </c>
    </row>
    <row r="1311" spans="5:6" x14ac:dyDescent="0.2">
      <c r="E1311">
        <v>18</v>
      </c>
      <c r="F1311">
        <v>4</v>
      </c>
    </row>
    <row r="1312" spans="5:6" x14ac:dyDescent="0.2">
      <c r="E1312">
        <v>60</v>
      </c>
      <c r="F1312">
        <v>4</v>
      </c>
    </row>
    <row r="1313" spans="5:6" x14ac:dyDescent="0.2">
      <c r="E1313">
        <v>67</v>
      </c>
      <c r="F1313">
        <v>18</v>
      </c>
    </row>
    <row r="1314" spans="5:6" x14ac:dyDescent="0.2">
      <c r="E1314">
        <v>35</v>
      </c>
      <c r="F1314">
        <v>0</v>
      </c>
    </row>
    <row r="1315" spans="5:6" x14ac:dyDescent="0.2">
      <c r="E1315">
        <v>34</v>
      </c>
      <c r="F1315">
        <v>22</v>
      </c>
    </row>
    <row r="1316" spans="5:6" x14ac:dyDescent="0.2">
      <c r="E1316">
        <v>36</v>
      </c>
      <c r="F1316">
        <v>49</v>
      </c>
    </row>
    <row r="1317" spans="5:6" x14ac:dyDescent="0.2">
      <c r="E1317">
        <v>18</v>
      </c>
      <c r="F1317">
        <v>19</v>
      </c>
    </row>
    <row r="1318" spans="5:6" x14ac:dyDescent="0.2">
      <c r="E1318">
        <v>25</v>
      </c>
      <c r="F1318">
        <v>4</v>
      </c>
    </row>
    <row r="1319" spans="5:6" x14ac:dyDescent="0.2">
      <c r="E1319">
        <v>21</v>
      </c>
      <c r="F1319">
        <v>4</v>
      </c>
    </row>
    <row r="1320" spans="5:6" x14ac:dyDescent="0.2">
      <c r="E1320">
        <v>151</v>
      </c>
      <c r="F1320">
        <v>2</v>
      </c>
    </row>
    <row r="1321" spans="5:6" x14ac:dyDescent="0.2">
      <c r="E1321">
        <v>489</v>
      </c>
      <c r="F1321">
        <v>0</v>
      </c>
    </row>
    <row r="1322" spans="5:6" x14ac:dyDescent="0.2">
      <c r="E1322">
        <v>50</v>
      </c>
      <c r="F1322">
        <v>0</v>
      </c>
    </row>
    <row r="1323" spans="5:6" x14ac:dyDescent="0.2">
      <c r="E1323">
        <v>321</v>
      </c>
      <c r="F1323">
        <v>14</v>
      </c>
    </row>
    <row r="1324" spans="5:6" x14ac:dyDescent="0.2">
      <c r="E1324">
        <v>1762</v>
      </c>
      <c r="F1324">
        <v>8</v>
      </c>
    </row>
    <row r="1325" spans="5:6" x14ac:dyDescent="0.2">
      <c r="E1325">
        <v>385</v>
      </c>
      <c r="F1325">
        <v>0</v>
      </c>
    </row>
    <row r="1326" spans="5:6" x14ac:dyDescent="0.2">
      <c r="E1326">
        <v>398</v>
      </c>
      <c r="F1326">
        <v>15</v>
      </c>
    </row>
    <row r="1327" spans="5:6" x14ac:dyDescent="0.2">
      <c r="E1327">
        <v>304</v>
      </c>
      <c r="F1327">
        <v>33</v>
      </c>
    </row>
    <row r="1328" spans="5:6" x14ac:dyDescent="0.2">
      <c r="E1328">
        <v>676</v>
      </c>
      <c r="F1328">
        <v>2</v>
      </c>
    </row>
    <row r="1329" spans="5:6" x14ac:dyDescent="0.2">
      <c r="E1329">
        <v>577</v>
      </c>
      <c r="F1329">
        <v>6</v>
      </c>
    </row>
    <row r="1330" spans="5:6" x14ac:dyDescent="0.2">
      <c r="E1330">
        <v>3663</v>
      </c>
      <c r="F1330">
        <v>2</v>
      </c>
    </row>
    <row r="1331" spans="5:6" x14ac:dyDescent="0.2">
      <c r="E1331">
        <v>294</v>
      </c>
      <c r="F1331">
        <v>0</v>
      </c>
    </row>
    <row r="1332" spans="5:6" x14ac:dyDescent="0.2">
      <c r="E1332">
        <v>28</v>
      </c>
      <c r="F1332">
        <v>4</v>
      </c>
    </row>
    <row r="1333" spans="5:6" x14ac:dyDescent="0.2">
      <c r="E1333">
        <v>100</v>
      </c>
      <c r="F1333">
        <v>1</v>
      </c>
    </row>
    <row r="1334" spans="5:6" x14ac:dyDescent="0.2">
      <c r="E1334">
        <v>72</v>
      </c>
      <c r="F1334">
        <v>3</v>
      </c>
    </row>
    <row r="1335" spans="5:6" x14ac:dyDescent="0.2">
      <c r="E1335">
        <v>238</v>
      </c>
      <c r="F1335">
        <v>4</v>
      </c>
    </row>
    <row r="1336" spans="5:6" x14ac:dyDescent="0.2">
      <c r="E1336">
        <v>159</v>
      </c>
      <c r="F1336">
        <v>0</v>
      </c>
    </row>
    <row r="1337" spans="5:6" x14ac:dyDescent="0.2">
      <c r="E1337">
        <v>77</v>
      </c>
      <c r="F1337">
        <v>4</v>
      </c>
    </row>
    <row r="1338" spans="5:6" x14ac:dyDescent="0.2">
      <c r="E1338">
        <v>53</v>
      </c>
      <c r="F1338">
        <v>3</v>
      </c>
    </row>
    <row r="1339" spans="5:6" x14ac:dyDescent="0.2">
      <c r="E1339">
        <v>1251</v>
      </c>
      <c r="F1339">
        <v>34</v>
      </c>
    </row>
    <row r="1340" spans="5:6" x14ac:dyDescent="0.2">
      <c r="E1340">
        <v>465</v>
      </c>
      <c r="F1340">
        <v>2</v>
      </c>
    </row>
    <row r="1341" spans="5:6" x14ac:dyDescent="0.2">
      <c r="E1341">
        <v>74</v>
      </c>
      <c r="F1341">
        <v>33</v>
      </c>
    </row>
    <row r="1342" spans="5:6" x14ac:dyDescent="0.2">
      <c r="E1342">
        <v>62</v>
      </c>
      <c r="F1342">
        <v>0</v>
      </c>
    </row>
    <row r="1343" spans="5:6" x14ac:dyDescent="0.2">
      <c r="E1343">
        <v>3468</v>
      </c>
      <c r="F1343">
        <v>0</v>
      </c>
    </row>
    <row r="1344" spans="5:6" x14ac:dyDescent="0.2">
      <c r="E1344">
        <v>52</v>
      </c>
      <c r="F1344">
        <v>1</v>
      </c>
    </row>
    <row r="1345" spans="5:6" x14ac:dyDescent="0.2">
      <c r="E1345">
        <v>50</v>
      </c>
      <c r="F1345">
        <v>13</v>
      </c>
    </row>
    <row r="1346" spans="5:6" x14ac:dyDescent="0.2">
      <c r="E1346">
        <v>45</v>
      </c>
      <c r="F1346">
        <v>2</v>
      </c>
    </row>
    <row r="1347" spans="5:6" x14ac:dyDescent="0.2">
      <c r="E1347">
        <v>21</v>
      </c>
      <c r="F1347">
        <v>36</v>
      </c>
    </row>
    <row r="1348" spans="5:6" x14ac:dyDescent="0.2">
      <c r="E1348">
        <v>100</v>
      </c>
      <c r="F1348">
        <v>1</v>
      </c>
    </row>
    <row r="1349" spans="5:6" x14ac:dyDescent="0.2">
      <c r="E1349">
        <v>81</v>
      </c>
      <c r="F1349">
        <v>15</v>
      </c>
    </row>
    <row r="1350" spans="5:6" x14ac:dyDescent="0.2">
      <c r="E1350">
        <v>286</v>
      </c>
      <c r="F1350">
        <v>1</v>
      </c>
    </row>
    <row r="1351" spans="5:6" x14ac:dyDescent="0.2">
      <c r="E1351">
        <v>42</v>
      </c>
      <c r="F1351">
        <v>0</v>
      </c>
    </row>
    <row r="1352" spans="5:6" x14ac:dyDescent="0.2">
      <c r="E1352">
        <v>199</v>
      </c>
      <c r="F1352">
        <v>1</v>
      </c>
    </row>
    <row r="1353" spans="5:6" x14ac:dyDescent="0.2">
      <c r="E1353">
        <v>25</v>
      </c>
      <c r="F1353">
        <v>0</v>
      </c>
    </row>
    <row r="1354" spans="5:6" x14ac:dyDescent="0.2">
      <c r="E1354">
        <v>84</v>
      </c>
      <c r="F1354">
        <v>0</v>
      </c>
    </row>
    <row r="1355" spans="5:6" x14ac:dyDescent="0.2">
      <c r="E1355">
        <v>50</v>
      </c>
      <c r="F1355">
        <v>1</v>
      </c>
    </row>
    <row r="1356" spans="5:6" x14ac:dyDescent="0.2">
      <c r="E1356">
        <v>26</v>
      </c>
      <c r="F1356">
        <v>39</v>
      </c>
    </row>
    <row r="1357" spans="5:6" x14ac:dyDescent="0.2">
      <c r="E1357">
        <v>14</v>
      </c>
      <c r="F1357">
        <v>0</v>
      </c>
    </row>
    <row r="1358" spans="5:6" x14ac:dyDescent="0.2">
      <c r="E1358">
        <v>49</v>
      </c>
      <c r="F1358">
        <v>0</v>
      </c>
    </row>
    <row r="1359" spans="5:6" x14ac:dyDescent="0.2">
      <c r="E1359">
        <v>69</v>
      </c>
      <c r="F1359">
        <v>3</v>
      </c>
    </row>
    <row r="1360" spans="5:6" x14ac:dyDescent="0.2">
      <c r="E1360">
        <v>60</v>
      </c>
      <c r="F1360">
        <v>1</v>
      </c>
    </row>
    <row r="1361" spans="5:6" x14ac:dyDescent="0.2">
      <c r="E1361">
        <v>80</v>
      </c>
      <c r="F1361">
        <v>13</v>
      </c>
    </row>
    <row r="1362" spans="5:6" x14ac:dyDescent="0.2">
      <c r="E1362">
        <v>56</v>
      </c>
      <c r="F1362">
        <v>0</v>
      </c>
    </row>
    <row r="1363" spans="5:6" x14ac:dyDescent="0.2">
      <c r="E1363">
        <v>104</v>
      </c>
      <c r="F1363">
        <v>6</v>
      </c>
    </row>
    <row r="1364" spans="5:6" x14ac:dyDescent="0.2">
      <c r="E1364">
        <v>46</v>
      </c>
      <c r="F1364">
        <v>0</v>
      </c>
    </row>
    <row r="1365" spans="5:6" x14ac:dyDescent="0.2">
      <c r="E1365">
        <v>206</v>
      </c>
      <c r="F1365">
        <v>14</v>
      </c>
    </row>
    <row r="1366" spans="5:6" x14ac:dyDescent="0.2">
      <c r="E1366">
        <v>18</v>
      </c>
      <c r="F1366">
        <v>5</v>
      </c>
    </row>
    <row r="1367" spans="5:6" x14ac:dyDescent="0.2">
      <c r="E1367">
        <v>28</v>
      </c>
      <c r="F1367">
        <v>6</v>
      </c>
    </row>
    <row r="1368" spans="5:6" x14ac:dyDescent="0.2">
      <c r="E1368">
        <v>11</v>
      </c>
      <c r="F1368">
        <v>15</v>
      </c>
    </row>
    <row r="1369" spans="5:6" x14ac:dyDescent="0.2">
      <c r="E1369">
        <v>263</v>
      </c>
      <c r="F1369">
        <v>0</v>
      </c>
    </row>
    <row r="1370" spans="5:6" x14ac:dyDescent="0.2">
      <c r="E1370">
        <v>394</v>
      </c>
      <c r="F1370">
        <v>1</v>
      </c>
    </row>
    <row r="1371" spans="5:6" x14ac:dyDescent="0.2">
      <c r="E1371">
        <v>1049</v>
      </c>
      <c r="F1371">
        <v>9</v>
      </c>
    </row>
    <row r="1372" spans="5:6" x14ac:dyDescent="0.2">
      <c r="E1372">
        <v>308</v>
      </c>
      <c r="F1372">
        <v>3</v>
      </c>
    </row>
    <row r="1373" spans="5:6" x14ac:dyDescent="0.2">
      <c r="E1373">
        <v>1088</v>
      </c>
      <c r="F1373">
        <v>3</v>
      </c>
    </row>
    <row r="1374" spans="5:6" x14ac:dyDescent="0.2">
      <c r="E1374">
        <v>73</v>
      </c>
      <c r="F1374">
        <v>1</v>
      </c>
    </row>
    <row r="1375" spans="5:6" x14ac:dyDescent="0.2">
      <c r="E1375">
        <v>143</v>
      </c>
      <c r="F1375">
        <v>3</v>
      </c>
    </row>
    <row r="1376" spans="5:6" x14ac:dyDescent="0.2">
      <c r="E1376">
        <v>1420</v>
      </c>
      <c r="F1376">
        <v>0</v>
      </c>
    </row>
    <row r="1377" spans="5:6" x14ac:dyDescent="0.2">
      <c r="E1377">
        <v>305</v>
      </c>
      <c r="F1377">
        <v>2</v>
      </c>
    </row>
    <row r="1378" spans="5:6" x14ac:dyDescent="0.2">
      <c r="E1378">
        <v>551</v>
      </c>
      <c r="F1378">
        <v>10</v>
      </c>
    </row>
    <row r="1379" spans="5:6" x14ac:dyDescent="0.2">
      <c r="E1379">
        <v>187</v>
      </c>
      <c r="F1379">
        <v>60</v>
      </c>
    </row>
    <row r="1380" spans="5:6" x14ac:dyDescent="0.2">
      <c r="E1380">
        <v>325</v>
      </c>
      <c r="F1380">
        <v>5</v>
      </c>
    </row>
    <row r="1381" spans="5:6" x14ac:dyDescent="0.2">
      <c r="E1381">
        <v>148</v>
      </c>
      <c r="F1381">
        <v>9</v>
      </c>
    </row>
    <row r="1382" spans="5:6" x14ac:dyDescent="0.2">
      <c r="E1382">
        <v>69</v>
      </c>
      <c r="F1382">
        <v>13</v>
      </c>
    </row>
    <row r="1383" spans="5:6" x14ac:dyDescent="0.2">
      <c r="E1383">
        <v>173</v>
      </c>
      <c r="F1383">
        <v>0</v>
      </c>
    </row>
    <row r="1384" spans="5:6" x14ac:dyDescent="0.2">
      <c r="E1384">
        <v>269</v>
      </c>
      <c r="F1384">
        <v>8</v>
      </c>
    </row>
    <row r="1385" spans="5:6" x14ac:dyDescent="0.2">
      <c r="E1385">
        <v>185</v>
      </c>
      <c r="F1385">
        <v>3</v>
      </c>
    </row>
    <row r="1386" spans="5:6" x14ac:dyDescent="0.2">
      <c r="E1386">
        <v>176</v>
      </c>
      <c r="F1386">
        <v>3</v>
      </c>
    </row>
    <row r="1387" spans="5:6" x14ac:dyDescent="0.2">
      <c r="E1387">
        <v>1019</v>
      </c>
      <c r="F1387">
        <v>0</v>
      </c>
    </row>
    <row r="1388" spans="5:6" x14ac:dyDescent="0.2">
      <c r="E1388">
        <v>113</v>
      </c>
      <c r="F1388">
        <v>6</v>
      </c>
    </row>
    <row r="1389" spans="5:6" x14ac:dyDescent="0.2">
      <c r="E1389">
        <v>404</v>
      </c>
      <c r="F1389">
        <v>4</v>
      </c>
    </row>
    <row r="1390" spans="5:6" x14ac:dyDescent="0.2">
      <c r="E1390">
        <v>707</v>
      </c>
      <c r="F1390">
        <v>1</v>
      </c>
    </row>
    <row r="1391" spans="5:6" x14ac:dyDescent="0.2">
      <c r="E1391">
        <v>392</v>
      </c>
      <c r="F1391">
        <v>29</v>
      </c>
    </row>
    <row r="1392" spans="5:6" x14ac:dyDescent="0.2">
      <c r="E1392">
        <v>23</v>
      </c>
      <c r="F1392">
        <v>0</v>
      </c>
    </row>
    <row r="1393" spans="5:6" x14ac:dyDescent="0.2">
      <c r="E1393">
        <v>682</v>
      </c>
      <c r="F1393">
        <v>4</v>
      </c>
    </row>
    <row r="1394" spans="5:6" x14ac:dyDescent="0.2">
      <c r="E1394">
        <v>37</v>
      </c>
      <c r="F1394">
        <v>5</v>
      </c>
    </row>
    <row r="1395" spans="5:6" x14ac:dyDescent="0.2">
      <c r="E1395">
        <v>146</v>
      </c>
      <c r="F1395">
        <v>4</v>
      </c>
    </row>
    <row r="1396" spans="5:6" x14ac:dyDescent="0.2">
      <c r="E1396">
        <v>119</v>
      </c>
      <c r="F1396">
        <v>5</v>
      </c>
    </row>
    <row r="1397" spans="5:6" x14ac:dyDescent="0.2">
      <c r="E1397">
        <v>163</v>
      </c>
      <c r="F1397">
        <v>1</v>
      </c>
    </row>
    <row r="1398" spans="5:6" x14ac:dyDescent="0.2">
      <c r="E1398">
        <v>339</v>
      </c>
      <c r="F1398">
        <v>1</v>
      </c>
    </row>
    <row r="1399" spans="5:6" x14ac:dyDescent="0.2">
      <c r="E1399">
        <v>58</v>
      </c>
      <c r="F1399">
        <v>0</v>
      </c>
    </row>
    <row r="1400" spans="5:6" x14ac:dyDescent="0.2">
      <c r="E1400">
        <v>456</v>
      </c>
      <c r="F1400">
        <v>14</v>
      </c>
    </row>
    <row r="1401" spans="5:6" x14ac:dyDescent="0.2">
      <c r="E1401">
        <v>15</v>
      </c>
      <c r="F1401">
        <v>3</v>
      </c>
    </row>
    <row r="1402" spans="5:6" x14ac:dyDescent="0.2">
      <c r="E1402">
        <v>191</v>
      </c>
      <c r="F1402">
        <v>10</v>
      </c>
    </row>
    <row r="1403" spans="5:6" x14ac:dyDescent="0.2">
      <c r="E1403">
        <v>17</v>
      </c>
      <c r="F1403">
        <v>17</v>
      </c>
    </row>
    <row r="1404" spans="5:6" x14ac:dyDescent="0.2">
      <c r="E1404">
        <v>28</v>
      </c>
      <c r="F1404">
        <v>2</v>
      </c>
    </row>
    <row r="1405" spans="5:6" x14ac:dyDescent="0.2">
      <c r="E1405">
        <v>18</v>
      </c>
      <c r="F1405">
        <v>0</v>
      </c>
    </row>
    <row r="1406" spans="5:6" x14ac:dyDescent="0.2">
      <c r="E1406">
        <v>61</v>
      </c>
      <c r="F1406">
        <v>4</v>
      </c>
    </row>
    <row r="1407" spans="5:6" x14ac:dyDescent="0.2">
      <c r="E1407">
        <v>108</v>
      </c>
      <c r="F1407">
        <v>12</v>
      </c>
    </row>
    <row r="1408" spans="5:6" x14ac:dyDescent="0.2">
      <c r="E1408">
        <v>142</v>
      </c>
      <c r="F1408">
        <v>3</v>
      </c>
    </row>
    <row r="1409" spans="5:6" x14ac:dyDescent="0.2">
      <c r="E1409">
        <v>74</v>
      </c>
      <c r="F1409">
        <v>12</v>
      </c>
    </row>
    <row r="1410" spans="5:6" x14ac:dyDescent="0.2">
      <c r="E1410">
        <v>38</v>
      </c>
      <c r="F1410">
        <v>0</v>
      </c>
    </row>
    <row r="1411" spans="5:6" x14ac:dyDescent="0.2">
      <c r="E1411">
        <v>20</v>
      </c>
      <c r="F1411">
        <v>7</v>
      </c>
    </row>
    <row r="1412" spans="5:6" x14ac:dyDescent="0.2">
      <c r="E1412">
        <v>24</v>
      </c>
      <c r="F1412">
        <v>2</v>
      </c>
    </row>
    <row r="1413" spans="5:6" x14ac:dyDescent="0.2">
      <c r="E1413">
        <v>66</v>
      </c>
      <c r="F1413">
        <v>1</v>
      </c>
    </row>
    <row r="1414" spans="5:6" x14ac:dyDescent="0.2">
      <c r="E1414">
        <v>28</v>
      </c>
      <c r="F1414">
        <v>4</v>
      </c>
    </row>
    <row r="1415" spans="5:6" x14ac:dyDescent="0.2">
      <c r="E1415">
        <v>24</v>
      </c>
      <c r="F1415">
        <v>4</v>
      </c>
    </row>
    <row r="1416" spans="5:6" x14ac:dyDescent="0.2">
      <c r="E1416">
        <v>73</v>
      </c>
      <c r="F1416">
        <v>17</v>
      </c>
    </row>
    <row r="1417" spans="5:6" x14ac:dyDescent="0.2">
      <c r="E1417">
        <v>3</v>
      </c>
      <c r="F1417">
        <v>7</v>
      </c>
    </row>
    <row r="1418" spans="5:6" x14ac:dyDescent="0.2">
      <c r="E1418">
        <v>20</v>
      </c>
      <c r="F1418">
        <v>2</v>
      </c>
    </row>
    <row r="1419" spans="5:6" x14ac:dyDescent="0.2">
      <c r="E1419">
        <v>21</v>
      </c>
      <c r="F1419">
        <v>5</v>
      </c>
    </row>
    <row r="1420" spans="5:6" x14ac:dyDescent="0.2">
      <c r="E1420">
        <v>94</v>
      </c>
      <c r="F1420">
        <v>1</v>
      </c>
    </row>
    <row r="1421" spans="5:6" x14ac:dyDescent="0.2">
      <c r="E1421">
        <v>139</v>
      </c>
      <c r="F1421">
        <v>1</v>
      </c>
    </row>
    <row r="1422" spans="5:6" x14ac:dyDescent="0.2">
      <c r="E1422">
        <v>130</v>
      </c>
      <c r="F1422">
        <v>14</v>
      </c>
    </row>
    <row r="1423" spans="5:6" x14ac:dyDescent="0.2">
      <c r="E1423">
        <v>31</v>
      </c>
      <c r="F1423">
        <v>26</v>
      </c>
    </row>
    <row r="1424" spans="5:6" x14ac:dyDescent="0.2">
      <c r="E1424">
        <v>13</v>
      </c>
      <c r="F1424">
        <v>2</v>
      </c>
    </row>
    <row r="1425" spans="5:6" x14ac:dyDescent="0.2">
      <c r="E1425">
        <v>90</v>
      </c>
      <c r="F1425">
        <v>1</v>
      </c>
    </row>
    <row r="1426" spans="5:6" x14ac:dyDescent="0.2">
      <c r="E1426">
        <v>141</v>
      </c>
      <c r="F1426">
        <v>3</v>
      </c>
    </row>
    <row r="1427" spans="5:6" x14ac:dyDescent="0.2">
      <c r="E1427">
        <v>23</v>
      </c>
      <c r="F1427">
        <v>7</v>
      </c>
    </row>
    <row r="1428" spans="5:6" x14ac:dyDescent="0.2">
      <c r="E1428">
        <v>18</v>
      </c>
      <c r="F1428">
        <v>9</v>
      </c>
    </row>
    <row r="1429" spans="5:6" x14ac:dyDescent="0.2">
      <c r="E1429">
        <v>76</v>
      </c>
      <c r="F1429">
        <v>20</v>
      </c>
    </row>
    <row r="1430" spans="5:6" x14ac:dyDescent="0.2">
      <c r="E1430">
        <v>93</v>
      </c>
      <c r="F1430">
        <v>6</v>
      </c>
    </row>
    <row r="1431" spans="5:6" x14ac:dyDescent="0.2">
      <c r="E1431">
        <v>69</v>
      </c>
      <c r="F1431">
        <v>13</v>
      </c>
    </row>
    <row r="1432" spans="5:6" x14ac:dyDescent="0.2">
      <c r="E1432">
        <v>21</v>
      </c>
      <c r="F1432">
        <v>1</v>
      </c>
    </row>
    <row r="1433" spans="5:6" x14ac:dyDescent="0.2">
      <c r="E1433">
        <v>57</v>
      </c>
      <c r="F1433">
        <v>202</v>
      </c>
    </row>
    <row r="1434" spans="5:6" x14ac:dyDescent="0.2">
      <c r="E1434">
        <v>108</v>
      </c>
      <c r="F1434">
        <v>0</v>
      </c>
    </row>
    <row r="1435" spans="5:6" x14ac:dyDescent="0.2">
      <c r="E1435">
        <v>83</v>
      </c>
      <c r="F1435">
        <v>1</v>
      </c>
    </row>
    <row r="1436" spans="5:6" x14ac:dyDescent="0.2">
      <c r="E1436">
        <v>96</v>
      </c>
      <c r="F1436">
        <v>0</v>
      </c>
    </row>
    <row r="1437" spans="5:6" x14ac:dyDescent="0.2">
      <c r="E1437">
        <v>64</v>
      </c>
      <c r="F1437">
        <v>2</v>
      </c>
    </row>
    <row r="1438" spans="5:6" x14ac:dyDescent="0.2">
      <c r="E1438">
        <v>14</v>
      </c>
      <c r="F1438">
        <v>13</v>
      </c>
    </row>
    <row r="1439" spans="5:6" x14ac:dyDescent="0.2">
      <c r="E1439">
        <v>169</v>
      </c>
      <c r="F1439">
        <v>9</v>
      </c>
    </row>
    <row r="1440" spans="5:6" x14ac:dyDescent="0.2">
      <c r="E1440">
        <v>33</v>
      </c>
      <c r="F1440">
        <v>2</v>
      </c>
    </row>
    <row r="1441" spans="5:6" x14ac:dyDescent="0.2">
      <c r="E1441">
        <v>102</v>
      </c>
      <c r="F1441">
        <v>0</v>
      </c>
    </row>
    <row r="1442" spans="5:6" x14ac:dyDescent="0.2">
      <c r="E1442">
        <v>104</v>
      </c>
      <c r="F1442">
        <v>58</v>
      </c>
    </row>
    <row r="1443" spans="5:6" x14ac:dyDescent="0.2">
      <c r="E1443">
        <v>20</v>
      </c>
      <c r="F1443">
        <v>8</v>
      </c>
    </row>
    <row r="1444" spans="5:6" x14ac:dyDescent="0.2">
      <c r="E1444">
        <v>35</v>
      </c>
      <c r="F1444">
        <v>3</v>
      </c>
    </row>
    <row r="1445" spans="5:6" x14ac:dyDescent="0.2">
      <c r="E1445">
        <v>94</v>
      </c>
      <c r="F1445">
        <v>0</v>
      </c>
    </row>
    <row r="1446" spans="5:6" x14ac:dyDescent="0.2">
      <c r="E1446">
        <v>14</v>
      </c>
      <c r="F1446">
        <v>11</v>
      </c>
    </row>
    <row r="1447" spans="5:6" x14ac:dyDescent="0.2">
      <c r="E1447">
        <v>15</v>
      </c>
      <c r="F1447">
        <v>20</v>
      </c>
    </row>
    <row r="1448" spans="5:6" x14ac:dyDescent="0.2">
      <c r="E1448">
        <v>51</v>
      </c>
      <c r="F1448">
        <v>3</v>
      </c>
    </row>
    <row r="1449" spans="5:6" x14ac:dyDescent="0.2">
      <c r="E1449">
        <v>19</v>
      </c>
      <c r="F1449">
        <v>0</v>
      </c>
    </row>
    <row r="1450" spans="5:6" x14ac:dyDescent="0.2">
      <c r="E1450">
        <v>23</v>
      </c>
      <c r="F1450">
        <v>0</v>
      </c>
    </row>
    <row r="1451" spans="5:6" x14ac:dyDescent="0.2">
      <c r="E1451">
        <v>97</v>
      </c>
      <c r="F1451">
        <v>0</v>
      </c>
    </row>
    <row r="1452" spans="5:6" x14ac:dyDescent="0.2">
      <c r="E1452">
        <v>76</v>
      </c>
      <c r="F1452">
        <v>35</v>
      </c>
    </row>
    <row r="1453" spans="5:6" x14ac:dyDescent="0.2">
      <c r="E1453">
        <v>11</v>
      </c>
      <c r="F1453">
        <v>2</v>
      </c>
    </row>
    <row r="1454" spans="5:6" x14ac:dyDescent="0.2">
      <c r="E1454">
        <v>52</v>
      </c>
      <c r="F1454">
        <v>3</v>
      </c>
    </row>
    <row r="1455" spans="5:6" x14ac:dyDescent="0.2">
      <c r="E1455">
        <v>95</v>
      </c>
      <c r="F1455">
        <v>0</v>
      </c>
    </row>
    <row r="1456" spans="5:6" x14ac:dyDescent="0.2">
      <c r="E1456">
        <v>35</v>
      </c>
      <c r="F1456">
        <v>1</v>
      </c>
    </row>
    <row r="1457" spans="5:6" x14ac:dyDescent="0.2">
      <c r="E1457">
        <v>21</v>
      </c>
      <c r="F1457">
        <v>0</v>
      </c>
    </row>
    <row r="1458" spans="5:6" x14ac:dyDescent="0.2">
      <c r="E1458">
        <v>93</v>
      </c>
      <c r="F1458">
        <v>0</v>
      </c>
    </row>
    <row r="1459" spans="5:6" x14ac:dyDescent="0.2">
      <c r="E1459">
        <v>11</v>
      </c>
      <c r="F1459">
        <v>3</v>
      </c>
    </row>
    <row r="1460" spans="5:6" x14ac:dyDescent="0.2">
      <c r="E1460">
        <v>21</v>
      </c>
      <c r="F1460">
        <v>11</v>
      </c>
    </row>
    <row r="1461" spans="5:6" x14ac:dyDescent="0.2">
      <c r="E1461">
        <v>54</v>
      </c>
      <c r="F1461">
        <v>6</v>
      </c>
    </row>
    <row r="1462" spans="5:6" x14ac:dyDescent="0.2">
      <c r="E1462">
        <v>31</v>
      </c>
      <c r="F1462">
        <v>0</v>
      </c>
    </row>
    <row r="1463" spans="5:6" x14ac:dyDescent="0.2">
      <c r="E1463">
        <v>132</v>
      </c>
      <c r="F1463">
        <v>67</v>
      </c>
    </row>
    <row r="1464" spans="5:6" x14ac:dyDescent="0.2">
      <c r="E1464">
        <v>3</v>
      </c>
      <c r="F1464">
        <v>23</v>
      </c>
    </row>
    <row r="1465" spans="5:6" x14ac:dyDescent="0.2">
      <c r="E1465">
        <v>6</v>
      </c>
      <c r="F1465">
        <v>72</v>
      </c>
    </row>
    <row r="1466" spans="5:6" x14ac:dyDescent="0.2">
      <c r="E1466">
        <v>10</v>
      </c>
      <c r="F1466">
        <v>2</v>
      </c>
    </row>
    <row r="1467" spans="5:6" x14ac:dyDescent="0.2">
      <c r="E1467">
        <v>147</v>
      </c>
      <c r="F1467">
        <v>15</v>
      </c>
    </row>
    <row r="1468" spans="5:6" x14ac:dyDescent="0.2">
      <c r="E1468">
        <v>199</v>
      </c>
      <c r="F1468">
        <v>1</v>
      </c>
    </row>
    <row r="1469" spans="5:6" x14ac:dyDescent="0.2">
      <c r="E1469">
        <v>50</v>
      </c>
      <c r="F1469">
        <v>2</v>
      </c>
    </row>
    <row r="1470" spans="5:6" x14ac:dyDescent="0.2">
      <c r="E1470">
        <v>21</v>
      </c>
      <c r="F1470">
        <v>7</v>
      </c>
    </row>
    <row r="1471" spans="5:6" x14ac:dyDescent="0.2">
      <c r="E1471">
        <v>24</v>
      </c>
      <c r="F1471">
        <v>16</v>
      </c>
    </row>
    <row r="1472" spans="5:6" x14ac:dyDescent="0.2">
      <c r="E1472">
        <v>32</v>
      </c>
      <c r="F1472">
        <v>117</v>
      </c>
    </row>
    <row r="1473" spans="5:6" x14ac:dyDescent="0.2">
      <c r="E1473">
        <v>62</v>
      </c>
      <c r="F1473">
        <v>2</v>
      </c>
    </row>
    <row r="1474" spans="5:6" x14ac:dyDescent="0.2">
      <c r="E1474">
        <v>9</v>
      </c>
      <c r="F1474">
        <v>7</v>
      </c>
    </row>
    <row r="1475" spans="5:6" x14ac:dyDescent="0.2">
      <c r="E1475">
        <v>38</v>
      </c>
      <c r="F1475">
        <v>3</v>
      </c>
    </row>
    <row r="1476" spans="5:6" x14ac:dyDescent="0.2">
      <c r="E1476">
        <v>54</v>
      </c>
      <c r="F1476">
        <v>20</v>
      </c>
    </row>
    <row r="1477" spans="5:6" x14ac:dyDescent="0.2">
      <c r="E1477">
        <v>37</v>
      </c>
      <c r="F1477">
        <v>50</v>
      </c>
    </row>
    <row r="1478" spans="5:6" x14ac:dyDescent="0.2">
      <c r="E1478">
        <v>39</v>
      </c>
      <c r="F1478">
        <v>2</v>
      </c>
    </row>
    <row r="1479" spans="5:6" x14ac:dyDescent="0.2">
      <c r="E1479">
        <v>34</v>
      </c>
      <c r="F1479">
        <v>3</v>
      </c>
    </row>
    <row r="1480" spans="5:6" x14ac:dyDescent="0.2">
      <c r="E1480">
        <v>55</v>
      </c>
      <c r="F1480">
        <v>27</v>
      </c>
    </row>
    <row r="1481" spans="5:6" x14ac:dyDescent="0.2">
      <c r="E1481">
        <v>32</v>
      </c>
      <c r="F1481">
        <v>7</v>
      </c>
    </row>
    <row r="1482" spans="5:6" x14ac:dyDescent="0.2">
      <c r="E1482">
        <v>25</v>
      </c>
      <c r="F1482">
        <v>5</v>
      </c>
    </row>
    <row r="1483" spans="5:6" x14ac:dyDescent="0.2">
      <c r="E1483">
        <v>33</v>
      </c>
      <c r="F1483">
        <v>0</v>
      </c>
    </row>
    <row r="1484" spans="5:6" x14ac:dyDescent="0.2">
      <c r="E1484">
        <v>108</v>
      </c>
      <c r="F1484">
        <v>3</v>
      </c>
    </row>
    <row r="1485" spans="5:6" x14ac:dyDescent="0.2">
      <c r="E1485">
        <v>20</v>
      </c>
      <c r="F1485">
        <v>6</v>
      </c>
    </row>
    <row r="1486" spans="5:6" x14ac:dyDescent="0.2">
      <c r="E1486">
        <v>98</v>
      </c>
      <c r="F1486">
        <v>9</v>
      </c>
    </row>
    <row r="1487" spans="5:6" x14ac:dyDescent="0.2">
      <c r="E1487">
        <v>196</v>
      </c>
      <c r="F1487">
        <v>3</v>
      </c>
    </row>
    <row r="1488" spans="5:6" x14ac:dyDescent="0.2">
      <c r="E1488">
        <v>39</v>
      </c>
      <c r="F1488">
        <v>2</v>
      </c>
    </row>
    <row r="1489" spans="5:6" x14ac:dyDescent="0.2">
      <c r="E1489">
        <v>128</v>
      </c>
      <c r="F1489">
        <v>3</v>
      </c>
    </row>
    <row r="1490" spans="5:6" x14ac:dyDescent="0.2">
      <c r="E1490">
        <v>71</v>
      </c>
      <c r="F1490">
        <v>45</v>
      </c>
    </row>
    <row r="1491" spans="5:6" x14ac:dyDescent="0.2">
      <c r="E1491">
        <v>47</v>
      </c>
      <c r="F1491">
        <v>9</v>
      </c>
    </row>
    <row r="1492" spans="5:6" x14ac:dyDescent="0.2">
      <c r="E1492">
        <v>17</v>
      </c>
      <c r="F1492">
        <v>9</v>
      </c>
    </row>
    <row r="1493" spans="5:6" x14ac:dyDescent="0.2">
      <c r="E1493">
        <v>91</v>
      </c>
      <c r="F1493">
        <v>21</v>
      </c>
    </row>
    <row r="1494" spans="5:6" x14ac:dyDescent="0.2">
      <c r="E1494">
        <v>43</v>
      </c>
      <c r="F1494">
        <v>17</v>
      </c>
    </row>
    <row r="1495" spans="5:6" x14ac:dyDescent="0.2">
      <c r="E1495">
        <v>17</v>
      </c>
      <c r="F1495">
        <v>1</v>
      </c>
    </row>
    <row r="1496" spans="5:6" x14ac:dyDescent="0.2">
      <c r="E1496">
        <v>33</v>
      </c>
      <c r="F1496">
        <v>1</v>
      </c>
    </row>
    <row r="1497" spans="5:6" x14ac:dyDescent="0.2">
      <c r="E1497">
        <v>87</v>
      </c>
      <c r="F1497">
        <v>14</v>
      </c>
    </row>
    <row r="1498" spans="5:6" x14ac:dyDescent="0.2">
      <c r="E1498">
        <v>113</v>
      </c>
      <c r="F1498">
        <v>42</v>
      </c>
    </row>
    <row r="1499" spans="5:6" x14ac:dyDescent="0.2">
      <c r="E1499">
        <v>14</v>
      </c>
      <c r="F1499">
        <v>27</v>
      </c>
    </row>
    <row r="1500" spans="5:6" x14ac:dyDescent="0.2">
      <c r="E1500">
        <v>30</v>
      </c>
      <c r="F1500">
        <v>5</v>
      </c>
    </row>
    <row r="1501" spans="5:6" x14ac:dyDescent="0.2">
      <c r="E1501">
        <v>16</v>
      </c>
      <c r="F1501">
        <v>13</v>
      </c>
    </row>
    <row r="1502" spans="5:6" x14ac:dyDescent="0.2">
      <c r="E1502">
        <v>46</v>
      </c>
      <c r="F1502">
        <v>12</v>
      </c>
    </row>
    <row r="1503" spans="5:6" x14ac:dyDescent="0.2">
      <c r="E1503">
        <v>24</v>
      </c>
      <c r="F1503">
        <v>90</v>
      </c>
    </row>
    <row r="1504" spans="5:6" x14ac:dyDescent="0.2">
      <c r="E1504">
        <v>97</v>
      </c>
      <c r="F1504">
        <v>2</v>
      </c>
    </row>
    <row r="1505" spans="5:6" x14ac:dyDescent="0.2">
      <c r="E1505">
        <v>59</v>
      </c>
      <c r="F1505">
        <v>5</v>
      </c>
    </row>
    <row r="1506" spans="5:6" x14ac:dyDescent="0.2">
      <c r="E1506">
        <v>1095</v>
      </c>
      <c r="F1506">
        <v>31</v>
      </c>
    </row>
    <row r="1507" spans="5:6" x14ac:dyDescent="0.2">
      <c r="E1507">
        <v>218</v>
      </c>
      <c r="F1507">
        <v>4</v>
      </c>
    </row>
    <row r="1508" spans="5:6" x14ac:dyDescent="0.2">
      <c r="E1508">
        <v>111</v>
      </c>
      <c r="F1508">
        <v>29</v>
      </c>
    </row>
    <row r="1509" spans="5:6" x14ac:dyDescent="0.2">
      <c r="E1509">
        <v>56</v>
      </c>
      <c r="F1509">
        <v>2</v>
      </c>
    </row>
    <row r="1510" spans="5:6" x14ac:dyDescent="0.2">
      <c r="E1510">
        <v>265</v>
      </c>
      <c r="F1510">
        <v>114</v>
      </c>
    </row>
    <row r="1511" spans="5:6" x14ac:dyDescent="0.2">
      <c r="E1511">
        <v>28</v>
      </c>
      <c r="F1511">
        <v>1</v>
      </c>
    </row>
    <row r="1512" spans="5:6" x14ac:dyDescent="0.2">
      <c r="E1512">
        <v>364</v>
      </c>
      <c r="F1512">
        <v>76</v>
      </c>
    </row>
    <row r="1513" spans="5:6" x14ac:dyDescent="0.2">
      <c r="E1513">
        <v>27</v>
      </c>
      <c r="F1513">
        <v>9</v>
      </c>
    </row>
    <row r="1514" spans="5:6" x14ac:dyDescent="0.2">
      <c r="E1514">
        <v>93</v>
      </c>
      <c r="F1514">
        <v>37</v>
      </c>
    </row>
    <row r="1515" spans="5:6" x14ac:dyDescent="0.2">
      <c r="E1515">
        <v>64</v>
      </c>
      <c r="F1515">
        <v>0</v>
      </c>
    </row>
    <row r="1516" spans="5:6" x14ac:dyDescent="0.2">
      <c r="E1516">
        <v>22</v>
      </c>
      <c r="F1516">
        <v>1</v>
      </c>
    </row>
    <row r="1517" spans="5:6" x14ac:dyDescent="0.2">
      <c r="E1517">
        <v>59</v>
      </c>
      <c r="F1517">
        <v>10</v>
      </c>
    </row>
    <row r="1518" spans="5:6" x14ac:dyDescent="0.2">
      <c r="E1518">
        <v>249</v>
      </c>
      <c r="F1518">
        <v>1</v>
      </c>
    </row>
    <row r="1519" spans="5:6" x14ac:dyDescent="0.2">
      <c r="E1519">
        <v>392</v>
      </c>
      <c r="F1519">
        <v>2</v>
      </c>
    </row>
    <row r="1520" spans="5:6" x14ac:dyDescent="0.2">
      <c r="E1520">
        <v>115</v>
      </c>
      <c r="F1520">
        <v>1</v>
      </c>
    </row>
    <row r="1521" spans="5:6" x14ac:dyDescent="0.2">
      <c r="E1521">
        <v>433</v>
      </c>
      <c r="F1521">
        <v>10</v>
      </c>
    </row>
    <row r="1522" spans="5:6" x14ac:dyDescent="0.2">
      <c r="E1522">
        <v>20</v>
      </c>
      <c r="F1522">
        <v>1</v>
      </c>
    </row>
    <row r="1523" spans="5:6" x14ac:dyDescent="0.2">
      <c r="E1523">
        <v>8</v>
      </c>
      <c r="F1523">
        <v>2</v>
      </c>
    </row>
    <row r="1524" spans="5:6" x14ac:dyDescent="0.2">
      <c r="E1524">
        <v>175</v>
      </c>
      <c r="F1524">
        <v>348</v>
      </c>
    </row>
    <row r="1525" spans="5:6" x14ac:dyDescent="0.2">
      <c r="E1525">
        <v>104</v>
      </c>
      <c r="F1525">
        <v>4</v>
      </c>
    </row>
    <row r="1526" spans="5:6" x14ac:dyDescent="0.2">
      <c r="E1526">
        <v>17</v>
      </c>
      <c r="F1526">
        <v>0</v>
      </c>
    </row>
    <row r="1527" spans="5:6" x14ac:dyDescent="0.2">
      <c r="E1527">
        <v>277</v>
      </c>
      <c r="F1527">
        <v>17</v>
      </c>
    </row>
    <row r="1528" spans="5:6" x14ac:dyDescent="0.2">
      <c r="E1528">
        <v>118</v>
      </c>
      <c r="F1528">
        <v>0</v>
      </c>
    </row>
    <row r="1529" spans="5:6" x14ac:dyDescent="0.2">
      <c r="E1529">
        <v>97</v>
      </c>
      <c r="F1529">
        <v>9</v>
      </c>
    </row>
    <row r="1530" spans="5:6" x14ac:dyDescent="0.2">
      <c r="E1530">
        <v>20</v>
      </c>
      <c r="F1530">
        <v>19</v>
      </c>
    </row>
    <row r="1531" spans="5:6" x14ac:dyDescent="0.2">
      <c r="E1531">
        <v>26</v>
      </c>
      <c r="F1531">
        <v>0</v>
      </c>
    </row>
    <row r="1532" spans="5:6" x14ac:dyDescent="0.2">
      <c r="E1532">
        <v>128</v>
      </c>
      <c r="F1532">
        <v>4</v>
      </c>
    </row>
    <row r="1533" spans="5:6" x14ac:dyDescent="0.2">
      <c r="E1533">
        <v>15</v>
      </c>
      <c r="F1533">
        <v>8</v>
      </c>
    </row>
    <row r="1534" spans="5:6" x14ac:dyDescent="0.2">
      <c r="E1534">
        <v>25</v>
      </c>
      <c r="F1534">
        <v>24</v>
      </c>
    </row>
    <row r="1535" spans="5:6" x14ac:dyDescent="0.2">
      <c r="E1535">
        <v>55</v>
      </c>
      <c r="F1535">
        <v>0</v>
      </c>
    </row>
    <row r="1536" spans="5:6" x14ac:dyDescent="0.2">
      <c r="E1536">
        <v>107</v>
      </c>
      <c r="F1536">
        <v>39</v>
      </c>
    </row>
    <row r="1537" spans="5:6" x14ac:dyDescent="0.2">
      <c r="E1537">
        <v>557</v>
      </c>
      <c r="F1537">
        <v>6</v>
      </c>
    </row>
    <row r="1538" spans="5:6" x14ac:dyDescent="0.2">
      <c r="E1538">
        <v>40</v>
      </c>
      <c r="F1538">
        <v>4</v>
      </c>
    </row>
    <row r="1539" spans="5:6" x14ac:dyDescent="0.2">
      <c r="E1539">
        <v>36</v>
      </c>
      <c r="F1539">
        <v>3</v>
      </c>
    </row>
    <row r="1540" spans="5:6" x14ac:dyDescent="0.2">
      <c r="E1540">
        <v>159</v>
      </c>
      <c r="F1540">
        <v>53</v>
      </c>
    </row>
    <row r="1541" spans="5:6" x14ac:dyDescent="0.2">
      <c r="E1541">
        <v>41</v>
      </c>
      <c r="F1541">
        <v>1</v>
      </c>
    </row>
    <row r="1542" spans="5:6" x14ac:dyDescent="0.2">
      <c r="E1542">
        <v>226</v>
      </c>
      <c r="F1542">
        <v>2</v>
      </c>
    </row>
    <row r="1543" spans="5:6" x14ac:dyDescent="0.2">
      <c r="E1543">
        <v>30</v>
      </c>
      <c r="F1543">
        <v>25</v>
      </c>
    </row>
    <row r="1544" spans="5:6" x14ac:dyDescent="0.2">
      <c r="E1544">
        <v>103</v>
      </c>
      <c r="F1544">
        <v>6</v>
      </c>
    </row>
    <row r="1545" spans="5:6" x14ac:dyDescent="0.2">
      <c r="E1545">
        <v>62</v>
      </c>
      <c r="F1545">
        <v>0</v>
      </c>
    </row>
    <row r="1546" spans="5:6" x14ac:dyDescent="0.2">
      <c r="E1546">
        <v>6</v>
      </c>
      <c r="F1546">
        <v>12</v>
      </c>
    </row>
    <row r="1547" spans="5:6" x14ac:dyDescent="0.2">
      <c r="E1547">
        <v>182</v>
      </c>
      <c r="F1547">
        <v>0</v>
      </c>
    </row>
    <row r="1548" spans="5:6" x14ac:dyDescent="0.2">
      <c r="E1548">
        <v>145</v>
      </c>
      <c r="F1548">
        <v>36</v>
      </c>
    </row>
    <row r="1549" spans="5:6" x14ac:dyDescent="0.2">
      <c r="E1549">
        <v>25</v>
      </c>
      <c r="F1549">
        <v>0</v>
      </c>
    </row>
    <row r="1550" spans="5:6" x14ac:dyDescent="0.2">
      <c r="E1550">
        <v>320</v>
      </c>
      <c r="F1550">
        <v>2</v>
      </c>
    </row>
    <row r="1551" spans="5:6" x14ac:dyDescent="0.2">
      <c r="E1551">
        <v>99</v>
      </c>
      <c r="F1551">
        <v>1</v>
      </c>
    </row>
    <row r="1552" spans="5:6" x14ac:dyDescent="0.2">
      <c r="E1552">
        <v>348</v>
      </c>
      <c r="F1552">
        <v>59</v>
      </c>
    </row>
    <row r="1553" spans="5:6" x14ac:dyDescent="0.2">
      <c r="E1553">
        <v>41</v>
      </c>
      <c r="F1553">
        <v>1</v>
      </c>
    </row>
    <row r="1554" spans="5:6" x14ac:dyDescent="0.2">
      <c r="E1554">
        <v>29</v>
      </c>
      <c r="F1554">
        <v>31</v>
      </c>
    </row>
    <row r="1555" spans="5:6" x14ac:dyDescent="0.2">
      <c r="E1555">
        <v>25</v>
      </c>
      <c r="F1555">
        <v>18</v>
      </c>
    </row>
    <row r="1556" spans="5:6" x14ac:dyDescent="0.2">
      <c r="E1556">
        <v>23</v>
      </c>
      <c r="F1556">
        <v>10</v>
      </c>
    </row>
    <row r="1557" spans="5:6" x14ac:dyDescent="0.2">
      <c r="E1557">
        <v>1260</v>
      </c>
      <c r="F1557">
        <v>0</v>
      </c>
    </row>
    <row r="1558" spans="5:6" x14ac:dyDescent="0.2">
      <c r="E1558">
        <v>307</v>
      </c>
      <c r="F1558">
        <v>14</v>
      </c>
    </row>
    <row r="1559" spans="5:6" x14ac:dyDescent="0.2">
      <c r="E1559">
        <v>329</v>
      </c>
      <c r="F1559">
        <v>2</v>
      </c>
    </row>
    <row r="1560" spans="5:6" x14ac:dyDescent="0.2">
      <c r="E1560">
        <v>32</v>
      </c>
      <c r="F1560">
        <v>1</v>
      </c>
    </row>
    <row r="1561" spans="5:6" x14ac:dyDescent="0.2">
      <c r="E1561">
        <v>27</v>
      </c>
      <c r="F1561">
        <v>3</v>
      </c>
    </row>
    <row r="1562" spans="5:6" x14ac:dyDescent="0.2">
      <c r="E1562">
        <v>236</v>
      </c>
      <c r="F1562">
        <v>0</v>
      </c>
    </row>
    <row r="1563" spans="5:6" x14ac:dyDescent="0.2">
      <c r="E1563">
        <v>42</v>
      </c>
      <c r="F1563">
        <v>2</v>
      </c>
    </row>
    <row r="1564" spans="5:6" x14ac:dyDescent="0.2">
      <c r="E1564">
        <v>95</v>
      </c>
      <c r="F1564">
        <v>0</v>
      </c>
    </row>
    <row r="1565" spans="5:6" x14ac:dyDescent="0.2">
      <c r="E1565">
        <v>37</v>
      </c>
      <c r="F1565">
        <v>12</v>
      </c>
    </row>
    <row r="1566" spans="5:6" x14ac:dyDescent="0.2">
      <c r="E1566">
        <v>128</v>
      </c>
      <c r="F1566">
        <v>1</v>
      </c>
    </row>
    <row r="1567" spans="5:6" x14ac:dyDescent="0.2">
      <c r="E1567">
        <v>156</v>
      </c>
      <c r="F1567">
        <v>8</v>
      </c>
    </row>
    <row r="1568" spans="5:6" x14ac:dyDescent="0.2">
      <c r="E1568">
        <v>64</v>
      </c>
      <c r="F1568">
        <v>2</v>
      </c>
    </row>
    <row r="1569" spans="5:6" x14ac:dyDescent="0.2">
      <c r="E1569">
        <v>58</v>
      </c>
      <c r="F1569">
        <v>31</v>
      </c>
    </row>
    <row r="1570" spans="5:6" x14ac:dyDescent="0.2">
      <c r="E1570">
        <v>20</v>
      </c>
      <c r="F1570">
        <v>5</v>
      </c>
    </row>
    <row r="1571" spans="5:6" x14ac:dyDescent="0.2">
      <c r="E1571">
        <v>47</v>
      </c>
      <c r="F1571">
        <v>1</v>
      </c>
    </row>
    <row r="1572" spans="5:6" x14ac:dyDescent="0.2">
      <c r="E1572">
        <v>54</v>
      </c>
      <c r="F1572">
        <v>12</v>
      </c>
    </row>
    <row r="1573" spans="5:6" x14ac:dyDescent="0.2">
      <c r="E1573">
        <v>9</v>
      </c>
      <c r="F1573">
        <v>4</v>
      </c>
    </row>
    <row r="1574" spans="5:6" x14ac:dyDescent="0.2">
      <c r="E1574">
        <v>213</v>
      </c>
      <c r="F1574">
        <v>0</v>
      </c>
    </row>
    <row r="1575" spans="5:6" x14ac:dyDescent="0.2">
      <c r="E1575">
        <v>57</v>
      </c>
      <c r="F1575">
        <v>7</v>
      </c>
    </row>
    <row r="1576" spans="5:6" x14ac:dyDescent="0.2">
      <c r="E1576">
        <v>25</v>
      </c>
      <c r="F1576">
        <v>2</v>
      </c>
    </row>
    <row r="1577" spans="5:6" x14ac:dyDescent="0.2">
      <c r="E1577">
        <v>104</v>
      </c>
      <c r="F1577">
        <v>1</v>
      </c>
    </row>
    <row r="1578" spans="5:6" x14ac:dyDescent="0.2">
      <c r="E1578">
        <v>34</v>
      </c>
      <c r="F1578">
        <v>4</v>
      </c>
    </row>
    <row r="1579" spans="5:6" x14ac:dyDescent="0.2">
      <c r="E1579">
        <v>67</v>
      </c>
      <c r="F1579">
        <v>6</v>
      </c>
    </row>
    <row r="1580" spans="5:6" x14ac:dyDescent="0.2">
      <c r="E1580">
        <v>241</v>
      </c>
      <c r="F1580">
        <v>8</v>
      </c>
    </row>
    <row r="1581" spans="5:6" x14ac:dyDescent="0.2">
      <c r="E1581">
        <v>123</v>
      </c>
      <c r="F1581">
        <v>14</v>
      </c>
    </row>
    <row r="1582" spans="5:6" x14ac:dyDescent="0.2">
      <c r="E1582">
        <v>302</v>
      </c>
      <c r="F1582">
        <v>0</v>
      </c>
    </row>
    <row r="1583" spans="5:6" x14ac:dyDescent="0.2">
      <c r="E1583">
        <v>89</v>
      </c>
      <c r="F1583">
        <v>4</v>
      </c>
    </row>
    <row r="1584" spans="5:6" x14ac:dyDescent="0.2">
      <c r="E1584">
        <v>41</v>
      </c>
      <c r="F1584">
        <v>0</v>
      </c>
    </row>
    <row r="1585" spans="5:6" x14ac:dyDescent="0.2">
      <c r="E1585">
        <v>69</v>
      </c>
      <c r="F1585">
        <v>0</v>
      </c>
    </row>
    <row r="1586" spans="5:6" x14ac:dyDescent="0.2">
      <c r="E1586">
        <v>52</v>
      </c>
      <c r="F1586">
        <v>1</v>
      </c>
    </row>
    <row r="1587" spans="5:6" x14ac:dyDescent="0.2">
      <c r="E1587">
        <v>57</v>
      </c>
      <c r="F1587">
        <v>1</v>
      </c>
    </row>
    <row r="1588" spans="5:6" x14ac:dyDescent="0.2">
      <c r="E1588">
        <v>74</v>
      </c>
      <c r="F1588">
        <v>1</v>
      </c>
    </row>
    <row r="1589" spans="5:6" x14ac:dyDescent="0.2">
      <c r="E1589">
        <v>63</v>
      </c>
      <c r="F1589">
        <v>1</v>
      </c>
    </row>
    <row r="1590" spans="5:6" x14ac:dyDescent="0.2">
      <c r="E1590">
        <v>72</v>
      </c>
      <c r="F1590">
        <v>4</v>
      </c>
    </row>
    <row r="1591" spans="5:6" x14ac:dyDescent="0.2">
      <c r="E1591">
        <v>71</v>
      </c>
      <c r="F1591">
        <v>0</v>
      </c>
    </row>
    <row r="1592" spans="5:6" x14ac:dyDescent="0.2">
      <c r="E1592">
        <v>21</v>
      </c>
      <c r="F1592">
        <v>0</v>
      </c>
    </row>
    <row r="1593" spans="5:6" x14ac:dyDescent="0.2">
      <c r="E1593">
        <v>930</v>
      </c>
      <c r="F1593">
        <v>2</v>
      </c>
    </row>
    <row r="1594" spans="5:6" x14ac:dyDescent="0.2">
      <c r="E1594">
        <v>55</v>
      </c>
      <c r="F1594">
        <v>24</v>
      </c>
    </row>
    <row r="1595" spans="5:6" x14ac:dyDescent="0.2">
      <c r="E1595">
        <v>61</v>
      </c>
      <c r="F1595">
        <v>1</v>
      </c>
    </row>
    <row r="1596" spans="5:6" x14ac:dyDescent="0.2">
      <c r="E1596">
        <v>82</v>
      </c>
      <c r="F1596">
        <v>2</v>
      </c>
    </row>
    <row r="1597" spans="5:6" x14ac:dyDescent="0.2">
      <c r="E1597">
        <v>71</v>
      </c>
      <c r="F1597">
        <v>1</v>
      </c>
    </row>
    <row r="1598" spans="5:6" x14ac:dyDescent="0.2">
      <c r="E1598">
        <v>117</v>
      </c>
      <c r="F1598">
        <v>37</v>
      </c>
    </row>
    <row r="1599" spans="5:6" x14ac:dyDescent="0.2">
      <c r="E1599">
        <v>29</v>
      </c>
      <c r="F1599">
        <v>5</v>
      </c>
    </row>
    <row r="1600" spans="5:6" x14ac:dyDescent="0.2">
      <c r="E1600">
        <v>74</v>
      </c>
      <c r="F1600">
        <v>4</v>
      </c>
    </row>
    <row r="1601" spans="5:6" x14ac:dyDescent="0.2">
      <c r="E1601">
        <v>23</v>
      </c>
      <c r="F1601">
        <v>16</v>
      </c>
    </row>
    <row r="1602" spans="5:6" x14ac:dyDescent="0.2">
      <c r="E1602">
        <v>60</v>
      </c>
      <c r="F1602">
        <v>9</v>
      </c>
    </row>
    <row r="1603" spans="5:6" x14ac:dyDescent="0.2">
      <c r="E1603">
        <v>55</v>
      </c>
      <c r="F1603">
        <v>0</v>
      </c>
    </row>
    <row r="1604" spans="5:6" x14ac:dyDescent="0.2">
      <c r="E1604">
        <v>51</v>
      </c>
      <c r="F1604">
        <v>40</v>
      </c>
    </row>
    <row r="1605" spans="5:6" x14ac:dyDescent="0.2">
      <c r="E1605">
        <v>78</v>
      </c>
      <c r="F1605">
        <v>0</v>
      </c>
    </row>
    <row r="1606" spans="5:6" x14ac:dyDescent="0.2">
      <c r="E1606">
        <v>62</v>
      </c>
      <c r="F1606">
        <v>2</v>
      </c>
    </row>
    <row r="1607" spans="5:6" x14ac:dyDescent="0.2">
      <c r="E1607">
        <v>45</v>
      </c>
      <c r="F1607">
        <v>1</v>
      </c>
    </row>
    <row r="1608" spans="5:6" x14ac:dyDescent="0.2">
      <c r="E1608">
        <v>15</v>
      </c>
      <c r="F1608">
        <v>9</v>
      </c>
    </row>
    <row r="1609" spans="5:6" x14ac:dyDescent="0.2">
      <c r="E1609">
        <v>151</v>
      </c>
      <c r="F1609">
        <v>34</v>
      </c>
    </row>
    <row r="1610" spans="5:6" x14ac:dyDescent="0.2">
      <c r="E1610">
        <v>68</v>
      </c>
      <c r="F1610">
        <v>23</v>
      </c>
    </row>
    <row r="1611" spans="5:6" x14ac:dyDescent="0.2">
      <c r="E1611">
        <v>46</v>
      </c>
      <c r="F1611">
        <v>19</v>
      </c>
    </row>
    <row r="1612" spans="5:6" x14ac:dyDescent="0.2">
      <c r="E1612">
        <v>24</v>
      </c>
      <c r="F1612">
        <v>50</v>
      </c>
    </row>
    <row r="1613" spans="5:6" x14ac:dyDescent="0.2">
      <c r="E1613">
        <v>70</v>
      </c>
      <c r="F1613">
        <v>12</v>
      </c>
    </row>
    <row r="1614" spans="5:6" x14ac:dyDescent="0.2">
      <c r="E1614">
        <v>244</v>
      </c>
      <c r="F1614">
        <v>8</v>
      </c>
    </row>
    <row r="1615" spans="5:6" x14ac:dyDescent="0.2">
      <c r="E1615">
        <v>82</v>
      </c>
      <c r="F1615">
        <v>9</v>
      </c>
    </row>
    <row r="1616" spans="5:6" x14ac:dyDescent="0.2">
      <c r="E1616">
        <v>226</v>
      </c>
      <c r="F1616">
        <v>43</v>
      </c>
    </row>
    <row r="1617" spans="5:6" x14ac:dyDescent="0.2">
      <c r="E1617">
        <v>60</v>
      </c>
      <c r="F1617">
        <v>28</v>
      </c>
    </row>
    <row r="1618" spans="5:6" x14ac:dyDescent="0.2">
      <c r="E1618">
        <v>322</v>
      </c>
      <c r="F1618">
        <v>4</v>
      </c>
    </row>
    <row r="1619" spans="5:6" x14ac:dyDescent="0.2">
      <c r="E1619">
        <v>94</v>
      </c>
      <c r="F1619">
        <v>24</v>
      </c>
    </row>
    <row r="1620" spans="5:6" x14ac:dyDescent="0.2">
      <c r="E1620">
        <v>47</v>
      </c>
      <c r="F1620">
        <v>2</v>
      </c>
    </row>
    <row r="1621" spans="5:6" x14ac:dyDescent="0.2">
      <c r="E1621">
        <v>115</v>
      </c>
      <c r="F1621">
        <v>2</v>
      </c>
    </row>
    <row r="1622" spans="5:6" x14ac:dyDescent="0.2">
      <c r="E1622">
        <v>134</v>
      </c>
      <c r="F1622">
        <v>20</v>
      </c>
    </row>
    <row r="1623" spans="5:6" x14ac:dyDescent="0.2">
      <c r="E1623">
        <v>35</v>
      </c>
      <c r="F1623">
        <v>1</v>
      </c>
    </row>
    <row r="1624" spans="5:6" x14ac:dyDescent="0.2">
      <c r="E1624">
        <v>104</v>
      </c>
      <c r="F1624">
        <v>1</v>
      </c>
    </row>
    <row r="1625" spans="5:6" x14ac:dyDescent="0.2">
      <c r="E1625">
        <v>184</v>
      </c>
      <c r="F1625">
        <v>4</v>
      </c>
    </row>
    <row r="1626" spans="5:6" x14ac:dyDescent="0.2">
      <c r="E1626">
        <v>119</v>
      </c>
      <c r="F1626">
        <v>1</v>
      </c>
    </row>
    <row r="1627" spans="5:6" x14ac:dyDescent="0.2">
      <c r="E1627">
        <v>59</v>
      </c>
      <c r="F1627">
        <v>1</v>
      </c>
    </row>
    <row r="1628" spans="5:6" x14ac:dyDescent="0.2">
      <c r="E1628">
        <v>113</v>
      </c>
      <c r="F1628">
        <v>13</v>
      </c>
    </row>
    <row r="1629" spans="5:6" x14ac:dyDescent="0.2">
      <c r="E1629">
        <v>84</v>
      </c>
      <c r="F1629">
        <v>1</v>
      </c>
    </row>
    <row r="1630" spans="5:6" x14ac:dyDescent="0.2">
      <c r="E1630">
        <v>74</v>
      </c>
      <c r="F1630">
        <v>1</v>
      </c>
    </row>
    <row r="1631" spans="5:6" x14ac:dyDescent="0.2">
      <c r="E1631">
        <v>216</v>
      </c>
      <c r="F1631">
        <v>0</v>
      </c>
    </row>
    <row r="1632" spans="5:6" x14ac:dyDescent="0.2">
      <c r="E1632">
        <v>39</v>
      </c>
      <c r="F1632">
        <v>3</v>
      </c>
    </row>
    <row r="1633" spans="5:6" x14ac:dyDescent="0.2">
      <c r="E1633">
        <v>21</v>
      </c>
      <c r="F1633">
        <v>14</v>
      </c>
    </row>
    <row r="1634" spans="5:6" x14ac:dyDescent="0.2">
      <c r="E1634">
        <v>30</v>
      </c>
      <c r="F1634">
        <v>2</v>
      </c>
    </row>
    <row r="1635" spans="5:6" x14ac:dyDescent="0.2">
      <c r="E1635">
        <v>37</v>
      </c>
      <c r="F1635">
        <v>5</v>
      </c>
    </row>
    <row r="1636" spans="5:6" x14ac:dyDescent="0.2">
      <c r="E1636">
        <v>202</v>
      </c>
      <c r="F1636">
        <v>1</v>
      </c>
    </row>
    <row r="1637" spans="5:6" x14ac:dyDescent="0.2">
      <c r="E1637">
        <v>37</v>
      </c>
      <c r="F1637">
        <v>15</v>
      </c>
    </row>
    <row r="1638" spans="5:6" x14ac:dyDescent="0.2">
      <c r="E1638">
        <v>28</v>
      </c>
      <c r="F1638">
        <v>10</v>
      </c>
    </row>
    <row r="1639" spans="5:6" x14ac:dyDescent="0.2">
      <c r="E1639">
        <v>26</v>
      </c>
      <c r="F1639">
        <v>3</v>
      </c>
    </row>
    <row r="1640" spans="5:6" x14ac:dyDescent="0.2">
      <c r="E1640">
        <v>61</v>
      </c>
      <c r="F1640">
        <v>0</v>
      </c>
    </row>
    <row r="1641" spans="5:6" x14ac:dyDescent="0.2">
      <c r="E1641">
        <v>115</v>
      </c>
      <c r="F1641">
        <v>0</v>
      </c>
    </row>
    <row r="1642" spans="5:6" x14ac:dyDescent="0.2">
      <c r="E1642">
        <v>181</v>
      </c>
      <c r="F1642">
        <v>0</v>
      </c>
    </row>
    <row r="1643" spans="5:6" x14ac:dyDescent="0.2">
      <c r="E1643">
        <v>110</v>
      </c>
      <c r="F1643">
        <v>0</v>
      </c>
    </row>
    <row r="1644" spans="5:6" x14ac:dyDescent="0.2">
      <c r="E1644">
        <v>269</v>
      </c>
      <c r="F1644">
        <v>46</v>
      </c>
    </row>
    <row r="1645" spans="5:6" x14ac:dyDescent="0.2">
      <c r="E1645">
        <v>79</v>
      </c>
      <c r="F1645">
        <v>14</v>
      </c>
    </row>
    <row r="1646" spans="5:6" x14ac:dyDescent="0.2">
      <c r="E1646">
        <v>104</v>
      </c>
      <c r="F1646">
        <v>1</v>
      </c>
    </row>
    <row r="1647" spans="5:6" x14ac:dyDescent="0.2">
      <c r="E1647">
        <v>34</v>
      </c>
      <c r="F1647">
        <v>0</v>
      </c>
    </row>
    <row r="1648" spans="5:6" x14ac:dyDescent="0.2">
      <c r="E1648">
        <v>167</v>
      </c>
      <c r="F1648">
        <v>17</v>
      </c>
    </row>
    <row r="1649" spans="5:6" x14ac:dyDescent="0.2">
      <c r="E1649">
        <v>183</v>
      </c>
      <c r="F1649">
        <v>1</v>
      </c>
    </row>
    <row r="1650" spans="5:6" x14ac:dyDescent="0.2">
      <c r="E1650">
        <v>71</v>
      </c>
      <c r="F1650">
        <v>0</v>
      </c>
    </row>
    <row r="1651" spans="5:6" x14ac:dyDescent="0.2">
      <c r="E1651">
        <v>69</v>
      </c>
      <c r="F1651">
        <v>0</v>
      </c>
    </row>
    <row r="1652" spans="5:6" x14ac:dyDescent="0.2">
      <c r="E1652">
        <v>270</v>
      </c>
      <c r="F1652">
        <v>0</v>
      </c>
    </row>
    <row r="1653" spans="5:6" x14ac:dyDescent="0.2">
      <c r="E1653">
        <v>193</v>
      </c>
      <c r="F1653">
        <v>0</v>
      </c>
    </row>
    <row r="1654" spans="5:6" x14ac:dyDescent="0.2">
      <c r="E1654">
        <v>57</v>
      </c>
      <c r="F1654">
        <v>0</v>
      </c>
    </row>
    <row r="1655" spans="5:6" x14ac:dyDescent="0.2">
      <c r="E1655">
        <v>200</v>
      </c>
      <c r="F1655">
        <v>2</v>
      </c>
    </row>
    <row r="1656" spans="5:6" x14ac:dyDescent="0.2">
      <c r="E1656">
        <v>88</v>
      </c>
      <c r="F1656">
        <v>14</v>
      </c>
    </row>
    <row r="1657" spans="5:6" x14ac:dyDescent="0.2">
      <c r="E1657">
        <v>213</v>
      </c>
      <c r="F1657">
        <v>9</v>
      </c>
    </row>
    <row r="1658" spans="5:6" x14ac:dyDescent="0.2">
      <c r="E1658">
        <v>20</v>
      </c>
      <c r="F1658">
        <v>8</v>
      </c>
    </row>
    <row r="1659" spans="5:6" x14ac:dyDescent="0.2">
      <c r="E1659">
        <v>50</v>
      </c>
      <c r="F1659">
        <v>7</v>
      </c>
    </row>
    <row r="1660" spans="5:6" x14ac:dyDescent="0.2">
      <c r="E1660">
        <v>115</v>
      </c>
      <c r="F1660">
        <v>0</v>
      </c>
    </row>
    <row r="1661" spans="5:6" x14ac:dyDescent="0.2">
      <c r="E1661">
        <v>186</v>
      </c>
      <c r="F1661">
        <v>84</v>
      </c>
    </row>
    <row r="1662" spans="5:6" x14ac:dyDescent="0.2">
      <c r="E1662">
        <v>18</v>
      </c>
      <c r="F1662">
        <v>11</v>
      </c>
    </row>
    <row r="1663" spans="5:6" x14ac:dyDescent="0.2">
      <c r="E1663">
        <v>176</v>
      </c>
      <c r="F1663">
        <v>1</v>
      </c>
    </row>
    <row r="1664" spans="5:6" x14ac:dyDescent="0.2">
      <c r="E1664">
        <v>41</v>
      </c>
      <c r="F1664">
        <v>4</v>
      </c>
    </row>
    <row r="1665" spans="5:6" x14ac:dyDescent="0.2">
      <c r="E1665">
        <v>75</v>
      </c>
      <c r="F1665">
        <v>10</v>
      </c>
    </row>
    <row r="1666" spans="5:6" x14ac:dyDescent="0.2">
      <c r="E1666">
        <v>97</v>
      </c>
      <c r="F1666">
        <v>16</v>
      </c>
    </row>
    <row r="1667" spans="5:6" x14ac:dyDescent="0.2">
      <c r="E1667">
        <v>73</v>
      </c>
      <c r="F1667">
        <v>2</v>
      </c>
    </row>
    <row r="1668" spans="5:6" x14ac:dyDescent="0.2">
      <c r="E1668">
        <v>49</v>
      </c>
      <c r="F1668">
        <v>5</v>
      </c>
    </row>
    <row r="1669" spans="5:6" x14ac:dyDescent="0.2">
      <c r="E1669">
        <v>134</v>
      </c>
      <c r="F1669">
        <v>1</v>
      </c>
    </row>
    <row r="1670" spans="5:6" x14ac:dyDescent="0.2">
      <c r="E1670">
        <v>68</v>
      </c>
      <c r="F1670">
        <v>31</v>
      </c>
    </row>
    <row r="1671" spans="5:6" x14ac:dyDescent="0.2">
      <c r="E1671">
        <v>49</v>
      </c>
      <c r="F1671">
        <v>0</v>
      </c>
    </row>
    <row r="1672" spans="5:6" x14ac:dyDescent="0.2">
      <c r="E1672">
        <v>63</v>
      </c>
      <c r="F1672">
        <v>2</v>
      </c>
    </row>
    <row r="1673" spans="5:6" x14ac:dyDescent="0.2">
      <c r="E1673">
        <v>163</v>
      </c>
      <c r="F1673">
        <v>7</v>
      </c>
    </row>
    <row r="1674" spans="5:6" x14ac:dyDescent="0.2">
      <c r="E1674">
        <v>288</v>
      </c>
      <c r="F1674">
        <v>16</v>
      </c>
    </row>
    <row r="1675" spans="5:6" x14ac:dyDescent="0.2">
      <c r="E1675">
        <v>42</v>
      </c>
      <c r="F1675">
        <v>4</v>
      </c>
    </row>
    <row r="1676" spans="5:6" x14ac:dyDescent="0.2">
      <c r="E1676">
        <v>70</v>
      </c>
      <c r="F1676">
        <v>4</v>
      </c>
    </row>
    <row r="1677" spans="5:6" x14ac:dyDescent="0.2">
      <c r="E1677">
        <v>30</v>
      </c>
      <c r="F1677">
        <v>4</v>
      </c>
    </row>
    <row r="1678" spans="5:6" x14ac:dyDescent="0.2">
      <c r="E1678">
        <v>51</v>
      </c>
      <c r="F1678">
        <v>3</v>
      </c>
    </row>
    <row r="1679" spans="5:6" x14ac:dyDescent="0.2">
      <c r="E1679">
        <v>145</v>
      </c>
      <c r="F1679">
        <v>36</v>
      </c>
    </row>
    <row r="1680" spans="5:6" x14ac:dyDescent="0.2">
      <c r="E1680">
        <v>21</v>
      </c>
      <c r="F1680">
        <v>1</v>
      </c>
    </row>
    <row r="1681" spans="5:6" x14ac:dyDescent="0.2">
      <c r="E1681">
        <v>286</v>
      </c>
      <c r="F1681">
        <v>7</v>
      </c>
    </row>
    <row r="1682" spans="5:6" x14ac:dyDescent="0.2">
      <c r="E1682">
        <v>12</v>
      </c>
      <c r="F1682">
        <v>27</v>
      </c>
    </row>
    <row r="1683" spans="5:6" x14ac:dyDescent="0.2">
      <c r="E1683">
        <v>100</v>
      </c>
      <c r="F1683">
        <v>1</v>
      </c>
    </row>
    <row r="1684" spans="5:6" x14ac:dyDescent="0.2">
      <c r="E1684">
        <v>100</v>
      </c>
      <c r="F1684">
        <v>0</v>
      </c>
    </row>
    <row r="1685" spans="5:6" x14ac:dyDescent="0.2">
      <c r="E1685">
        <v>34</v>
      </c>
      <c r="F1685">
        <v>1</v>
      </c>
    </row>
    <row r="1686" spans="5:6" x14ac:dyDescent="0.2">
      <c r="E1686">
        <v>63</v>
      </c>
      <c r="F1686">
        <v>3</v>
      </c>
    </row>
    <row r="1687" spans="5:6" x14ac:dyDescent="0.2">
      <c r="E1687">
        <v>30</v>
      </c>
      <c r="F1687">
        <v>3</v>
      </c>
    </row>
    <row r="1688" spans="5:6" x14ac:dyDescent="0.2">
      <c r="E1688">
        <v>47</v>
      </c>
      <c r="F1688">
        <v>3</v>
      </c>
    </row>
    <row r="1689" spans="5:6" x14ac:dyDescent="0.2">
      <c r="E1689">
        <v>237</v>
      </c>
      <c r="F1689">
        <v>0</v>
      </c>
    </row>
    <row r="1690" spans="5:6" x14ac:dyDescent="0.2">
      <c r="E1690">
        <v>47</v>
      </c>
      <c r="F1690">
        <v>6</v>
      </c>
    </row>
    <row r="1691" spans="5:6" x14ac:dyDescent="0.2">
      <c r="E1691">
        <v>15</v>
      </c>
      <c r="F1691">
        <v>17</v>
      </c>
    </row>
    <row r="1692" spans="5:6" x14ac:dyDescent="0.2">
      <c r="E1692">
        <v>81</v>
      </c>
      <c r="F1692">
        <v>40</v>
      </c>
    </row>
    <row r="1693" spans="5:6" x14ac:dyDescent="0.2">
      <c r="E1693">
        <v>122</v>
      </c>
      <c r="F1693">
        <v>3</v>
      </c>
    </row>
    <row r="1694" spans="5:6" x14ac:dyDescent="0.2">
      <c r="E1694">
        <v>34</v>
      </c>
      <c r="F1694">
        <v>1</v>
      </c>
    </row>
    <row r="1695" spans="5:6" x14ac:dyDescent="0.2">
      <c r="E1695">
        <v>207</v>
      </c>
      <c r="F1695">
        <v>2</v>
      </c>
    </row>
    <row r="1696" spans="5:6" x14ac:dyDescent="0.2">
      <c r="E1696">
        <v>25</v>
      </c>
      <c r="F1696">
        <v>7</v>
      </c>
    </row>
    <row r="1697" spans="5:6" x14ac:dyDescent="0.2">
      <c r="E1697">
        <v>72</v>
      </c>
      <c r="F1697">
        <v>14</v>
      </c>
    </row>
    <row r="1698" spans="5:6" x14ac:dyDescent="0.2">
      <c r="E1698">
        <v>14</v>
      </c>
      <c r="F1698">
        <v>0</v>
      </c>
    </row>
    <row r="1699" spans="5:6" x14ac:dyDescent="0.2">
      <c r="E1699">
        <v>15</v>
      </c>
      <c r="F1699">
        <v>0</v>
      </c>
    </row>
    <row r="1700" spans="5:6" x14ac:dyDescent="0.2">
      <c r="E1700">
        <v>91</v>
      </c>
      <c r="F1700">
        <v>1</v>
      </c>
    </row>
    <row r="1701" spans="5:6" x14ac:dyDescent="0.2">
      <c r="E1701">
        <v>24</v>
      </c>
      <c r="F1701">
        <v>12</v>
      </c>
    </row>
    <row r="1702" spans="5:6" x14ac:dyDescent="0.2">
      <c r="E1702">
        <v>27</v>
      </c>
      <c r="F1702">
        <v>12</v>
      </c>
    </row>
    <row r="1703" spans="5:6" x14ac:dyDescent="0.2">
      <c r="E1703">
        <v>47</v>
      </c>
      <c r="F1703">
        <v>23</v>
      </c>
    </row>
    <row r="1704" spans="5:6" x14ac:dyDescent="0.2">
      <c r="E1704">
        <v>44</v>
      </c>
      <c r="F1704">
        <v>0</v>
      </c>
    </row>
    <row r="1705" spans="5:6" x14ac:dyDescent="0.2">
      <c r="E1705">
        <v>72</v>
      </c>
      <c r="F1705">
        <v>10</v>
      </c>
    </row>
    <row r="1706" spans="5:6" x14ac:dyDescent="0.2">
      <c r="E1706">
        <v>63</v>
      </c>
      <c r="F1706">
        <v>5</v>
      </c>
    </row>
    <row r="1707" spans="5:6" x14ac:dyDescent="0.2">
      <c r="E1707">
        <v>88</v>
      </c>
      <c r="F1707">
        <v>1</v>
      </c>
    </row>
    <row r="1708" spans="5:6" x14ac:dyDescent="0.2">
      <c r="E1708">
        <v>70</v>
      </c>
      <c r="F1708">
        <v>2</v>
      </c>
    </row>
    <row r="1709" spans="5:6" x14ac:dyDescent="0.2">
      <c r="E1709">
        <v>50</v>
      </c>
      <c r="F1709">
        <v>2</v>
      </c>
    </row>
    <row r="1710" spans="5:6" x14ac:dyDescent="0.2">
      <c r="E1710">
        <v>35</v>
      </c>
      <c r="F1710">
        <v>0</v>
      </c>
    </row>
    <row r="1711" spans="5:6" x14ac:dyDescent="0.2">
      <c r="E1711">
        <v>175</v>
      </c>
      <c r="F1711">
        <v>13</v>
      </c>
    </row>
    <row r="1712" spans="5:6" x14ac:dyDescent="0.2">
      <c r="E1712">
        <v>20</v>
      </c>
      <c r="F1712">
        <v>0</v>
      </c>
    </row>
    <row r="1713" spans="5:6" x14ac:dyDescent="0.2">
      <c r="E1713">
        <v>54</v>
      </c>
      <c r="F1713">
        <v>1</v>
      </c>
    </row>
    <row r="1714" spans="5:6" x14ac:dyDescent="0.2">
      <c r="E1714">
        <v>20</v>
      </c>
      <c r="F1714">
        <v>5</v>
      </c>
    </row>
    <row r="1715" spans="5:6" x14ac:dyDescent="0.2">
      <c r="E1715">
        <v>57</v>
      </c>
      <c r="F1715">
        <v>2</v>
      </c>
    </row>
    <row r="1716" spans="5:6" x14ac:dyDescent="0.2">
      <c r="E1716">
        <v>31</v>
      </c>
      <c r="F1716">
        <v>0</v>
      </c>
    </row>
    <row r="1717" spans="5:6" x14ac:dyDescent="0.2">
      <c r="E1717">
        <v>31</v>
      </c>
      <c r="F1717">
        <v>32</v>
      </c>
    </row>
    <row r="1718" spans="5:6" x14ac:dyDescent="0.2">
      <c r="E1718">
        <v>45</v>
      </c>
      <c r="F1718">
        <v>1</v>
      </c>
    </row>
    <row r="1719" spans="5:6" x14ac:dyDescent="0.2">
      <c r="E1719">
        <v>41</v>
      </c>
      <c r="F1719">
        <v>1</v>
      </c>
    </row>
    <row r="1720" spans="5:6" x14ac:dyDescent="0.2">
      <c r="E1720">
        <v>29</v>
      </c>
      <c r="F1720">
        <v>1</v>
      </c>
    </row>
    <row r="1721" spans="5:6" x14ac:dyDescent="0.2">
      <c r="E1721">
        <v>58</v>
      </c>
      <c r="F1721">
        <v>0</v>
      </c>
    </row>
    <row r="1722" spans="5:6" x14ac:dyDescent="0.2">
      <c r="E1722">
        <v>89</v>
      </c>
      <c r="F1722">
        <v>0</v>
      </c>
    </row>
    <row r="1723" spans="5:6" x14ac:dyDescent="0.2">
      <c r="E1723">
        <v>125</v>
      </c>
      <c r="F1723">
        <v>8</v>
      </c>
    </row>
    <row r="1724" spans="5:6" x14ac:dyDescent="0.2">
      <c r="E1724">
        <v>18</v>
      </c>
      <c r="F1724">
        <v>0</v>
      </c>
    </row>
    <row r="1725" spans="5:6" x14ac:dyDescent="0.2">
      <c r="E1725">
        <v>32</v>
      </c>
      <c r="F1725">
        <v>1</v>
      </c>
    </row>
    <row r="1726" spans="5:6" x14ac:dyDescent="0.2">
      <c r="E1726">
        <v>16</v>
      </c>
      <c r="F1726">
        <v>16</v>
      </c>
    </row>
    <row r="1727" spans="5:6" x14ac:dyDescent="0.2">
      <c r="E1727">
        <v>38</v>
      </c>
      <c r="F1727">
        <v>12</v>
      </c>
    </row>
    <row r="1728" spans="5:6" x14ac:dyDescent="0.2">
      <c r="E1728">
        <v>15</v>
      </c>
      <c r="F1728">
        <v>4</v>
      </c>
    </row>
    <row r="1729" spans="5:6" x14ac:dyDescent="0.2">
      <c r="E1729">
        <v>23</v>
      </c>
      <c r="F1729">
        <v>2</v>
      </c>
    </row>
    <row r="1730" spans="5:6" x14ac:dyDescent="0.2">
      <c r="E1730">
        <v>49</v>
      </c>
      <c r="F1730">
        <v>3</v>
      </c>
    </row>
    <row r="1731" spans="5:6" x14ac:dyDescent="0.2">
      <c r="E1731">
        <v>10</v>
      </c>
      <c r="F1731">
        <v>0</v>
      </c>
    </row>
    <row r="1732" spans="5:6" x14ac:dyDescent="0.2">
      <c r="E1732">
        <v>15</v>
      </c>
      <c r="F1732">
        <v>3</v>
      </c>
    </row>
    <row r="1733" spans="5:6" x14ac:dyDescent="0.2">
      <c r="E1733">
        <v>57</v>
      </c>
      <c r="F1733">
        <v>4</v>
      </c>
    </row>
    <row r="1734" spans="5:6" x14ac:dyDescent="0.2">
      <c r="E1734">
        <v>33</v>
      </c>
      <c r="F1734">
        <v>2</v>
      </c>
    </row>
    <row r="1735" spans="5:6" x14ac:dyDescent="0.2">
      <c r="E1735">
        <v>9</v>
      </c>
      <c r="F1735">
        <v>10</v>
      </c>
    </row>
    <row r="1736" spans="5:6" x14ac:dyDescent="0.2">
      <c r="E1736">
        <v>26</v>
      </c>
      <c r="F1736">
        <v>11</v>
      </c>
    </row>
    <row r="1737" spans="5:6" x14ac:dyDescent="0.2">
      <c r="E1737">
        <v>69</v>
      </c>
      <c r="F1737">
        <v>6</v>
      </c>
    </row>
    <row r="1738" spans="5:6" x14ac:dyDescent="0.2">
      <c r="E1738">
        <v>65</v>
      </c>
      <c r="F1738">
        <v>2</v>
      </c>
    </row>
    <row r="1739" spans="5:6" x14ac:dyDescent="0.2">
      <c r="E1739">
        <v>83</v>
      </c>
      <c r="F1739">
        <v>6</v>
      </c>
    </row>
    <row r="1740" spans="5:6" x14ac:dyDescent="0.2">
      <c r="E1740">
        <v>111</v>
      </c>
      <c r="F1740">
        <v>8</v>
      </c>
    </row>
    <row r="1741" spans="5:6" x14ac:dyDescent="0.2">
      <c r="E1741">
        <v>46</v>
      </c>
      <c r="F1741">
        <v>37</v>
      </c>
    </row>
    <row r="1742" spans="5:6" x14ac:dyDescent="0.2">
      <c r="E1742">
        <v>63</v>
      </c>
      <c r="F1742">
        <v>11</v>
      </c>
    </row>
    <row r="1743" spans="5:6" x14ac:dyDescent="0.2">
      <c r="E1743">
        <v>9</v>
      </c>
      <c r="F1743">
        <v>0</v>
      </c>
    </row>
    <row r="1744" spans="5:6" x14ac:dyDescent="0.2">
      <c r="E1744">
        <v>34</v>
      </c>
      <c r="F1744">
        <v>10</v>
      </c>
    </row>
    <row r="1745" spans="5:6" x14ac:dyDescent="0.2">
      <c r="E1745">
        <v>112</v>
      </c>
      <c r="F1745">
        <v>6</v>
      </c>
    </row>
    <row r="1746" spans="5:6" x14ac:dyDescent="0.2">
      <c r="E1746">
        <v>47</v>
      </c>
      <c r="F1746">
        <v>8</v>
      </c>
    </row>
    <row r="1747" spans="5:6" x14ac:dyDescent="0.2">
      <c r="E1747">
        <v>38</v>
      </c>
      <c r="F1747">
        <v>6</v>
      </c>
    </row>
    <row r="1748" spans="5:6" x14ac:dyDescent="0.2">
      <c r="E1748">
        <v>28</v>
      </c>
      <c r="F1748">
        <v>7</v>
      </c>
    </row>
    <row r="1749" spans="5:6" x14ac:dyDescent="0.2">
      <c r="E1749">
        <v>78</v>
      </c>
      <c r="F1749">
        <v>7</v>
      </c>
    </row>
    <row r="1750" spans="5:6" x14ac:dyDescent="0.2">
      <c r="E1750">
        <v>23</v>
      </c>
      <c r="F1750">
        <v>5</v>
      </c>
    </row>
    <row r="1751" spans="5:6" x14ac:dyDescent="0.2">
      <c r="E1751">
        <v>40</v>
      </c>
      <c r="F1751">
        <v>46</v>
      </c>
    </row>
    <row r="1752" spans="5:6" x14ac:dyDescent="0.2">
      <c r="E1752">
        <v>13</v>
      </c>
      <c r="F1752">
        <v>10</v>
      </c>
    </row>
    <row r="1753" spans="5:6" x14ac:dyDescent="0.2">
      <c r="E1753">
        <v>18</v>
      </c>
      <c r="F1753">
        <v>19</v>
      </c>
    </row>
    <row r="1754" spans="5:6" x14ac:dyDescent="0.2">
      <c r="E1754">
        <v>22</v>
      </c>
      <c r="F1754">
        <v>13</v>
      </c>
    </row>
    <row r="1755" spans="5:6" x14ac:dyDescent="0.2">
      <c r="E1755">
        <v>79</v>
      </c>
      <c r="F1755">
        <v>13</v>
      </c>
    </row>
    <row r="1756" spans="5:6" x14ac:dyDescent="0.2">
      <c r="E1756">
        <v>14</v>
      </c>
      <c r="F1756">
        <v>4</v>
      </c>
    </row>
    <row r="1757" spans="5:6" x14ac:dyDescent="0.2">
      <c r="E1757">
        <v>51</v>
      </c>
      <c r="F1757">
        <v>0</v>
      </c>
    </row>
    <row r="1758" spans="5:6" x14ac:dyDescent="0.2">
      <c r="E1758">
        <v>54</v>
      </c>
      <c r="F1758">
        <v>3</v>
      </c>
    </row>
    <row r="1759" spans="5:6" x14ac:dyDescent="0.2">
      <c r="E1759">
        <v>70</v>
      </c>
      <c r="F1759">
        <v>1</v>
      </c>
    </row>
    <row r="1760" spans="5:6" x14ac:dyDescent="0.2">
      <c r="E1760">
        <v>44</v>
      </c>
      <c r="F1760">
        <v>9</v>
      </c>
    </row>
    <row r="1761" spans="5:6" x14ac:dyDescent="0.2">
      <c r="E1761">
        <v>55</v>
      </c>
      <c r="F1761">
        <v>1</v>
      </c>
    </row>
    <row r="1762" spans="5:6" x14ac:dyDescent="0.2">
      <c r="E1762">
        <v>15</v>
      </c>
      <c r="F1762">
        <v>1</v>
      </c>
    </row>
    <row r="1763" spans="5:6" x14ac:dyDescent="0.2">
      <c r="E1763">
        <v>27</v>
      </c>
      <c r="F1763">
        <v>4</v>
      </c>
    </row>
    <row r="1764" spans="5:6" x14ac:dyDescent="0.2">
      <c r="E1764">
        <v>21</v>
      </c>
      <c r="F1764">
        <v>17</v>
      </c>
    </row>
    <row r="1765" spans="5:6" x14ac:dyDescent="0.2">
      <c r="E1765">
        <v>162</v>
      </c>
      <c r="F1765">
        <v>0</v>
      </c>
    </row>
    <row r="1766" spans="5:6" x14ac:dyDescent="0.2">
      <c r="E1766">
        <v>23</v>
      </c>
      <c r="F1766">
        <v>12</v>
      </c>
    </row>
    <row r="1767" spans="5:6" x14ac:dyDescent="0.2">
      <c r="E1767">
        <v>72</v>
      </c>
      <c r="F1767">
        <v>14</v>
      </c>
    </row>
    <row r="1768" spans="5:6" x14ac:dyDescent="0.2">
      <c r="E1768">
        <v>68</v>
      </c>
      <c r="F1768">
        <v>1</v>
      </c>
    </row>
    <row r="1769" spans="5:6" x14ac:dyDescent="0.2">
      <c r="E1769">
        <v>20</v>
      </c>
      <c r="F1769">
        <v>14</v>
      </c>
    </row>
    <row r="1770" spans="5:6" x14ac:dyDescent="0.2">
      <c r="E1770">
        <v>26</v>
      </c>
      <c r="F1770">
        <v>4</v>
      </c>
    </row>
    <row r="1771" spans="5:6" x14ac:dyDescent="0.2">
      <c r="E1771">
        <v>72</v>
      </c>
      <c r="F1771">
        <v>2</v>
      </c>
    </row>
    <row r="1772" spans="5:6" x14ac:dyDescent="0.2">
      <c r="E1772">
        <v>3</v>
      </c>
      <c r="F1772">
        <v>1</v>
      </c>
    </row>
    <row r="1773" spans="5:6" x14ac:dyDescent="0.2">
      <c r="E1773">
        <v>18</v>
      </c>
      <c r="F1773">
        <v>2</v>
      </c>
    </row>
    <row r="1774" spans="5:6" x14ac:dyDescent="0.2">
      <c r="E1774">
        <v>30</v>
      </c>
      <c r="F1774">
        <v>1</v>
      </c>
    </row>
    <row r="1775" spans="5:6" x14ac:dyDescent="0.2">
      <c r="E1775">
        <v>23</v>
      </c>
      <c r="F1775">
        <v>1</v>
      </c>
    </row>
    <row r="1776" spans="5:6" x14ac:dyDescent="0.2">
      <c r="E1776">
        <v>54</v>
      </c>
      <c r="F1776">
        <v>4</v>
      </c>
    </row>
    <row r="1777" spans="5:6" x14ac:dyDescent="0.2">
      <c r="E1777">
        <v>26</v>
      </c>
      <c r="F1777">
        <v>3</v>
      </c>
    </row>
    <row r="1778" spans="5:6" x14ac:dyDescent="0.2">
      <c r="E1778">
        <v>9</v>
      </c>
      <c r="F1778">
        <v>38</v>
      </c>
    </row>
    <row r="1779" spans="5:6" x14ac:dyDescent="0.2">
      <c r="E1779">
        <v>27</v>
      </c>
      <c r="F1779">
        <v>4</v>
      </c>
    </row>
    <row r="1780" spans="5:6" x14ac:dyDescent="0.2">
      <c r="E1780">
        <v>30</v>
      </c>
      <c r="F1780">
        <v>0</v>
      </c>
    </row>
    <row r="1781" spans="5:6" x14ac:dyDescent="0.2">
      <c r="E1781">
        <v>52</v>
      </c>
      <c r="F1781">
        <v>2</v>
      </c>
    </row>
    <row r="1782" spans="5:6" x14ac:dyDescent="0.2">
      <c r="E1782">
        <v>17</v>
      </c>
      <c r="F1782">
        <v>0</v>
      </c>
    </row>
    <row r="1783" spans="5:6" x14ac:dyDescent="0.2">
      <c r="E1783">
        <v>19</v>
      </c>
      <c r="F1783">
        <v>1</v>
      </c>
    </row>
    <row r="1784" spans="5:6" x14ac:dyDescent="0.2">
      <c r="E1784">
        <v>77</v>
      </c>
      <c r="F1784">
        <v>7</v>
      </c>
    </row>
    <row r="1785" spans="5:6" x14ac:dyDescent="0.2">
      <c r="E1785">
        <v>21</v>
      </c>
      <c r="F1785">
        <v>2</v>
      </c>
    </row>
    <row r="1786" spans="5:6" x14ac:dyDescent="0.2">
      <c r="E1786">
        <v>38</v>
      </c>
      <c r="F1786">
        <v>4</v>
      </c>
    </row>
    <row r="1787" spans="5:6" x14ac:dyDescent="0.2">
      <c r="E1787">
        <v>28</v>
      </c>
      <c r="F1787">
        <v>4</v>
      </c>
    </row>
    <row r="1788" spans="5:6" x14ac:dyDescent="0.2">
      <c r="E1788">
        <v>48</v>
      </c>
      <c r="F1788">
        <v>3</v>
      </c>
    </row>
    <row r="1789" spans="5:6" x14ac:dyDescent="0.2">
      <c r="E1789">
        <v>46</v>
      </c>
      <c r="F1789">
        <v>2</v>
      </c>
    </row>
    <row r="1790" spans="5:6" x14ac:dyDescent="0.2">
      <c r="E1790">
        <v>30</v>
      </c>
      <c r="F1790">
        <v>197</v>
      </c>
    </row>
    <row r="1791" spans="5:6" x14ac:dyDescent="0.2">
      <c r="E1791">
        <v>64</v>
      </c>
      <c r="F1791">
        <v>0</v>
      </c>
    </row>
    <row r="1792" spans="5:6" x14ac:dyDescent="0.2">
      <c r="E1792">
        <v>15</v>
      </c>
      <c r="F1792">
        <v>1</v>
      </c>
    </row>
    <row r="1793" spans="5:6" x14ac:dyDescent="0.2">
      <c r="E1793">
        <v>41</v>
      </c>
      <c r="F1793">
        <v>4</v>
      </c>
    </row>
    <row r="1794" spans="5:6" x14ac:dyDescent="0.2">
      <c r="E1794">
        <v>35</v>
      </c>
      <c r="F1794">
        <v>0</v>
      </c>
    </row>
    <row r="1795" spans="5:6" x14ac:dyDescent="0.2">
      <c r="E1795">
        <v>45</v>
      </c>
      <c r="F1795">
        <v>7</v>
      </c>
    </row>
    <row r="1796" spans="5:6" x14ac:dyDescent="0.2">
      <c r="E1796">
        <v>62</v>
      </c>
      <c r="F1796">
        <v>11</v>
      </c>
    </row>
    <row r="1797" spans="5:6" x14ac:dyDescent="0.2">
      <c r="E1797">
        <v>22</v>
      </c>
      <c r="F1797">
        <v>0</v>
      </c>
    </row>
    <row r="1798" spans="5:6" x14ac:dyDescent="0.2">
      <c r="E1798">
        <v>18</v>
      </c>
      <c r="F1798">
        <v>6</v>
      </c>
    </row>
    <row r="1799" spans="5:6" x14ac:dyDescent="0.2">
      <c r="E1799">
        <v>12</v>
      </c>
      <c r="F1799">
        <v>0</v>
      </c>
    </row>
    <row r="1800" spans="5:6" x14ac:dyDescent="0.2">
      <c r="E1800">
        <v>44</v>
      </c>
      <c r="F1800">
        <v>7</v>
      </c>
    </row>
    <row r="1801" spans="5:6" x14ac:dyDescent="0.2">
      <c r="E1801">
        <v>27</v>
      </c>
      <c r="F1801">
        <v>94</v>
      </c>
    </row>
    <row r="1802" spans="5:6" x14ac:dyDescent="0.2">
      <c r="E1802">
        <v>38</v>
      </c>
      <c r="F1802">
        <v>2</v>
      </c>
    </row>
    <row r="1803" spans="5:6" x14ac:dyDescent="0.2">
      <c r="E1803">
        <v>28</v>
      </c>
      <c r="F1803">
        <v>25</v>
      </c>
    </row>
    <row r="1804" spans="5:6" x14ac:dyDescent="0.2">
      <c r="E1804">
        <v>24</v>
      </c>
      <c r="F1804">
        <v>17</v>
      </c>
    </row>
    <row r="1805" spans="5:6" x14ac:dyDescent="0.2">
      <c r="E1805">
        <v>65</v>
      </c>
      <c r="F1805">
        <v>2</v>
      </c>
    </row>
    <row r="1806" spans="5:6" x14ac:dyDescent="0.2">
      <c r="E1806">
        <v>46</v>
      </c>
      <c r="F1806">
        <v>4</v>
      </c>
    </row>
    <row r="1807" spans="5:6" x14ac:dyDescent="0.2">
      <c r="E1807">
        <v>85</v>
      </c>
      <c r="F1807">
        <v>5</v>
      </c>
    </row>
    <row r="1808" spans="5:6" x14ac:dyDescent="0.2">
      <c r="E1808">
        <v>66</v>
      </c>
      <c r="F1808">
        <v>2</v>
      </c>
    </row>
    <row r="1809" spans="5:6" x14ac:dyDescent="0.2">
      <c r="E1809">
        <v>165</v>
      </c>
      <c r="F1809">
        <v>2</v>
      </c>
    </row>
    <row r="1810" spans="5:6" x14ac:dyDescent="0.2">
      <c r="E1810">
        <v>17</v>
      </c>
      <c r="F1810">
        <v>3</v>
      </c>
    </row>
    <row r="1811" spans="5:6" x14ac:dyDescent="0.2">
      <c r="E1811">
        <v>3</v>
      </c>
      <c r="F1811">
        <v>0</v>
      </c>
    </row>
    <row r="1812" spans="5:6" x14ac:dyDescent="0.2">
      <c r="E1812">
        <v>17</v>
      </c>
      <c r="F1812">
        <v>4</v>
      </c>
    </row>
    <row r="1813" spans="5:6" x14ac:dyDescent="0.2">
      <c r="E1813">
        <v>91</v>
      </c>
      <c r="F1813">
        <v>1</v>
      </c>
    </row>
    <row r="1814" spans="5:6" x14ac:dyDescent="0.2">
      <c r="E1814">
        <v>67</v>
      </c>
      <c r="F1814">
        <v>12</v>
      </c>
    </row>
    <row r="1815" spans="5:6" x14ac:dyDescent="0.2">
      <c r="E1815">
        <v>18</v>
      </c>
      <c r="F1815">
        <v>4</v>
      </c>
    </row>
    <row r="1816" spans="5:6" x14ac:dyDescent="0.2">
      <c r="E1816">
        <v>21</v>
      </c>
      <c r="F1816">
        <v>91</v>
      </c>
    </row>
    <row r="1817" spans="5:6" x14ac:dyDescent="0.2">
      <c r="E1817">
        <v>40</v>
      </c>
      <c r="F1817">
        <v>1</v>
      </c>
    </row>
    <row r="1818" spans="5:6" x14ac:dyDescent="0.2">
      <c r="E1818">
        <v>78</v>
      </c>
      <c r="F1818">
        <v>1</v>
      </c>
    </row>
    <row r="1819" spans="5:6" x14ac:dyDescent="0.2">
      <c r="E1819">
        <v>26</v>
      </c>
      <c r="F1819">
        <v>0</v>
      </c>
    </row>
    <row r="1820" spans="5:6" x14ac:dyDescent="0.2">
      <c r="E1820">
        <v>14</v>
      </c>
      <c r="F1820">
        <v>13</v>
      </c>
    </row>
    <row r="1821" spans="5:6" x14ac:dyDescent="0.2">
      <c r="E1821">
        <v>44</v>
      </c>
      <c r="F1821">
        <v>2</v>
      </c>
    </row>
    <row r="1822" spans="5:6" x14ac:dyDescent="0.2">
      <c r="E1822">
        <v>9</v>
      </c>
      <c r="F1822">
        <v>0</v>
      </c>
    </row>
    <row r="1823" spans="5:6" x14ac:dyDescent="0.2">
      <c r="E1823">
        <v>30</v>
      </c>
      <c r="F1823">
        <v>21</v>
      </c>
    </row>
    <row r="1824" spans="5:6" x14ac:dyDescent="0.2">
      <c r="E1824">
        <v>45</v>
      </c>
      <c r="F1824">
        <v>9</v>
      </c>
    </row>
    <row r="1825" spans="5:6" x14ac:dyDescent="0.2">
      <c r="E1825">
        <v>56</v>
      </c>
      <c r="F1825">
        <v>6</v>
      </c>
    </row>
    <row r="1826" spans="5:6" x14ac:dyDescent="0.2">
      <c r="E1826">
        <v>46</v>
      </c>
      <c r="F1826">
        <v>4</v>
      </c>
    </row>
    <row r="1827" spans="5:6" x14ac:dyDescent="0.2">
      <c r="E1827">
        <v>34</v>
      </c>
      <c r="F1827">
        <v>7</v>
      </c>
    </row>
    <row r="1828" spans="5:6" x14ac:dyDescent="0.2">
      <c r="E1828">
        <v>98</v>
      </c>
      <c r="F1828">
        <v>5</v>
      </c>
    </row>
    <row r="1829" spans="5:6" x14ac:dyDescent="0.2">
      <c r="E1829">
        <v>46</v>
      </c>
      <c r="F1829">
        <v>0</v>
      </c>
    </row>
    <row r="1830" spans="5:6" x14ac:dyDescent="0.2">
      <c r="E1830">
        <v>10</v>
      </c>
      <c r="F1830">
        <v>3</v>
      </c>
    </row>
    <row r="1831" spans="5:6" x14ac:dyDescent="0.2">
      <c r="E1831">
        <v>76</v>
      </c>
      <c r="F1831">
        <v>9</v>
      </c>
    </row>
    <row r="1832" spans="5:6" x14ac:dyDescent="0.2">
      <c r="E1832">
        <v>104</v>
      </c>
      <c r="F1832">
        <v>6</v>
      </c>
    </row>
    <row r="1833" spans="5:6" x14ac:dyDescent="0.2">
      <c r="E1833">
        <v>87</v>
      </c>
      <c r="F1833">
        <v>4</v>
      </c>
    </row>
    <row r="1834" spans="5:6" x14ac:dyDescent="0.2">
      <c r="E1834">
        <v>29</v>
      </c>
      <c r="F1834">
        <v>1</v>
      </c>
    </row>
    <row r="1835" spans="5:6" x14ac:dyDescent="0.2">
      <c r="E1835">
        <v>51</v>
      </c>
      <c r="F1835">
        <v>17</v>
      </c>
    </row>
    <row r="1836" spans="5:6" x14ac:dyDescent="0.2">
      <c r="E1836">
        <v>12</v>
      </c>
      <c r="F1836">
        <v>1</v>
      </c>
    </row>
    <row r="1837" spans="5:6" x14ac:dyDescent="0.2">
      <c r="E1837">
        <v>72</v>
      </c>
      <c r="F1837">
        <v>13</v>
      </c>
    </row>
    <row r="1838" spans="5:6" x14ac:dyDescent="0.2">
      <c r="E1838">
        <v>21</v>
      </c>
      <c r="F1838">
        <v>6</v>
      </c>
    </row>
    <row r="1839" spans="5:6" x14ac:dyDescent="0.2">
      <c r="E1839">
        <v>42</v>
      </c>
      <c r="F1839">
        <v>0</v>
      </c>
    </row>
    <row r="1840" spans="5:6" x14ac:dyDescent="0.2">
      <c r="E1840">
        <v>71</v>
      </c>
      <c r="F1840">
        <v>2</v>
      </c>
    </row>
    <row r="1841" spans="5:6" x14ac:dyDescent="0.2">
      <c r="E1841">
        <v>168</v>
      </c>
      <c r="F1841">
        <v>2</v>
      </c>
    </row>
    <row r="1842" spans="5:6" x14ac:dyDescent="0.2">
      <c r="E1842">
        <v>19</v>
      </c>
      <c r="F1842">
        <v>21</v>
      </c>
    </row>
    <row r="1843" spans="5:6" x14ac:dyDescent="0.2">
      <c r="E1843">
        <v>37</v>
      </c>
      <c r="F1843">
        <v>13</v>
      </c>
    </row>
    <row r="1844" spans="5:6" x14ac:dyDescent="0.2">
      <c r="E1844">
        <v>36</v>
      </c>
      <c r="F1844">
        <v>0</v>
      </c>
    </row>
    <row r="1845" spans="5:6" x14ac:dyDescent="0.2">
      <c r="E1845">
        <v>14</v>
      </c>
      <c r="F1845">
        <v>6</v>
      </c>
    </row>
    <row r="1846" spans="5:6" x14ac:dyDescent="0.2">
      <c r="E1846">
        <v>18</v>
      </c>
      <c r="F1846">
        <v>0</v>
      </c>
    </row>
    <row r="1847" spans="5:6" x14ac:dyDescent="0.2">
      <c r="E1847">
        <v>82</v>
      </c>
      <c r="F1847">
        <v>1</v>
      </c>
    </row>
    <row r="1848" spans="5:6" x14ac:dyDescent="0.2">
      <c r="E1848">
        <v>43</v>
      </c>
      <c r="F1848">
        <v>0</v>
      </c>
    </row>
    <row r="1849" spans="5:6" x14ac:dyDescent="0.2">
      <c r="E1849">
        <v>8</v>
      </c>
      <c r="F1849">
        <v>12</v>
      </c>
    </row>
    <row r="1850" spans="5:6" x14ac:dyDescent="0.2">
      <c r="E1850">
        <v>45</v>
      </c>
      <c r="F1850">
        <v>2</v>
      </c>
    </row>
    <row r="1851" spans="5:6" x14ac:dyDescent="0.2">
      <c r="E1851">
        <v>20</v>
      </c>
      <c r="F1851">
        <v>6</v>
      </c>
    </row>
    <row r="1852" spans="5:6" x14ac:dyDescent="0.2">
      <c r="E1852">
        <v>31</v>
      </c>
      <c r="F1852">
        <v>1</v>
      </c>
    </row>
    <row r="1853" spans="5:6" x14ac:dyDescent="0.2">
      <c r="E1853">
        <v>25</v>
      </c>
      <c r="F1853">
        <v>1</v>
      </c>
    </row>
    <row r="1854" spans="5:6" x14ac:dyDescent="0.2">
      <c r="E1854">
        <v>14</v>
      </c>
      <c r="F1854">
        <v>5</v>
      </c>
    </row>
    <row r="1855" spans="5:6" x14ac:dyDescent="0.2">
      <c r="E1855">
        <v>45</v>
      </c>
      <c r="F1855">
        <v>0</v>
      </c>
    </row>
    <row r="1856" spans="5:6" x14ac:dyDescent="0.2">
      <c r="E1856">
        <v>20</v>
      </c>
      <c r="F1856">
        <v>3</v>
      </c>
    </row>
    <row r="1857" spans="5:6" x14ac:dyDescent="0.2">
      <c r="E1857">
        <v>39</v>
      </c>
      <c r="F1857">
        <v>8</v>
      </c>
    </row>
    <row r="1858" spans="5:6" x14ac:dyDescent="0.2">
      <c r="E1858">
        <v>16</v>
      </c>
      <c r="F1858">
        <v>3</v>
      </c>
    </row>
    <row r="1859" spans="5:6" x14ac:dyDescent="0.2">
      <c r="E1859">
        <v>37</v>
      </c>
      <c r="F1859">
        <v>8</v>
      </c>
    </row>
    <row r="1860" spans="5:6" x14ac:dyDescent="0.2">
      <c r="E1860">
        <v>14</v>
      </c>
      <c r="F1860">
        <v>1</v>
      </c>
    </row>
    <row r="1861" spans="5:6" x14ac:dyDescent="0.2">
      <c r="E1861">
        <v>21</v>
      </c>
      <c r="F1861">
        <v>4</v>
      </c>
    </row>
    <row r="1862" spans="5:6" x14ac:dyDescent="0.2">
      <c r="E1862">
        <v>69</v>
      </c>
      <c r="F1862">
        <v>8</v>
      </c>
    </row>
    <row r="1863" spans="5:6" x14ac:dyDescent="0.2">
      <c r="E1863">
        <v>16</v>
      </c>
      <c r="F1863">
        <v>1</v>
      </c>
    </row>
    <row r="1864" spans="5:6" x14ac:dyDescent="0.2">
      <c r="E1864">
        <v>55</v>
      </c>
      <c r="F1864">
        <v>5</v>
      </c>
    </row>
    <row r="1865" spans="5:6" x14ac:dyDescent="0.2">
      <c r="E1865">
        <v>27</v>
      </c>
      <c r="F1865">
        <v>0</v>
      </c>
    </row>
    <row r="1866" spans="5:6" x14ac:dyDescent="0.2">
      <c r="E1866">
        <v>36</v>
      </c>
      <c r="F1866">
        <v>0</v>
      </c>
    </row>
    <row r="1867" spans="5:6" x14ac:dyDescent="0.2">
      <c r="E1867">
        <v>19</v>
      </c>
      <c r="F1867">
        <v>1</v>
      </c>
    </row>
    <row r="1868" spans="5:6" x14ac:dyDescent="0.2">
      <c r="E1868">
        <v>12</v>
      </c>
      <c r="F1868">
        <v>0</v>
      </c>
    </row>
    <row r="1869" spans="5:6" x14ac:dyDescent="0.2">
      <c r="E1869">
        <v>17</v>
      </c>
      <c r="F1869">
        <v>0</v>
      </c>
    </row>
    <row r="1870" spans="5:6" x14ac:dyDescent="0.2">
      <c r="E1870">
        <v>114</v>
      </c>
      <c r="F1870">
        <v>6</v>
      </c>
    </row>
    <row r="1871" spans="5:6" x14ac:dyDescent="0.2">
      <c r="E1871">
        <v>93</v>
      </c>
      <c r="F1871">
        <v>6</v>
      </c>
    </row>
    <row r="1872" spans="5:6" x14ac:dyDescent="0.2">
      <c r="E1872">
        <v>36</v>
      </c>
      <c r="F1872">
        <v>14</v>
      </c>
    </row>
    <row r="1873" spans="5:6" x14ac:dyDescent="0.2">
      <c r="E1873">
        <v>61</v>
      </c>
      <c r="F1873">
        <v>6</v>
      </c>
    </row>
    <row r="1874" spans="5:6" x14ac:dyDescent="0.2">
      <c r="E1874">
        <v>47</v>
      </c>
      <c r="F1874">
        <v>33</v>
      </c>
    </row>
    <row r="1875" spans="5:6" x14ac:dyDescent="0.2">
      <c r="E1875">
        <v>17</v>
      </c>
      <c r="F1875">
        <v>4</v>
      </c>
    </row>
    <row r="1876" spans="5:6" x14ac:dyDescent="0.2">
      <c r="E1876">
        <v>63</v>
      </c>
      <c r="F1876">
        <v>1</v>
      </c>
    </row>
    <row r="1877" spans="5:6" x14ac:dyDescent="0.2">
      <c r="E1877">
        <v>9</v>
      </c>
      <c r="F1877">
        <v>0</v>
      </c>
    </row>
    <row r="1878" spans="5:6" x14ac:dyDescent="0.2">
      <c r="E1878">
        <v>30</v>
      </c>
      <c r="F1878">
        <v>6</v>
      </c>
    </row>
    <row r="1879" spans="5:6" x14ac:dyDescent="0.2">
      <c r="E1879">
        <v>23</v>
      </c>
      <c r="F1879">
        <v>6</v>
      </c>
    </row>
    <row r="1880" spans="5:6" x14ac:dyDescent="0.2">
      <c r="E1880">
        <v>33</v>
      </c>
      <c r="F1880">
        <v>1</v>
      </c>
    </row>
    <row r="1881" spans="5:6" x14ac:dyDescent="0.2">
      <c r="E1881">
        <v>39</v>
      </c>
      <c r="F1881">
        <v>3</v>
      </c>
    </row>
    <row r="1882" spans="5:6" x14ac:dyDescent="0.2">
      <c r="E1882">
        <v>17</v>
      </c>
    </row>
    <row r="1883" spans="5:6" x14ac:dyDescent="0.2">
      <c r="E1883">
        <v>6</v>
      </c>
    </row>
    <row r="1884" spans="5:6" x14ac:dyDescent="0.2">
      <c r="E1884">
        <v>39</v>
      </c>
    </row>
    <row r="1885" spans="5:6" x14ac:dyDescent="0.2">
      <c r="E1885">
        <v>57</v>
      </c>
    </row>
    <row r="1886" spans="5:6" x14ac:dyDescent="0.2">
      <c r="E1886">
        <v>56</v>
      </c>
    </row>
    <row r="1887" spans="5:6" x14ac:dyDescent="0.2">
      <c r="E1887">
        <v>13</v>
      </c>
    </row>
    <row r="1888" spans="5:6" x14ac:dyDescent="0.2">
      <c r="E1888">
        <v>95</v>
      </c>
    </row>
    <row r="1889" spans="5:5" x14ac:dyDescent="0.2">
      <c r="E1889">
        <v>80</v>
      </c>
    </row>
    <row r="1890" spans="5:5" x14ac:dyDescent="0.2">
      <c r="E1890">
        <v>133</v>
      </c>
    </row>
    <row r="1891" spans="5:5" x14ac:dyDescent="0.2">
      <c r="E1891">
        <v>44</v>
      </c>
    </row>
    <row r="1892" spans="5:5" x14ac:dyDescent="0.2">
      <c r="E1892">
        <v>30</v>
      </c>
    </row>
    <row r="1893" spans="5:5" x14ac:dyDescent="0.2">
      <c r="E1893">
        <v>56</v>
      </c>
    </row>
    <row r="1894" spans="5:5" x14ac:dyDescent="0.2">
      <c r="E1894">
        <v>66</v>
      </c>
    </row>
    <row r="1895" spans="5:5" x14ac:dyDescent="0.2">
      <c r="E1895">
        <v>29</v>
      </c>
    </row>
    <row r="1896" spans="5:5" x14ac:dyDescent="0.2">
      <c r="E1896">
        <v>72</v>
      </c>
    </row>
    <row r="1897" spans="5:5" x14ac:dyDescent="0.2">
      <c r="E1897">
        <v>27</v>
      </c>
    </row>
    <row r="1898" spans="5:5" x14ac:dyDescent="0.2">
      <c r="E1898">
        <v>10</v>
      </c>
    </row>
    <row r="1899" spans="5:5" x14ac:dyDescent="0.2">
      <c r="E1899">
        <v>35</v>
      </c>
    </row>
    <row r="1900" spans="5:5" x14ac:dyDescent="0.2">
      <c r="E1900">
        <v>29</v>
      </c>
    </row>
    <row r="1901" spans="5:5" x14ac:dyDescent="0.2">
      <c r="E1901">
        <v>13</v>
      </c>
    </row>
    <row r="1902" spans="5:5" x14ac:dyDescent="0.2">
      <c r="E1902">
        <v>72</v>
      </c>
    </row>
    <row r="1903" spans="5:5" x14ac:dyDescent="0.2">
      <c r="E1903">
        <v>78</v>
      </c>
    </row>
    <row r="1904" spans="5:5" x14ac:dyDescent="0.2">
      <c r="E1904">
        <v>49</v>
      </c>
    </row>
    <row r="1905" spans="5:5" x14ac:dyDescent="0.2">
      <c r="E1905">
        <v>42</v>
      </c>
    </row>
    <row r="1906" spans="5:5" x14ac:dyDescent="0.2">
      <c r="E1906">
        <v>35</v>
      </c>
    </row>
    <row r="1907" spans="5:5" x14ac:dyDescent="0.2">
      <c r="E1907">
        <v>42</v>
      </c>
    </row>
    <row r="1908" spans="5:5" x14ac:dyDescent="0.2">
      <c r="E1908">
        <v>42</v>
      </c>
    </row>
    <row r="1909" spans="5:5" x14ac:dyDescent="0.2">
      <c r="E1909">
        <v>31</v>
      </c>
    </row>
    <row r="1910" spans="5:5" x14ac:dyDescent="0.2">
      <c r="E1910">
        <v>38</v>
      </c>
    </row>
    <row r="1911" spans="5:5" x14ac:dyDescent="0.2">
      <c r="E1911">
        <v>8</v>
      </c>
    </row>
    <row r="1912" spans="5:5" x14ac:dyDescent="0.2">
      <c r="E1912">
        <v>39</v>
      </c>
    </row>
    <row r="1913" spans="5:5" x14ac:dyDescent="0.2">
      <c r="E1913">
        <v>29</v>
      </c>
    </row>
    <row r="1914" spans="5:5" x14ac:dyDescent="0.2">
      <c r="E1914">
        <v>72</v>
      </c>
    </row>
    <row r="1915" spans="5:5" x14ac:dyDescent="0.2">
      <c r="E1915">
        <v>15</v>
      </c>
    </row>
    <row r="1916" spans="5:5" x14ac:dyDescent="0.2">
      <c r="E1916">
        <v>33</v>
      </c>
    </row>
    <row r="1917" spans="5:5" x14ac:dyDescent="0.2">
      <c r="E1917">
        <v>15</v>
      </c>
    </row>
    <row r="1918" spans="5:5" x14ac:dyDescent="0.2">
      <c r="E1918">
        <v>19</v>
      </c>
    </row>
    <row r="1919" spans="5:5" x14ac:dyDescent="0.2">
      <c r="E1919">
        <v>17</v>
      </c>
    </row>
    <row r="1920" spans="5:5" x14ac:dyDescent="0.2">
      <c r="E1920">
        <v>44</v>
      </c>
    </row>
    <row r="1921" spans="5:5" x14ac:dyDescent="0.2">
      <c r="E1921">
        <v>10</v>
      </c>
    </row>
    <row r="1922" spans="5:5" x14ac:dyDescent="0.2">
      <c r="E1922">
        <v>46</v>
      </c>
    </row>
    <row r="1923" spans="5:5" x14ac:dyDescent="0.2">
      <c r="E1923">
        <v>11</v>
      </c>
    </row>
    <row r="1924" spans="5:5" x14ac:dyDescent="0.2">
      <c r="E1924">
        <v>13</v>
      </c>
    </row>
    <row r="1925" spans="5:5" x14ac:dyDescent="0.2">
      <c r="E1925">
        <v>33</v>
      </c>
    </row>
    <row r="1926" spans="5:5" x14ac:dyDescent="0.2">
      <c r="E1926">
        <v>28</v>
      </c>
    </row>
    <row r="1927" spans="5:5" x14ac:dyDescent="0.2">
      <c r="E1927">
        <v>21</v>
      </c>
    </row>
    <row r="1928" spans="5:5" x14ac:dyDescent="0.2">
      <c r="E1928">
        <v>13</v>
      </c>
    </row>
    <row r="1929" spans="5:5" x14ac:dyDescent="0.2">
      <c r="E1929">
        <v>34</v>
      </c>
    </row>
    <row r="1930" spans="5:5" x14ac:dyDescent="0.2">
      <c r="E1930">
        <v>80</v>
      </c>
    </row>
    <row r="1931" spans="5:5" x14ac:dyDescent="0.2">
      <c r="E1931">
        <v>74</v>
      </c>
    </row>
    <row r="1932" spans="5:5" x14ac:dyDescent="0.2">
      <c r="E1932">
        <v>7</v>
      </c>
    </row>
    <row r="1933" spans="5:5" x14ac:dyDescent="0.2">
      <c r="E1933">
        <v>34</v>
      </c>
    </row>
    <row r="1934" spans="5:5" x14ac:dyDescent="0.2">
      <c r="E1934">
        <v>86</v>
      </c>
    </row>
    <row r="1935" spans="5:5" x14ac:dyDescent="0.2">
      <c r="E1935">
        <v>37</v>
      </c>
    </row>
    <row r="1936" spans="5:5" x14ac:dyDescent="0.2">
      <c r="E1936">
        <v>18</v>
      </c>
    </row>
    <row r="1937" spans="5:5" x14ac:dyDescent="0.2">
      <c r="E1937">
        <v>22</v>
      </c>
    </row>
    <row r="1938" spans="5:5" x14ac:dyDescent="0.2">
      <c r="E1938">
        <v>26</v>
      </c>
    </row>
    <row r="1939" spans="5:5" x14ac:dyDescent="0.2">
      <c r="E1939">
        <v>27</v>
      </c>
    </row>
    <row r="1940" spans="5:5" x14ac:dyDescent="0.2">
      <c r="E1940">
        <v>8</v>
      </c>
    </row>
    <row r="1941" spans="5:5" x14ac:dyDescent="0.2">
      <c r="E1941">
        <v>204</v>
      </c>
    </row>
    <row r="1942" spans="5:5" x14ac:dyDescent="0.2">
      <c r="E1942">
        <v>46</v>
      </c>
    </row>
    <row r="1943" spans="5:5" x14ac:dyDescent="0.2">
      <c r="E1943">
        <v>17</v>
      </c>
    </row>
    <row r="1944" spans="5:5" x14ac:dyDescent="0.2">
      <c r="E1944">
        <v>28</v>
      </c>
    </row>
    <row r="1945" spans="5:5" x14ac:dyDescent="0.2">
      <c r="E1945">
        <v>83</v>
      </c>
    </row>
    <row r="1946" spans="5:5" x14ac:dyDescent="0.2">
      <c r="E1946">
        <v>13</v>
      </c>
    </row>
    <row r="1947" spans="5:5" x14ac:dyDescent="0.2">
      <c r="E1947">
        <v>8</v>
      </c>
    </row>
    <row r="1948" spans="5:5" x14ac:dyDescent="0.2">
      <c r="E1948">
        <v>32</v>
      </c>
    </row>
    <row r="1949" spans="5:5" x14ac:dyDescent="0.2">
      <c r="E1949">
        <v>85</v>
      </c>
    </row>
    <row r="1950" spans="5:5" x14ac:dyDescent="0.2">
      <c r="E1950">
        <v>29</v>
      </c>
    </row>
    <row r="1951" spans="5:5" x14ac:dyDescent="0.2">
      <c r="E1951">
        <v>24</v>
      </c>
    </row>
    <row r="1952" spans="5:5" x14ac:dyDescent="0.2">
      <c r="E1952">
        <v>8</v>
      </c>
    </row>
    <row r="1953" spans="5:5" x14ac:dyDescent="0.2">
      <c r="E1953">
        <v>19</v>
      </c>
    </row>
    <row r="1954" spans="5:5" x14ac:dyDescent="0.2">
      <c r="E1954">
        <v>336</v>
      </c>
    </row>
    <row r="1955" spans="5:5" x14ac:dyDescent="0.2">
      <c r="E1955">
        <v>13</v>
      </c>
    </row>
    <row r="1956" spans="5:5" x14ac:dyDescent="0.2">
      <c r="E1956">
        <v>42</v>
      </c>
    </row>
    <row r="1957" spans="5:5" x14ac:dyDescent="0.2">
      <c r="E1957">
        <v>64</v>
      </c>
    </row>
    <row r="1958" spans="5:5" x14ac:dyDescent="0.2">
      <c r="E1958">
        <v>25</v>
      </c>
    </row>
    <row r="1959" spans="5:5" x14ac:dyDescent="0.2">
      <c r="E1959">
        <v>20</v>
      </c>
    </row>
    <row r="1960" spans="5:5" x14ac:dyDescent="0.2">
      <c r="E1960">
        <v>104</v>
      </c>
    </row>
    <row r="1961" spans="5:5" x14ac:dyDescent="0.2">
      <c r="E1961">
        <v>53</v>
      </c>
    </row>
    <row r="1962" spans="5:5" x14ac:dyDescent="0.2">
      <c r="E1962">
        <v>14</v>
      </c>
    </row>
    <row r="1963" spans="5:5" x14ac:dyDescent="0.2">
      <c r="E1963">
        <v>20</v>
      </c>
    </row>
    <row r="1964" spans="5:5" x14ac:dyDescent="0.2">
      <c r="E1964">
        <v>558</v>
      </c>
    </row>
    <row r="1965" spans="5:5" x14ac:dyDescent="0.2">
      <c r="E1965">
        <v>22</v>
      </c>
    </row>
    <row r="1966" spans="5:5" x14ac:dyDescent="0.2">
      <c r="E1966">
        <v>24</v>
      </c>
    </row>
    <row r="1967" spans="5:5" x14ac:dyDescent="0.2">
      <c r="E1967">
        <v>74</v>
      </c>
    </row>
    <row r="1968" spans="5:5" x14ac:dyDescent="0.2">
      <c r="E1968">
        <v>54</v>
      </c>
    </row>
    <row r="1969" spans="5:5" x14ac:dyDescent="0.2">
      <c r="E1969">
        <v>31</v>
      </c>
    </row>
    <row r="1970" spans="5:5" x14ac:dyDescent="0.2">
      <c r="E1970">
        <v>25</v>
      </c>
    </row>
    <row r="1971" spans="5:5" x14ac:dyDescent="0.2">
      <c r="E1971">
        <v>17</v>
      </c>
    </row>
    <row r="1972" spans="5:5" x14ac:dyDescent="0.2">
      <c r="E1972">
        <v>12</v>
      </c>
    </row>
    <row r="1973" spans="5:5" x14ac:dyDescent="0.2">
      <c r="E1973">
        <v>38</v>
      </c>
    </row>
    <row r="1974" spans="5:5" x14ac:dyDescent="0.2">
      <c r="E1974">
        <v>41</v>
      </c>
    </row>
    <row r="1975" spans="5:5" x14ac:dyDescent="0.2">
      <c r="E1975">
        <v>19</v>
      </c>
    </row>
    <row r="1976" spans="5:5" x14ac:dyDescent="0.2">
      <c r="E1976">
        <v>41</v>
      </c>
    </row>
    <row r="1977" spans="5:5" x14ac:dyDescent="0.2">
      <c r="E1977">
        <v>26</v>
      </c>
    </row>
    <row r="1978" spans="5:5" x14ac:dyDescent="0.2">
      <c r="E1978">
        <v>25</v>
      </c>
    </row>
    <row r="1979" spans="5:5" x14ac:dyDescent="0.2">
      <c r="E1979">
        <v>9</v>
      </c>
    </row>
    <row r="1980" spans="5:5" x14ac:dyDescent="0.2">
      <c r="E1980">
        <v>78</v>
      </c>
    </row>
    <row r="1981" spans="5:5" x14ac:dyDescent="0.2">
      <c r="E1981">
        <v>45</v>
      </c>
    </row>
    <row r="1982" spans="5:5" x14ac:dyDescent="0.2">
      <c r="E1982">
        <v>102</v>
      </c>
    </row>
    <row r="1983" spans="5:5" x14ac:dyDescent="0.2">
      <c r="E1983">
        <v>5</v>
      </c>
    </row>
    <row r="1984" spans="5:5" x14ac:dyDescent="0.2">
      <c r="E1984">
        <v>27</v>
      </c>
    </row>
    <row r="1985" spans="5:5" x14ac:dyDescent="0.2">
      <c r="E1985">
        <v>37</v>
      </c>
    </row>
    <row r="1986" spans="5:5" x14ac:dyDescent="0.2">
      <c r="E1986">
        <v>14</v>
      </c>
    </row>
    <row r="1987" spans="5:5" x14ac:dyDescent="0.2">
      <c r="E1987">
        <v>27</v>
      </c>
    </row>
    <row r="1988" spans="5:5" x14ac:dyDescent="0.2">
      <c r="E1988">
        <v>45</v>
      </c>
    </row>
    <row r="1989" spans="5:5" x14ac:dyDescent="0.2">
      <c r="E1989">
        <v>49</v>
      </c>
    </row>
    <row r="1990" spans="5:5" x14ac:dyDescent="0.2">
      <c r="E1990">
        <v>24</v>
      </c>
    </row>
    <row r="1991" spans="5:5" x14ac:dyDescent="0.2">
      <c r="E1991">
        <v>112</v>
      </c>
    </row>
    <row r="1992" spans="5:5" x14ac:dyDescent="0.2">
      <c r="E1992">
        <v>23</v>
      </c>
    </row>
    <row r="1993" spans="5:5" x14ac:dyDescent="0.2">
      <c r="E1993">
        <v>54</v>
      </c>
    </row>
    <row r="1994" spans="5:5" x14ac:dyDescent="0.2">
      <c r="E1994">
        <v>28</v>
      </c>
    </row>
    <row r="1995" spans="5:5" x14ac:dyDescent="0.2">
      <c r="E1995">
        <v>11</v>
      </c>
    </row>
    <row r="1996" spans="5:5" x14ac:dyDescent="0.2">
      <c r="E1996">
        <v>62</v>
      </c>
    </row>
    <row r="1997" spans="5:5" x14ac:dyDescent="0.2">
      <c r="E1997">
        <v>73</v>
      </c>
    </row>
    <row r="1998" spans="5:5" x14ac:dyDescent="0.2">
      <c r="E1998">
        <v>18</v>
      </c>
    </row>
    <row r="1999" spans="5:5" x14ac:dyDescent="0.2">
      <c r="E1999">
        <v>35</v>
      </c>
    </row>
    <row r="2000" spans="5:5" x14ac:dyDescent="0.2">
      <c r="E2000">
        <v>43</v>
      </c>
    </row>
    <row r="2001" spans="5:5" x14ac:dyDescent="0.2">
      <c r="E2001">
        <v>36</v>
      </c>
    </row>
    <row r="2002" spans="5:5" x14ac:dyDescent="0.2">
      <c r="E2002">
        <v>62</v>
      </c>
    </row>
    <row r="2003" spans="5:5" x14ac:dyDescent="0.2">
      <c r="E2003">
        <v>15</v>
      </c>
    </row>
    <row r="2004" spans="5:5" x14ac:dyDescent="0.2">
      <c r="E2004">
        <v>33</v>
      </c>
    </row>
    <row r="2005" spans="5:5" x14ac:dyDescent="0.2">
      <c r="E2005">
        <v>27</v>
      </c>
    </row>
    <row r="2006" spans="5:5" x14ac:dyDescent="0.2">
      <c r="E2006">
        <v>17</v>
      </c>
    </row>
    <row r="2007" spans="5:5" x14ac:dyDescent="0.2">
      <c r="E2007">
        <v>4</v>
      </c>
    </row>
    <row r="2008" spans="5:5" x14ac:dyDescent="0.2">
      <c r="E2008">
        <v>53</v>
      </c>
    </row>
    <row r="2009" spans="5:5" x14ac:dyDescent="0.2">
      <c r="E2009">
        <v>49</v>
      </c>
    </row>
    <row r="2010" spans="5:5" x14ac:dyDescent="0.2">
      <c r="E2010">
        <v>57</v>
      </c>
    </row>
    <row r="2011" spans="5:5" x14ac:dyDescent="0.2">
      <c r="E2011">
        <v>69</v>
      </c>
    </row>
    <row r="2012" spans="5:5" x14ac:dyDescent="0.2">
      <c r="E2012">
        <v>15</v>
      </c>
    </row>
    <row r="2013" spans="5:5" x14ac:dyDescent="0.2">
      <c r="E2013">
        <v>64</v>
      </c>
    </row>
    <row r="2014" spans="5:5" x14ac:dyDescent="0.2">
      <c r="E2014">
        <v>20</v>
      </c>
    </row>
    <row r="2015" spans="5:5" x14ac:dyDescent="0.2">
      <c r="E2015">
        <v>27</v>
      </c>
    </row>
    <row r="2016" spans="5:5" x14ac:dyDescent="0.2">
      <c r="E2016">
        <v>21</v>
      </c>
    </row>
    <row r="2017" spans="5:5" x14ac:dyDescent="0.2">
      <c r="E2017">
        <v>31</v>
      </c>
    </row>
    <row r="2018" spans="5:5" x14ac:dyDescent="0.2">
      <c r="E2018">
        <v>51</v>
      </c>
    </row>
    <row r="2019" spans="5:5" x14ac:dyDescent="0.2">
      <c r="E2019">
        <v>57</v>
      </c>
    </row>
    <row r="2020" spans="5:5" x14ac:dyDescent="0.2">
      <c r="E2020">
        <v>20</v>
      </c>
    </row>
    <row r="2021" spans="5:5" x14ac:dyDescent="0.2">
      <c r="E2021">
        <v>71</v>
      </c>
    </row>
    <row r="2022" spans="5:5" x14ac:dyDescent="0.2">
      <c r="E2022">
        <v>72</v>
      </c>
    </row>
    <row r="2023" spans="5:5" x14ac:dyDescent="0.2">
      <c r="E2023">
        <v>45</v>
      </c>
    </row>
    <row r="2024" spans="5:5" x14ac:dyDescent="0.2">
      <c r="E2024">
        <v>51</v>
      </c>
    </row>
    <row r="2025" spans="5:5" x14ac:dyDescent="0.2">
      <c r="E2025">
        <v>56</v>
      </c>
    </row>
    <row r="2026" spans="5:5" x14ac:dyDescent="0.2">
      <c r="E2026">
        <v>17</v>
      </c>
    </row>
    <row r="2027" spans="5:5" x14ac:dyDescent="0.2">
      <c r="E2027">
        <v>197</v>
      </c>
    </row>
    <row r="2028" spans="5:5" x14ac:dyDescent="0.2">
      <c r="E2028">
        <v>70</v>
      </c>
    </row>
    <row r="2029" spans="5:5" x14ac:dyDescent="0.2">
      <c r="E2029">
        <v>21</v>
      </c>
    </row>
    <row r="2030" spans="5:5" x14ac:dyDescent="0.2">
      <c r="E2030">
        <v>34</v>
      </c>
    </row>
    <row r="2031" spans="5:5" x14ac:dyDescent="0.2">
      <c r="E2031">
        <v>39</v>
      </c>
    </row>
    <row r="2032" spans="5:5" x14ac:dyDescent="0.2">
      <c r="E2032">
        <v>78</v>
      </c>
    </row>
    <row r="2033" spans="5:5" x14ac:dyDescent="0.2">
      <c r="E2033">
        <v>48</v>
      </c>
    </row>
    <row r="2034" spans="5:5" x14ac:dyDescent="0.2">
      <c r="E2034">
        <v>29</v>
      </c>
    </row>
    <row r="2035" spans="5:5" x14ac:dyDescent="0.2">
      <c r="E2035">
        <v>73</v>
      </c>
    </row>
    <row r="2036" spans="5:5" x14ac:dyDescent="0.2">
      <c r="E2036">
        <v>8</v>
      </c>
    </row>
    <row r="2037" spans="5:5" x14ac:dyDescent="0.2">
      <c r="E2037">
        <v>17</v>
      </c>
    </row>
    <row r="2038" spans="5:5" x14ac:dyDescent="0.2">
      <c r="E2038">
        <v>9</v>
      </c>
    </row>
    <row r="2039" spans="5:5" x14ac:dyDescent="0.2">
      <c r="E2039">
        <v>17</v>
      </c>
    </row>
    <row r="2040" spans="5:5" x14ac:dyDescent="0.2">
      <c r="E2040">
        <v>33</v>
      </c>
    </row>
    <row r="2041" spans="5:5" x14ac:dyDescent="0.2">
      <c r="E2041">
        <v>38</v>
      </c>
    </row>
    <row r="2042" spans="5:5" x14ac:dyDescent="0.2">
      <c r="E2042">
        <v>79</v>
      </c>
    </row>
    <row r="2043" spans="5:5" x14ac:dyDescent="0.2">
      <c r="E2043">
        <v>46</v>
      </c>
    </row>
    <row r="2044" spans="5:5" x14ac:dyDescent="0.2">
      <c r="E2044">
        <v>20</v>
      </c>
    </row>
    <row r="2045" spans="5:5" x14ac:dyDescent="0.2">
      <c r="E2045">
        <v>20</v>
      </c>
    </row>
    <row r="2046" spans="5:5" x14ac:dyDescent="0.2">
      <c r="E2046">
        <v>13</v>
      </c>
    </row>
    <row r="2047" spans="5:5" x14ac:dyDescent="0.2">
      <c r="E2047">
        <v>22</v>
      </c>
    </row>
    <row r="2048" spans="5:5" x14ac:dyDescent="0.2">
      <c r="E2048">
        <v>36</v>
      </c>
    </row>
    <row r="2049" spans="5:5" x14ac:dyDescent="0.2">
      <c r="E2049">
        <v>40</v>
      </c>
    </row>
    <row r="2050" spans="5:5" x14ac:dyDescent="0.2">
      <c r="E2050">
        <v>9</v>
      </c>
    </row>
    <row r="2051" spans="5:5" x14ac:dyDescent="0.2">
      <c r="E2051">
        <v>19</v>
      </c>
    </row>
    <row r="2052" spans="5:5" x14ac:dyDescent="0.2">
      <c r="E2052">
        <v>14</v>
      </c>
    </row>
    <row r="2053" spans="5:5" x14ac:dyDescent="0.2">
      <c r="E2053">
        <v>38</v>
      </c>
    </row>
    <row r="2054" spans="5:5" x14ac:dyDescent="0.2">
      <c r="E2054">
        <v>58</v>
      </c>
    </row>
    <row r="2055" spans="5:5" x14ac:dyDescent="0.2">
      <c r="E2055">
        <v>28</v>
      </c>
    </row>
    <row r="2056" spans="5:5" x14ac:dyDescent="0.2">
      <c r="E2056">
        <v>17</v>
      </c>
    </row>
    <row r="2057" spans="5:5" x14ac:dyDescent="0.2">
      <c r="E2057">
        <v>12</v>
      </c>
    </row>
    <row r="2058" spans="5:5" x14ac:dyDescent="0.2">
      <c r="E2058">
        <v>40</v>
      </c>
    </row>
    <row r="2059" spans="5:5" x14ac:dyDescent="0.2">
      <c r="E2059">
        <v>57</v>
      </c>
    </row>
    <row r="2060" spans="5:5" x14ac:dyDescent="0.2">
      <c r="E2060">
        <v>114</v>
      </c>
    </row>
    <row r="2061" spans="5:5" x14ac:dyDescent="0.2">
      <c r="E2061">
        <v>31</v>
      </c>
    </row>
    <row r="2062" spans="5:5" x14ac:dyDescent="0.2">
      <c r="E2062">
        <v>3</v>
      </c>
    </row>
    <row r="2063" spans="5:5" x14ac:dyDescent="0.2">
      <c r="E2063">
        <v>16</v>
      </c>
    </row>
    <row r="2064" spans="5:5" x14ac:dyDescent="0.2">
      <c r="E2064">
        <v>199</v>
      </c>
    </row>
    <row r="2065" spans="5:5" x14ac:dyDescent="0.2">
      <c r="E2065">
        <v>31</v>
      </c>
    </row>
    <row r="2066" spans="5:5" x14ac:dyDescent="0.2">
      <c r="E2066">
        <v>30</v>
      </c>
    </row>
    <row r="2067" spans="5:5" x14ac:dyDescent="0.2">
      <c r="E2067">
        <v>34</v>
      </c>
    </row>
    <row r="2068" spans="5:5" x14ac:dyDescent="0.2">
      <c r="E2068">
        <v>18</v>
      </c>
    </row>
    <row r="2069" spans="5:5" x14ac:dyDescent="0.2">
      <c r="E2069">
        <v>67</v>
      </c>
    </row>
    <row r="2070" spans="5:5" x14ac:dyDescent="0.2">
      <c r="E2070">
        <v>66</v>
      </c>
    </row>
    <row r="2071" spans="5:5" x14ac:dyDescent="0.2">
      <c r="E2071">
        <v>23</v>
      </c>
    </row>
    <row r="2072" spans="5:5" x14ac:dyDescent="0.2">
      <c r="E2072">
        <v>126</v>
      </c>
    </row>
    <row r="2073" spans="5:5" x14ac:dyDescent="0.2">
      <c r="E2073">
        <v>6</v>
      </c>
    </row>
    <row r="2074" spans="5:5" x14ac:dyDescent="0.2">
      <c r="E2074">
        <v>25</v>
      </c>
    </row>
    <row r="2075" spans="5:5" x14ac:dyDescent="0.2">
      <c r="E2075">
        <v>39</v>
      </c>
    </row>
    <row r="2076" spans="5:5" x14ac:dyDescent="0.2">
      <c r="E2076">
        <v>62</v>
      </c>
    </row>
    <row r="2077" spans="5:5" x14ac:dyDescent="0.2">
      <c r="E2077">
        <v>31</v>
      </c>
    </row>
    <row r="2078" spans="5:5" x14ac:dyDescent="0.2">
      <c r="E2078">
        <v>274</v>
      </c>
    </row>
    <row r="2079" spans="5:5" x14ac:dyDescent="0.2">
      <c r="E2079">
        <v>17</v>
      </c>
    </row>
    <row r="2080" spans="5:5" x14ac:dyDescent="0.2">
      <c r="E2080">
        <v>14</v>
      </c>
    </row>
    <row r="2081" spans="5:5" x14ac:dyDescent="0.2">
      <c r="E2081">
        <v>60</v>
      </c>
    </row>
    <row r="2082" spans="5:5" x14ac:dyDescent="0.2">
      <c r="E2082">
        <v>33</v>
      </c>
    </row>
    <row r="2083" spans="5:5" x14ac:dyDescent="0.2">
      <c r="E2083">
        <v>78</v>
      </c>
    </row>
    <row r="2084" spans="5:5" x14ac:dyDescent="0.2">
      <c r="E2084">
        <v>30</v>
      </c>
    </row>
    <row r="2085" spans="5:5" x14ac:dyDescent="0.2">
      <c r="E2085">
        <v>136</v>
      </c>
    </row>
    <row r="2086" spans="5:5" x14ac:dyDescent="0.2">
      <c r="E2086">
        <v>40</v>
      </c>
    </row>
    <row r="2087" spans="5:5" x14ac:dyDescent="0.2">
      <c r="E2087">
        <v>18</v>
      </c>
    </row>
    <row r="2088" spans="5:5" x14ac:dyDescent="0.2">
      <c r="E2088">
        <v>39</v>
      </c>
    </row>
    <row r="2089" spans="5:5" x14ac:dyDescent="0.2">
      <c r="E2089">
        <v>21</v>
      </c>
    </row>
    <row r="2090" spans="5:5" x14ac:dyDescent="0.2">
      <c r="E2090">
        <v>30</v>
      </c>
    </row>
    <row r="2091" spans="5:5" x14ac:dyDescent="0.2">
      <c r="E2091">
        <v>27</v>
      </c>
    </row>
    <row r="2092" spans="5:5" x14ac:dyDescent="0.2">
      <c r="E2092">
        <v>35</v>
      </c>
    </row>
    <row r="2093" spans="5:5" x14ac:dyDescent="0.2">
      <c r="E2093">
        <v>13</v>
      </c>
    </row>
    <row r="2094" spans="5:5" x14ac:dyDescent="0.2">
      <c r="E2094">
        <v>23</v>
      </c>
    </row>
    <row r="2095" spans="5:5" x14ac:dyDescent="0.2">
      <c r="E2095">
        <v>39</v>
      </c>
    </row>
    <row r="2096" spans="5:5" x14ac:dyDescent="0.2">
      <c r="E2096">
        <v>35</v>
      </c>
    </row>
    <row r="2097" spans="5:5" x14ac:dyDescent="0.2">
      <c r="E2097">
        <v>27</v>
      </c>
    </row>
    <row r="2098" spans="5:5" x14ac:dyDescent="0.2">
      <c r="E2098">
        <v>21</v>
      </c>
    </row>
    <row r="2099" spans="5:5" x14ac:dyDescent="0.2">
      <c r="E2099">
        <v>104</v>
      </c>
    </row>
    <row r="2100" spans="5:5" x14ac:dyDescent="0.2">
      <c r="E2100">
        <v>19</v>
      </c>
    </row>
    <row r="2101" spans="5:5" x14ac:dyDescent="0.2">
      <c r="E2101">
        <v>97</v>
      </c>
    </row>
    <row r="2102" spans="5:5" x14ac:dyDescent="0.2">
      <c r="E2102">
        <v>27</v>
      </c>
    </row>
    <row r="2103" spans="5:5" x14ac:dyDescent="0.2">
      <c r="E2103">
        <v>24</v>
      </c>
    </row>
    <row r="2104" spans="5:5" x14ac:dyDescent="0.2">
      <c r="E2104">
        <v>13</v>
      </c>
    </row>
    <row r="2105" spans="5:5" x14ac:dyDescent="0.2">
      <c r="E2105">
        <v>46</v>
      </c>
    </row>
    <row r="2106" spans="5:5" x14ac:dyDescent="0.2">
      <c r="E2106">
        <v>4</v>
      </c>
    </row>
    <row r="2107" spans="5:5" x14ac:dyDescent="0.2">
      <c r="E2107">
        <v>40</v>
      </c>
    </row>
    <row r="2108" spans="5:5" x14ac:dyDescent="0.2">
      <c r="E2108">
        <v>44</v>
      </c>
    </row>
    <row r="2109" spans="5:5" x14ac:dyDescent="0.2">
      <c r="E2109">
        <v>35</v>
      </c>
    </row>
    <row r="2110" spans="5:5" x14ac:dyDescent="0.2">
      <c r="E2110">
        <v>63</v>
      </c>
    </row>
    <row r="2111" spans="5:5" x14ac:dyDescent="0.2">
      <c r="E2111">
        <v>89</v>
      </c>
    </row>
    <row r="2112" spans="5:5" x14ac:dyDescent="0.2">
      <c r="E2112">
        <v>15</v>
      </c>
    </row>
    <row r="2113" spans="5:5" x14ac:dyDescent="0.2">
      <c r="E2113">
        <v>46</v>
      </c>
    </row>
    <row r="2114" spans="5:5" x14ac:dyDescent="0.2">
      <c r="E2114">
        <v>33</v>
      </c>
    </row>
    <row r="2115" spans="5:5" x14ac:dyDescent="0.2">
      <c r="E2115">
        <v>52</v>
      </c>
    </row>
    <row r="2116" spans="5:5" x14ac:dyDescent="0.2">
      <c r="E2116">
        <v>7</v>
      </c>
    </row>
    <row r="2117" spans="5:5" x14ac:dyDescent="0.2">
      <c r="E2117">
        <v>28</v>
      </c>
    </row>
    <row r="2118" spans="5:5" x14ac:dyDescent="0.2">
      <c r="E2118">
        <v>11</v>
      </c>
    </row>
    <row r="2119" spans="5:5" x14ac:dyDescent="0.2">
      <c r="E2119">
        <v>15</v>
      </c>
    </row>
    <row r="2120" spans="5:5" x14ac:dyDescent="0.2">
      <c r="E2120">
        <v>30</v>
      </c>
    </row>
    <row r="2121" spans="5:5" x14ac:dyDescent="0.2">
      <c r="E2121">
        <v>27</v>
      </c>
    </row>
    <row r="2122" spans="5:5" x14ac:dyDescent="0.2">
      <c r="E2122">
        <v>28</v>
      </c>
    </row>
    <row r="2123" spans="5:5" x14ac:dyDescent="0.2">
      <c r="E2123">
        <v>17</v>
      </c>
    </row>
    <row r="2124" spans="5:5" x14ac:dyDescent="0.2">
      <c r="E2124">
        <v>50</v>
      </c>
    </row>
    <row r="2125" spans="5:5" x14ac:dyDescent="0.2">
      <c r="E2125">
        <v>26</v>
      </c>
    </row>
    <row r="2126" spans="5:5" x14ac:dyDescent="0.2">
      <c r="E2126">
        <v>88</v>
      </c>
    </row>
    <row r="2127" spans="5:5" x14ac:dyDescent="0.2">
      <c r="E2127">
        <v>91</v>
      </c>
    </row>
    <row r="2128" spans="5:5" x14ac:dyDescent="0.2">
      <c r="E2128">
        <v>3</v>
      </c>
    </row>
    <row r="2129" spans="5:5" x14ac:dyDescent="0.2">
      <c r="E2129">
        <v>28</v>
      </c>
    </row>
    <row r="2130" spans="5:5" x14ac:dyDescent="0.2">
      <c r="E2130">
        <v>77</v>
      </c>
    </row>
    <row r="2131" spans="5:5" x14ac:dyDescent="0.2">
      <c r="E2131">
        <v>27</v>
      </c>
    </row>
    <row r="2132" spans="5:5" x14ac:dyDescent="0.2">
      <c r="E2132">
        <v>107</v>
      </c>
    </row>
    <row r="2133" spans="5:5" x14ac:dyDescent="0.2">
      <c r="E2133">
        <v>96</v>
      </c>
    </row>
    <row r="2134" spans="5:5" x14ac:dyDescent="0.2">
      <c r="E2134">
        <v>56</v>
      </c>
    </row>
    <row r="2135" spans="5:5" x14ac:dyDescent="0.2">
      <c r="E2135">
        <v>58</v>
      </c>
    </row>
    <row r="2136" spans="5:5" x14ac:dyDescent="0.2">
      <c r="E2136">
        <v>15</v>
      </c>
    </row>
    <row r="2137" spans="5:5" x14ac:dyDescent="0.2">
      <c r="E2137">
        <v>20</v>
      </c>
    </row>
    <row r="2138" spans="5:5" x14ac:dyDescent="0.2">
      <c r="E2138">
        <v>38</v>
      </c>
    </row>
    <row r="2139" spans="5:5" x14ac:dyDescent="0.2">
      <c r="E2139">
        <v>33</v>
      </c>
    </row>
    <row r="2140" spans="5:5" x14ac:dyDescent="0.2">
      <c r="E2140">
        <v>57</v>
      </c>
    </row>
    <row r="2141" spans="5:5" x14ac:dyDescent="0.2">
      <c r="E2141">
        <v>25</v>
      </c>
    </row>
    <row r="2142" spans="5:5" x14ac:dyDescent="0.2">
      <c r="E2142">
        <v>14</v>
      </c>
    </row>
    <row r="2143" spans="5:5" x14ac:dyDescent="0.2">
      <c r="E2143">
        <v>94</v>
      </c>
    </row>
    <row r="2144" spans="5:5" x14ac:dyDescent="0.2">
      <c r="E2144">
        <v>59</v>
      </c>
    </row>
    <row r="2145" spans="5:5" x14ac:dyDescent="0.2">
      <c r="E2145">
        <v>36</v>
      </c>
    </row>
    <row r="2146" spans="5:5" x14ac:dyDescent="0.2">
      <c r="E2146">
        <v>115</v>
      </c>
    </row>
    <row r="2147" spans="5:5" x14ac:dyDescent="0.2">
      <c r="E2147">
        <v>30</v>
      </c>
    </row>
    <row r="2148" spans="5:5" x14ac:dyDescent="0.2">
      <c r="E2148">
        <v>52</v>
      </c>
    </row>
    <row r="2149" spans="5:5" x14ac:dyDescent="0.2">
      <c r="E2149">
        <v>27</v>
      </c>
    </row>
    <row r="2150" spans="5:5" x14ac:dyDescent="0.2">
      <c r="E2150">
        <v>24</v>
      </c>
    </row>
    <row r="2151" spans="5:5" x14ac:dyDescent="0.2">
      <c r="E2151">
        <v>10</v>
      </c>
    </row>
    <row r="2152" spans="5:5" x14ac:dyDescent="0.2">
      <c r="E2152">
        <v>30</v>
      </c>
    </row>
    <row r="2153" spans="5:5" x14ac:dyDescent="0.2">
      <c r="E2153">
        <v>71</v>
      </c>
    </row>
    <row r="2154" spans="5:5" x14ac:dyDescent="0.2">
      <c r="E2154">
        <v>10</v>
      </c>
    </row>
    <row r="2155" spans="5:5" x14ac:dyDescent="0.2">
      <c r="E2155">
        <v>24</v>
      </c>
    </row>
    <row r="2156" spans="5:5" x14ac:dyDescent="0.2">
      <c r="E2156">
        <v>38</v>
      </c>
    </row>
    <row r="2157" spans="5:5" x14ac:dyDescent="0.2">
      <c r="E2157">
        <v>26</v>
      </c>
    </row>
    <row r="2158" spans="5:5" x14ac:dyDescent="0.2">
      <c r="E2158">
        <v>19</v>
      </c>
    </row>
    <row r="2159" spans="5:5" x14ac:dyDescent="0.2">
      <c r="E2159">
        <v>11</v>
      </c>
    </row>
    <row r="2160" spans="5:5" x14ac:dyDescent="0.2">
      <c r="E2160">
        <v>27</v>
      </c>
    </row>
    <row r="2161" spans="5:5" x14ac:dyDescent="0.2">
      <c r="E2161">
        <v>34</v>
      </c>
    </row>
    <row r="2162" spans="5:5" x14ac:dyDescent="0.2">
      <c r="E2162">
        <v>20</v>
      </c>
    </row>
    <row r="2163" spans="5:5" x14ac:dyDescent="0.2">
      <c r="E2163">
        <v>37</v>
      </c>
    </row>
    <row r="2164" spans="5:5" x14ac:dyDescent="0.2">
      <c r="E2164">
        <v>20</v>
      </c>
    </row>
    <row r="2165" spans="5:5" x14ac:dyDescent="0.2">
      <c r="E2165">
        <v>10</v>
      </c>
    </row>
    <row r="2166" spans="5:5" x14ac:dyDescent="0.2">
      <c r="E2166">
        <v>26</v>
      </c>
    </row>
    <row r="2167" spans="5:5" x14ac:dyDescent="0.2">
      <c r="E2167">
        <v>20</v>
      </c>
    </row>
    <row r="2168" spans="5:5" x14ac:dyDescent="0.2">
      <c r="E2168">
        <v>46</v>
      </c>
    </row>
    <row r="2169" spans="5:5" x14ac:dyDescent="0.2">
      <c r="E2169">
        <v>76</v>
      </c>
    </row>
    <row r="2170" spans="5:5" x14ac:dyDescent="0.2">
      <c r="E2170">
        <v>41</v>
      </c>
    </row>
    <row r="2171" spans="5:5" x14ac:dyDescent="0.2">
      <c r="E2171">
        <v>7</v>
      </c>
    </row>
    <row r="2172" spans="5:5" x14ac:dyDescent="0.2">
      <c r="E2172">
        <v>49</v>
      </c>
    </row>
    <row r="2173" spans="5:5" x14ac:dyDescent="0.2">
      <c r="E2173">
        <v>26</v>
      </c>
    </row>
    <row r="2174" spans="5:5" x14ac:dyDescent="0.2">
      <c r="E2174">
        <v>65</v>
      </c>
    </row>
    <row r="2175" spans="5:5" x14ac:dyDescent="0.2">
      <c r="E2175">
        <v>28</v>
      </c>
    </row>
    <row r="2176" spans="5:5" x14ac:dyDescent="0.2">
      <c r="E2176">
        <v>8</v>
      </c>
    </row>
    <row r="2177" spans="5:5" x14ac:dyDescent="0.2">
      <c r="E2177">
        <v>3</v>
      </c>
    </row>
    <row r="2178" spans="5:5" x14ac:dyDescent="0.2">
      <c r="E2178">
        <v>9</v>
      </c>
    </row>
    <row r="2179" spans="5:5" x14ac:dyDescent="0.2">
      <c r="E2179">
        <v>9</v>
      </c>
    </row>
    <row r="2180" spans="5:5" x14ac:dyDescent="0.2">
      <c r="E2180">
        <v>20</v>
      </c>
    </row>
    <row r="2181" spans="5:5" x14ac:dyDescent="0.2">
      <c r="E2181">
        <v>57</v>
      </c>
    </row>
    <row r="2182" spans="5:5" x14ac:dyDescent="0.2">
      <c r="E2182">
        <v>8</v>
      </c>
    </row>
    <row r="2183" spans="5:5" x14ac:dyDescent="0.2">
      <c r="E2183">
        <v>14</v>
      </c>
    </row>
    <row r="2184" spans="5:5" x14ac:dyDescent="0.2">
      <c r="E2184">
        <v>17</v>
      </c>
    </row>
    <row r="2185" spans="5:5" x14ac:dyDescent="0.2">
      <c r="E2185">
        <v>100</v>
      </c>
    </row>
    <row r="2186" spans="5:5" x14ac:dyDescent="0.2">
      <c r="E2186">
        <v>32</v>
      </c>
    </row>
    <row r="2187" spans="5:5" x14ac:dyDescent="0.2">
      <c r="E2187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DC5E0-8A56-B749-86EE-E54AB1254A54}">
  <dimension ref="A1:I16"/>
  <sheetViews>
    <sheetView workbookViewId="0">
      <selection activeCell="P55" sqref="P55"/>
    </sheetView>
  </sheetViews>
  <sheetFormatPr baseColWidth="10" defaultRowHeight="15" x14ac:dyDescent="0.2"/>
  <cols>
    <col min="1" max="1" width="25.3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5" bestFit="1" customWidth="1"/>
    <col min="7" max="7" width="11.83203125" bestFit="1" customWidth="1"/>
    <col min="8" max="8" width="14.1640625" bestFit="1" customWidth="1"/>
  </cols>
  <sheetData>
    <row r="1" spans="1:9" ht="16" thickBot="1" x14ac:dyDescent="0.25">
      <c r="A1" t="s">
        <v>8341</v>
      </c>
      <c r="B1" t="s">
        <v>8342</v>
      </c>
      <c r="C1" t="s">
        <v>8344</v>
      </c>
      <c r="D1" t="s">
        <v>8343</v>
      </c>
      <c r="E1" t="s">
        <v>8345</v>
      </c>
      <c r="F1" t="s">
        <v>8346</v>
      </c>
      <c r="G1" t="s">
        <v>8347</v>
      </c>
      <c r="H1" t="s">
        <v>8348</v>
      </c>
      <c r="I1" t="s">
        <v>8361</v>
      </c>
    </row>
    <row r="2" spans="1:9" ht="18" thickTop="1" thickBot="1" x14ac:dyDescent="0.25">
      <c r="A2" t="s">
        <v>8349</v>
      </c>
      <c r="B2">
        <f>COUNTIFS(Goal, "&lt;1000", State, "Successful")</f>
        <v>322</v>
      </c>
      <c r="C2">
        <f>COUNTIFS(Goal, "&lt;1000", State, "Failed")</f>
        <v>113</v>
      </c>
      <c r="D2">
        <f>COUNTIFS(Goal, "&lt;1000", State, "Canceled")</f>
        <v>18</v>
      </c>
      <c r="E2">
        <f>B2+C2+D2</f>
        <v>453</v>
      </c>
      <c r="F2" s="5">
        <f>B2/$E2</f>
        <v>0.71081677704194257</v>
      </c>
      <c r="G2" s="5">
        <f t="shared" ref="G2:H15" si="0">C2/$E2</f>
        <v>0.24944812362030905</v>
      </c>
      <c r="H2" s="5">
        <f t="shared" si="0"/>
        <v>3.9735099337748346E-2</v>
      </c>
      <c r="I2" s="13">
        <f>SUM(F2:H2)</f>
        <v>1</v>
      </c>
    </row>
    <row r="3" spans="1:9" ht="18" thickTop="1" thickBot="1" x14ac:dyDescent="0.25">
      <c r="A3" t="s">
        <v>8350</v>
      </c>
      <c r="B3">
        <f>COUNTIFS(Goal, "&gt;=1000", Goal, "&lt;5000", State, "Successful")</f>
        <v>932</v>
      </c>
      <c r="C3">
        <f>COUNTIFS(Goal, "&gt;=1000", Goal, "&lt;5000", State, "Failed")</f>
        <v>420</v>
      </c>
      <c r="D3">
        <f>COUNTIFS(Goal, "&gt;=1000", Goal, "&lt;5000", State, "Canceled")</f>
        <v>60</v>
      </c>
      <c r="E3">
        <f t="shared" ref="E3:E13" si="1">B3+C3+D3</f>
        <v>1412</v>
      </c>
      <c r="F3" s="5">
        <f t="shared" ref="F3:F15" si="2">B3/$E3</f>
        <v>0.66005665722379603</v>
      </c>
      <c r="G3" s="5">
        <f t="shared" si="0"/>
        <v>0.29745042492917845</v>
      </c>
      <c r="H3" s="5">
        <f t="shared" si="0"/>
        <v>4.2492917847025496E-2</v>
      </c>
      <c r="I3" s="13">
        <f t="shared" ref="I3:I15" si="3">SUM(F3:H3)</f>
        <v>1</v>
      </c>
    </row>
    <row r="4" spans="1:9" ht="18" thickTop="1" thickBot="1" x14ac:dyDescent="0.25">
      <c r="A4" t="s">
        <v>8351</v>
      </c>
      <c r="B4">
        <f>COUNTIFS(Goal, "&gt;=5000", Goal, "&lt;10000", State, "Successful")</f>
        <v>381</v>
      </c>
      <c r="C4">
        <f>COUNTIFS(Goal, "&gt;=5000", Goal, "&lt;10000", State, "Failed")</f>
        <v>283</v>
      </c>
      <c r="D4">
        <f>COUNTIFS(Goal, "&gt;=5000", Goal, "&lt;10000", State, "Canceled")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  <c r="I4" s="13">
        <f t="shared" si="3"/>
        <v>1</v>
      </c>
    </row>
    <row r="5" spans="1:9" ht="18" thickTop="1" thickBot="1" x14ac:dyDescent="0.25">
      <c r="A5" t="s">
        <v>8352</v>
      </c>
      <c r="B5">
        <f>COUNTIFS(Goal, "&gt;=10000", Goal, "&lt;15000", State, "Successful")</f>
        <v>168</v>
      </c>
      <c r="C5">
        <f>COUNTIFS(Goal, "&gt;=10000", Goal, "&lt;15000", State, "Failed")</f>
        <v>144</v>
      </c>
      <c r="D5">
        <f>COUNTIFS(Goal, "&gt;=10000", Goal, "&lt;15000", State, "Canceled")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  <c r="I5" s="13">
        <f t="shared" si="3"/>
        <v>1</v>
      </c>
    </row>
    <row r="6" spans="1:9" ht="18" thickTop="1" thickBot="1" x14ac:dyDescent="0.25">
      <c r="A6" t="s">
        <v>8353</v>
      </c>
      <c r="B6">
        <f>COUNTIFS(Goal, "&gt;=15000", Goal, "&lt;20000", State, "Successful")</f>
        <v>94</v>
      </c>
      <c r="C6">
        <f>COUNTIFS(Goal, "&gt;=15000", Goal, "&lt;20000", State, "Failed")</f>
        <v>90</v>
      </c>
      <c r="D6">
        <f>COUNTIFS(Goal, "&gt;=15000", Goal, "&lt;20000", State, "Canceled")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  <c r="I6" s="13">
        <f t="shared" si="3"/>
        <v>1</v>
      </c>
    </row>
    <row r="7" spans="1:9" ht="18" thickTop="1" thickBot="1" x14ac:dyDescent="0.25">
      <c r="A7" t="s">
        <v>8354</v>
      </c>
      <c r="B7">
        <f>COUNTIFS(Goal, "&gt;=20000", Goal, "&lt;25000", State, "Successful")</f>
        <v>62</v>
      </c>
      <c r="C7">
        <f>COUNTIFS(Goal, "&gt;=20000", Goal, "&lt;25000", State, "Failed")</f>
        <v>72</v>
      </c>
      <c r="D7">
        <f>COUNTIFS(Goal, "&gt;=20000", Goal, "&lt;25000", State, "Canceled")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  <c r="I7" s="13">
        <f t="shared" si="3"/>
        <v>1</v>
      </c>
    </row>
    <row r="8" spans="1:9" ht="18" thickTop="1" thickBot="1" x14ac:dyDescent="0.25">
      <c r="A8" t="s">
        <v>8355</v>
      </c>
      <c r="B8">
        <f>COUNTIFS(Goal, "&gt;=25000", Goal, "&lt;30000", State, "Successful")</f>
        <v>55</v>
      </c>
      <c r="C8">
        <f>COUNTIFS(Goal, "&gt;=25000", Goal, "&lt;30000", State, "Failed")</f>
        <v>64</v>
      </c>
      <c r="D8">
        <f>COUNTIFS(Goal, "&gt;=25000", Goal, "&lt;30000", State, "Canceled")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  <c r="I8" s="13">
        <f t="shared" si="3"/>
        <v>1</v>
      </c>
    </row>
    <row r="9" spans="1:9" ht="18" thickTop="1" thickBot="1" x14ac:dyDescent="0.25">
      <c r="A9" t="s">
        <v>8356</v>
      </c>
      <c r="B9">
        <f>COUNTIFS(Goal, "&gt;=30000", Goal, "&lt;35000", State, "Successful")</f>
        <v>32</v>
      </c>
      <c r="C9">
        <f>COUNTIFS(Goal, "&gt;=30000", Goal, "&lt;35000", State, "Failed")</f>
        <v>37</v>
      </c>
      <c r="D9">
        <f>COUNTIFS(Goal, "&gt;=30000", Goal, "&lt;35000", State, "Canceled")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  <c r="I9" s="13">
        <f t="shared" si="3"/>
        <v>1</v>
      </c>
    </row>
    <row r="10" spans="1:9" ht="18" thickTop="1" thickBot="1" x14ac:dyDescent="0.25">
      <c r="A10" t="s">
        <v>8357</v>
      </c>
      <c r="B10">
        <f>COUNTIFS(Goal, "&gt;=35000", Goal, "&lt;40000", State, "Successful")</f>
        <v>26</v>
      </c>
      <c r="C10">
        <f>COUNTIFS(Goal, "&gt;=35000", Goal, "&lt;40000", State, "Failed")</f>
        <v>22</v>
      </c>
      <c r="D10">
        <f>COUNTIFS(Goal, "&gt;=35000", Goal, "&lt;40000", State, "Canceled")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  <c r="I10" s="13">
        <f t="shared" si="3"/>
        <v>1</v>
      </c>
    </row>
    <row r="11" spans="1:9" ht="18" thickTop="1" thickBot="1" x14ac:dyDescent="0.25">
      <c r="A11" t="s">
        <v>8358</v>
      </c>
      <c r="B11">
        <f>COUNTIFS(Goal, "&gt;=40000", Goal, "&lt;45000", State, "Successful")</f>
        <v>21</v>
      </c>
      <c r="C11">
        <f>COUNTIFS(Goal, "&gt;=40000", Goal, "&lt;45000", State, "Failed")</f>
        <v>16</v>
      </c>
      <c r="D11">
        <f>COUNTIFS(Goal, "&gt;=40000", Goal, "&lt;45000", State, "Canceled")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  <c r="I11" s="13">
        <f t="shared" si="3"/>
        <v>1</v>
      </c>
    </row>
    <row r="12" spans="1:9" ht="18" thickTop="1" thickBot="1" x14ac:dyDescent="0.25">
      <c r="A12" t="s">
        <v>8360</v>
      </c>
      <c r="B12">
        <f>COUNTIFS(Goal, "&gt;=45000", Goal, "&lt;50000", State, "Successful")</f>
        <v>6</v>
      </c>
      <c r="C12">
        <f>COUNTIFS(Goal, "&gt;=45000", Goal, "&lt;50000", State, "Failed")</f>
        <v>11</v>
      </c>
      <c r="D12">
        <f>COUNTIFS(Goal, "&gt;=45000", Goal, "&lt;50000", State, "Canceled")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  <c r="I12" s="13">
        <f t="shared" si="3"/>
        <v>1</v>
      </c>
    </row>
    <row r="13" spans="1:9" ht="18" thickTop="1" thickBot="1" x14ac:dyDescent="0.25">
      <c r="A13" t="s">
        <v>8359</v>
      </c>
      <c r="B13">
        <f>COUNTIFS(Goal, "&gt;=50000", State, "Successful")</f>
        <v>86</v>
      </c>
      <c r="C13">
        <f>COUNTIFS(Goal, "&gt;=50000", State, "Failed")</f>
        <v>258</v>
      </c>
      <c r="D13">
        <f>COUNTIFS(Goal, "&gt;=50000", State, "Canceled")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  <c r="I13" s="13">
        <f t="shared" si="3"/>
        <v>1</v>
      </c>
    </row>
    <row r="14" spans="1:9" ht="18" thickTop="1" thickBot="1" x14ac:dyDescent="0.25">
      <c r="A14" t="s">
        <v>8361</v>
      </c>
      <c r="B14" s="12">
        <f>SUM(B2:B13)</f>
        <v>2185</v>
      </c>
      <c r="C14" s="12">
        <f>SUM(C2:C13)</f>
        <v>1530</v>
      </c>
      <c r="D14" s="12">
        <f>SUM(D2:D13)</f>
        <v>349</v>
      </c>
      <c r="E14">
        <f>SUM(E2:E13)</f>
        <v>4064</v>
      </c>
    </row>
    <row r="15" spans="1:9" ht="18" thickTop="1" thickBot="1" x14ac:dyDescent="0.25">
      <c r="B15" s="12">
        <f>COUNTIF(State, "Successful")</f>
        <v>2185</v>
      </c>
      <c r="C15" s="12">
        <f>COUNTIF(State, "Failed")</f>
        <v>1530</v>
      </c>
      <c r="D15" s="12">
        <f>COUNTIF(State, "Canceled")</f>
        <v>349</v>
      </c>
    </row>
    <row r="16" spans="1:9" ht="16" thickTop="1" x14ac:dyDescent="0.2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5AB4B-2D2C-CB45-8406-7E91EDE3C7AA}">
  <sheetPr codeName="Sheet1"/>
  <dimension ref="A1:E18"/>
  <sheetViews>
    <sheetView workbookViewId="0">
      <selection activeCell="C2" sqref="C2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7" t="s">
        <v>8308</v>
      </c>
      <c r="B1" t="s">
        <v>8340</v>
      </c>
    </row>
    <row r="2" spans="1:5" x14ac:dyDescent="0.2">
      <c r="A2" s="7" t="s">
        <v>8338</v>
      </c>
      <c r="B2" t="s">
        <v>8321</v>
      </c>
    </row>
    <row r="4" spans="1:5" x14ac:dyDescent="0.2">
      <c r="A4" s="7" t="s">
        <v>8339</v>
      </c>
      <c r="B4" s="7" t="s">
        <v>8322</v>
      </c>
    </row>
    <row r="5" spans="1:5" x14ac:dyDescent="0.2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">
      <c r="A6" s="11" t="s">
        <v>8332</v>
      </c>
      <c r="B6" s="9">
        <v>11</v>
      </c>
      <c r="C6" s="9">
        <v>13</v>
      </c>
      <c r="D6" s="9">
        <v>4</v>
      </c>
      <c r="E6" s="9">
        <v>28</v>
      </c>
    </row>
    <row r="7" spans="1:5" x14ac:dyDescent="0.2">
      <c r="A7" s="11" t="s">
        <v>8333</v>
      </c>
      <c r="B7" s="9">
        <v>6</v>
      </c>
      <c r="C7" s="9">
        <v>5</v>
      </c>
      <c r="D7" s="9">
        <v>8</v>
      </c>
      <c r="E7" s="9">
        <v>19</v>
      </c>
    </row>
    <row r="8" spans="1:5" x14ac:dyDescent="0.2">
      <c r="A8" s="11" t="s">
        <v>8334</v>
      </c>
      <c r="B8" s="9">
        <v>5</v>
      </c>
      <c r="C8" s="9">
        <v>9</v>
      </c>
      <c r="D8" s="9">
        <v>5</v>
      </c>
      <c r="E8" s="9">
        <v>19</v>
      </c>
    </row>
    <row r="9" spans="1:5" x14ac:dyDescent="0.2">
      <c r="A9" s="11" t="s">
        <v>8335</v>
      </c>
      <c r="B9" s="9">
        <v>6</v>
      </c>
      <c r="C9" s="9">
        <v>12</v>
      </c>
      <c r="D9" s="9">
        <v>5</v>
      </c>
      <c r="E9" s="9">
        <v>23</v>
      </c>
    </row>
    <row r="10" spans="1:5" x14ac:dyDescent="0.2">
      <c r="A10" s="11" t="s">
        <v>8326</v>
      </c>
      <c r="B10" s="9">
        <v>8</v>
      </c>
      <c r="C10" s="9">
        <v>12</v>
      </c>
      <c r="D10" s="9">
        <v>4</v>
      </c>
      <c r="E10" s="9">
        <v>24</v>
      </c>
    </row>
    <row r="11" spans="1:5" x14ac:dyDescent="0.2">
      <c r="A11" s="11" t="s">
        <v>8336</v>
      </c>
      <c r="B11" s="9">
        <v>7</v>
      </c>
      <c r="C11" s="9">
        <v>12</v>
      </c>
      <c r="D11" s="9">
        <v>3</v>
      </c>
      <c r="E11" s="9">
        <v>22</v>
      </c>
    </row>
    <row r="12" spans="1:5" x14ac:dyDescent="0.2">
      <c r="A12" s="11" t="s">
        <v>8327</v>
      </c>
      <c r="B12" s="9">
        <v>9</v>
      </c>
      <c r="C12" s="9">
        <v>15</v>
      </c>
      <c r="D12" s="9">
        <v>10</v>
      </c>
      <c r="E12" s="9">
        <v>34</v>
      </c>
    </row>
    <row r="13" spans="1:5" x14ac:dyDescent="0.2">
      <c r="A13" s="11" t="s">
        <v>8328</v>
      </c>
      <c r="B13" s="9">
        <v>2</v>
      </c>
      <c r="C13" s="9">
        <v>7</v>
      </c>
      <c r="D13" s="9">
        <v>4</v>
      </c>
      <c r="E13" s="9">
        <v>13</v>
      </c>
    </row>
    <row r="14" spans="1:5" x14ac:dyDescent="0.2">
      <c r="A14" s="11" t="s">
        <v>8329</v>
      </c>
      <c r="B14" s="9">
        <v>5</v>
      </c>
      <c r="C14" s="9">
        <v>11</v>
      </c>
      <c r="D14" s="9">
        <v>1</v>
      </c>
      <c r="E14" s="9">
        <v>17</v>
      </c>
    </row>
    <row r="15" spans="1:5" x14ac:dyDescent="0.2">
      <c r="A15" s="11" t="s">
        <v>8330</v>
      </c>
      <c r="B15" s="9">
        <v>3</v>
      </c>
      <c r="C15" s="9">
        <v>11</v>
      </c>
      <c r="D15" s="9">
        <v>5</v>
      </c>
      <c r="E15" s="9">
        <v>19</v>
      </c>
    </row>
    <row r="16" spans="1:5" x14ac:dyDescent="0.2">
      <c r="A16" s="11" t="s">
        <v>8331</v>
      </c>
      <c r="B16" s="9">
        <v>11</v>
      </c>
      <c r="C16" s="9">
        <v>10</v>
      </c>
      <c r="D16" s="9">
        <v>4</v>
      </c>
      <c r="E16" s="9">
        <v>25</v>
      </c>
    </row>
    <row r="17" spans="1:5" x14ac:dyDescent="0.2">
      <c r="A17" s="11" t="s">
        <v>8337</v>
      </c>
      <c r="B17" s="9">
        <v>7</v>
      </c>
      <c r="C17" s="9">
        <v>10</v>
      </c>
      <c r="D17" s="9">
        <v>1</v>
      </c>
      <c r="E17" s="9">
        <v>18</v>
      </c>
    </row>
    <row r="18" spans="1:5" x14ac:dyDescent="0.2">
      <c r="A18" s="11" t="s">
        <v>8320</v>
      </c>
      <c r="B18" s="9">
        <v>80</v>
      </c>
      <c r="C18" s="9">
        <v>127</v>
      </c>
      <c r="D18" s="9">
        <v>54</v>
      </c>
      <c r="E18" s="9">
        <v>261</v>
      </c>
    </row>
  </sheetData>
  <sortState xmlns:xlrd2="http://schemas.microsoft.com/office/spreadsheetml/2017/richdata2" columnSort="1" ref="A4:F18">
    <sortCondition descending="1" ref="B5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9EDBB-F154-844C-B352-9D5345071055}">
  <sheetPr codeName="Sheet2"/>
  <dimension ref="A1:B6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8.83203125" bestFit="1" customWidth="1"/>
    <col min="4" max="4" width="8.1640625" bestFit="1" customWidth="1"/>
    <col min="5" max="6" width="10" bestFit="1" customWidth="1"/>
  </cols>
  <sheetData>
    <row r="1" spans="1:2" x14ac:dyDescent="0.2">
      <c r="A1" s="7" t="s">
        <v>8223</v>
      </c>
      <c r="B1" t="s">
        <v>8321</v>
      </c>
    </row>
    <row r="2" spans="1:2" x14ac:dyDescent="0.2">
      <c r="A2" s="7" t="s">
        <v>8308</v>
      </c>
      <c r="B2" t="s">
        <v>8340</v>
      </c>
    </row>
    <row r="4" spans="1:2" x14ac:dyDescent="0.2">
      <c r="A4" s="7" t="s">
        <v>8323</v>
      </c>
      <c r="B4" s="7" t="s">
        <v>8322</v>
      </c>
    </row>
    <row r="5" spans="1:2" x14ac:dyDescent="0.2">
      <c r="A5" s="7" t="s">
        <v>8310</v>
      </c>
      <c r="B5" t="s">
        <v>8320</v>
      </c>
    </row>
    <row r="6" spans="1:2" x14ac:dyDescent="0.2">
      <c r="A6" s="8" t="s">
        <v>8320</v>
      </c>
      <c r="B6" s="9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5D8F7-981C-994F-AA91-E08FBEF87177}">
  <sheetPr codeName="Sheet3"/>
  <dimension ref="A1:F14"/>
  <sheetViews>
    <sheetView workbookViewId="0">
      <selection activeCell="D17" sqref="D1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7" t="s">
        <v>8223</v>
      </c>
      <c r="B1" t="s">
        <v>8321</v>
      </c>
    </row>
    <row r="3" spans="1:6" x14ac:dyDescent="0.2">
      <c r="A3" s="7" t="s">
        <v>8323</v>
      </c>
      <c r="B3" s="7" t="s">
        <v>8322</v>
      </c>
    </row>
    <row r="4" spans="1:6" x14ac:dyDescent="0.2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abSelected="1" topLeftCell="D1" zoomScale="80" zoomScaleNormal="80" workbookViewId="0">
      <selection activeCell="L122" sqref="L122:L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4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.5" bestFit="1" customWidth="1"/>
    <col min="18" max="18" width="15" bestFit="1" customWidth="1"/>
    <col min="19" max="19" width="21.5" bestFit="1" customWidth="1"/>
    <col min="20" max="20" width="20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8324</v>
      </c>
      <c r="T1" s="1" t="s">
        <v>8325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IF(L2&lt;&gt;0,E2/L2,0)</f>
        <v>63.917582417582416</v>
      </c>
      <c r="Q2" t="str">
        <f>LEFT(N2, SEARCH("/",N2,1)-1)</f>
        <v>film &amp; video</v>
      </c>
      <c r="R2" t="str">
        <f>RIGHT(N2,LEN(N2)-SEARCH("/",N2,1))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IF(L3&lt;&gt;0,E3/L3,0)</f>
        <v>185.48101265822785</v>
      </c>
      <c r="Q3" t="str">
        <f t="shared" ref="Q3:Q66" si="2">LEFT(N3, SEARCH("/",N3,1)-1)</f>
        <v>film &amp; video</v>
      </c>
      <c r="R3" t="str">
        <f t="shared" ref="R3:R66" si="3">RIGHT(N3,LEN(N3)-SEARCH("/",N3,1))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IF(L67&lt;&gt;0,E67/L67,0)</f>
        <v>132.05263157894737</v>
      </c>
      <c r="Q67" t="str">
        <f t="shared" ref="Q67:Q130" si="8">LEFT(N67, SEARCH("/",N67,1)-1)</f>
        <v>film &amp; video</v>
      </c>
      <c r="R67" t="str">
        <f t="shared" ref="R67:R130" si="9">RIGHT(N67,LEN(N67)-SEARCH("/",N67,1))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IF(L131&lt;&gt;0,E131/L131,0)</f>
        <v>0</v>
      </c>
      <c r="Q131" t="str">
        <f t="shared" ref="Q131:Q194" si="14">LEFT(N131, SEARCH("/",N131,1)-1)</f>
        <v>film &amp; video</v>
      </c>
      <c r="R131" t="str">
        <f t="shared" ref="R131:R194" si="15">RIGHT(N131,LEN(N131)-SEARCH("/",N131,1))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>
        <f t="shared" ref="P195:P258" si="19">IF(L195&lt;&gt;0,E195/L195,0)</f>
        <v>0</v>
      </c>
      <c r="Q195" t="str">
        <f t="shared" ref="Q195:Q258" si="20">LEFT(N195, SEARCH("/",N195,1)-1)</f>
        <v>film &amp; video</v>
      </c>
      <c r="R195" t="str">
        <f t="shared" ref="R195:R258" si="21">RIGHT(N195,LEN(N195)-SEARCH("/",N195,1))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IF(L259&lt;&gt;0,E259/L259,0)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RIGHT(N259,LEN(N259)-SEARCH("/",N259,1))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IF(L323&lt;&gt;0,E323/L323,0)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RIGHT(N323,LEN(N323)-SEARCH("/",N323,1))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IF(L387&lt;&gt;0,E387/L387,0)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RIGHT(N387,LEN(N387)-SEARCH("/",N387,1))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IF(L451&lt;&gt;0,E451/L451,0)</f>
        <v>9</v>
      </c>
      <c r="Q451" t="str">
        <f t="shared" ref="Q451:Q514" si="44">LEFT(N451, SEARCH("/",N451,1)-1)</f>
        <v>film &amp; video</v>
      </c>
      <c r="R451" t="str">
        <f t="shared" ref="R451:R514" si="45">RIGHT(N451,LEN(N451)-SEARCH("/",N451,1))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IF(L515&lt;&gt;0,E515/L515,0)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RIGHT(N515,LEN(N515)-SEARCH("/",N515,1))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IF(L579&lt;&gt;0,E579/L579,0)</f>
        <v>10</v>
      </c>
      <c r="Q579" t="str">
        <f t="shared" ref="Q579:Q642" si="56">LEFT(N579, SEARCH("/",N579,1)-1)</f>
        <v>technology</v>
      </c>
      <c r="R579" t="str">
        <f t="shared" ref="R579:R642" si="57">RIGHT(N579,LEN(N579)-SEARCH("/",N579,1))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IF(L643&lt;&gt;0,E643/L643,0)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RIGHT(N643,LEN(N643)-SEARCH("/",N643,1))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IF(L707&lt;&gt;0,E707/L707,0)</f>
        <v>195.4</v>
      </c>
      <c r="Q707" t="str">
        <f t="shared" ref="Q707:Q770" si="68">LEFT(N707, SEARCH("/",N707,1)-1)</f>
        <v>technology</v>
      </c>
      <c r="R707" t="str">
        <f t="shared" ref="R707:R770" si="69">RIGHT(N707,LEN(N707)-SEARCH("/",N707,1))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IF(L771&lt;&gt;0,E771/L771,0)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RIGHT(N771,LEN(N771)-SEARCH("/",N771,1))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IF(L835&lt;&gt;0,E835/L835,0)</f>
        <v>148.78048780487805</v>
      </c>
      <c r="Q835" t="str">
        <f t="shared" ref="Q835:Q898" si="80">LEFT(N835, SEARCH("/",N835,1)-1)</f>
        <v>music</v>
      </c>
      <c r="R835" t="str">
        <f t="shared" ref="R835:R898" si="81">RIGHT(N835,LEN(N835)-SEARCH("/",N835,1))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>
        <f t="shared" ref="P899:P962" si="85">IF(L899&lt;&gt;0,E899/L899,0)</f>
        <v>0</v>
      </c>
      <c r="Q899" t="str">
        <f t="shared" ref="Q899:Q962" si="86">LEFT(N899, SEARCH("/",N899,1)-1)</f>
        <v>music</v>
      </c>
      <c r="R899" t="str">
        <f t="shared" ref="R899:R962" si="87">RIGHT(N899,LEN(N899)-SEARCH("/",N899,1))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IF(L963&lt;&gt;0,E963/L963,0)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RIGHT(N963,LEN(N963)-SEARCH("/",N963,1))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IF(L1027&lt;&gt;0,E1027/L1027,0)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RIGHT(N1027,LEN(N1027)-SEARCH("/",N1027,1))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IF(L1091&lt;&gt;0,E1091/L1091,0)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RIGHT(N1091,LEN(N1091)-SEARCH("/",N1091,1))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IF(L1155&lt;&gt;0,E1155/L1155,0)</f>
        <v>50</v>
      </c>
      <c r="Q1155" t="str">
        <f t="shared" ref="Q1155:Q1218" si="110">LEFT(N1155, SEARCH("/",N1155,1)-1)</f>
        <v>food</v>
      </c>
      <c r="R1155" t="str">
        <f t="shared" ref="R1155:R1218" si="111">RIGHT(N1155,LEN(N1155)-SEARCH("/",N1155,1))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IF(L1219&lt;&gt;0,E1219/L1219,0)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RIGHT(N1219,LEN(N1219)-SEARCH("/",N1219,1))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IF(L1283&lt;&gt;0,E1283/L1283,0)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RIGHT(N1283,LEN(N1283)-SEARCH("/",N1283,1))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IF(L1347&lt;&gt;0,E1347/L1347,0)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RIGHT(N1347,LEN(N1347)-SEARCH("/",N1347,1))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>
        <f t="shared" ref="P1411:P1474" si="133">IF(L1411&lt;&gt;0,E1411/L1411,0)</f>
        <v>0</v>
      </c>
      <c r="Q1411" t="str">
        <f t="shared" ref="Q1411:Q1474" si="134">LEFT(N1411, SEARCH("/",N1411,1)-1)</f>
        <v>publishing</v>
      </c>
      <c r="R1411" t="str">
        <f t="shared" ref="R1411:R1474" si="135">RIGHT(N1411,LEN(N1411)-SEARCH("/",N1411,1))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IF(L1475&lt;&gt;0,E1475/L1475,0)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RIGHT(N1475,LEN(N1475)-SEARCH("/",N1475,1))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IF(L1539&lt;&gt;0,E1539/L1539,0)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RIGHT(N1539,LEN(N1539)-SEARCH("/",N1539,1))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IF(L1603&lt;&gt;0,E1603/L1603,0)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RIGHT(N1603,LEN(N1603)-SEARCH("/",N1603,1))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IF(L1667&lt;&gt;0,E1667/L1667,0)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RIGHT(N1667,LEN(N1667)-SEARCH("/",N1667,1))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>
        <f t="shared" ref="P1731:P1794" si="163">IF(L1731&lt;&gt;0,E1731/L1731,0)</f>
        <v>0</v>
      </c>
      <c r="Q1731" t="str">
        <f t="shared" ref="Q1731:Q1794" si="164">LEFT(N1731, SEARCH("/",N1731,1)-1)</f>
        <v>music</v>
      </c>
      <c r="R1731" t="str">
        <f t="shared" ref="R1731:R1794" si="165">RIGHT(N1731,LEN(N1731)-SEARCH("/",N1731,1))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IF(L1795&lt;&gt;0,E1795/L1795,0)</f>
        <v>20</v>
      </c>
      <c r="Q1795" t="str">
        <f t="shared" ref="Q1795:Q1858" si="170">LEFT(N1795, SEARCH("/",N1795,1)-1)</f>
        <v>photography</v>
      </c>
      <c r="R1795" t="str">
        <f t="shared" ref="R1795:R1858" si="171">RIGHT(N1795,LEN(N1795)-SEARCH("/",N1795,1))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IF(L1859&lt;&gt;0,E1859/L1859,0)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RIGHT(N1859,LEN(N1859)-SEARCH("/",N1859,1))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IF(L1923&lt;&gt;0,E1923/L1923,0)</f>
        <v>54</v>
      </c>
      <c r="Q1923" t="str">
        <f t="shared" ref="Q1923:Q1986" si="182">LEFT(N1923, SEARCH("/",N1923,1)-1)</f>
        <v>music</v>
      </c>
      <c r="R1923" t="str">
        <f t="shared" ref="R1923:R1986" si="183">RIGHT(N1923,LEN(N1923)-SEARCH("/",N1923,1))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IF(L1987&lt;&gt;0,E1987/L1987,0)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RIGHT(N1987,LEN(N1987)-SEARCH("/",N1987,1))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IF(L2051&lt;&gt;0,E2051/L2051,0)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RIGHT(N2051,LEN(N2051)-SEARCH("/",N2051,1))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IF(L2115&lt;&gt;0,E2115/L2115,0)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RIGHT(N2115,LEN(N2115)-SEARCH("/",N2115,1))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IF(L2179&lt;&gt;0,E2179/L2179,0)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RIGHT(N2179,LEN(N2179)-SEARCH("/",N2179,1))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IF(L2243&lt;&gt;0,E2243/L2243,0)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RIGHT(N2243,LEN(N2243)-SEARCH("/",N2243,1))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IF(L2307&lt;&gt;0,E2307/L2307,0)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RIGHT(N2307,LEN(N2307)-SEARCH("/",N2307,1))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>
        <f t="shared" ref="P2371:P2434" si="223">IF(L2371&lt;&gt;0,E2371/L2371,0)</f>
        <v>0</v>
      </c>
      <c r="Q2371" t="str">
        <f t="shared" ref="Q2371:Q2434" si="224">LEFT(N2371, SEARCH("/",N2371,1)-1)</f>
        <v>technology</v>
      </c>
      <c r="R2371" t="str">
        <f t="shared" ref="R2371:R2434" si="225">RIGHT(N2371,LEN(N2371)-SEARCH("/",N2371,1))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>
        <f t="shared" ref="P2435:P2498" si="229">IF(L2435&lt;&gt;0,E2435/L2435,0)</f>
        <v>0</v>
      </c>
      <c r="Q2435" t="str">
        <f t="shared" ref="Q2435:Q2498" si="230">LEFT(N2435, SEARCH("/",N2435,1)-1)</f>
        <v>food</v>
      </c>
      <c r="R2435" t="str">
        <f t="shared" ref="R2435:R2498" si="231">RIGHT(N2435,LEN(N2435)-SEARCH("/",N2435,1))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IF(L2499&lt;&gt;0,E2499/L2499,0)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RIGHT(N2499,LEN(N2499)-SEARCH("/",N2499,1))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>
        <f t="shared" ref="P2563:P2626" si="241">IF(L2563&lt;&gt;0,E2563/L2563,0)</f>
        <v>0</v>
      </c>
      <c r="Q2563" t="str">
        <f t="shared" ref="Q2563:Q2626" si="242">LEFT(N2563, SEARCH("/",N2563,1)-1)</f>
        <v>food</v>
      </c>
      <c r="R2563" t="str">
        <f t="shared" ref="R2563:R2626" si="243">RIGHT(N2563,LEN(N2563)-SEARCH("/",N2563,1))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IF(L2627&lt;&gt;0,E2627/L2627,0)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RIGHT(N2627,LEN(N2627)-SEARCH("/",N2627,1))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IF(L2691&lt;&gt;0,E2691/L2691,0)</f>
        <v>1</v>
      </c>
      <c r="Q2691" t="str">
        <f t="shared" ref="Q2691:Q2754" si="254">LEFT(N2691, SEARCH("/",N2691,1)-1)</f>
        <v>food</v>
      </c>
      <c r="R2691" t="str">
        <f t="shared" ref="R2691:R2754" si="255">RIGHT(N2691,LEN(N2691)-SEARCH("/",N2691,1))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IF(L2755&lt;&gt;0,E2755/L2755,0)</f>
        <v>47.5</v>
      </c>
      <c r="Q2755" t="str">
        <f t="shared" ref="Q2755:Q2818" si="260">LEFT(N2755, SEARCH("/",N2755,1)-1)</f>
        <v>publishing</v>
      </c>
      <c r="R2755" t="str">
        <f t="shared" ref="R2755:R2818" si="261">RIGHT(N2755,LEN(N2755)-SEARCH("/",N2755,1))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IF(L2819&lt;&gt;0,E2819/L2819,0)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RIGHT(N2819,LEN(N2819)-SEARCH("/",N2819,1))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>
        <f t="shared" ref="P2883:P2946" si="271">IF(L2883&lt;&gt;0,E2883/L2883,0)</f>
        <v>0</v>
      </c>
      <c r="Q2883" t="str">
        <f t="shared" ref="Q2883:Q2946" si="272">LEFT(N2883, SEARCH("/",N2883,1)-1)</f>
        <v>theater</v>
      </c>
      <c r="R2883" t="str">
        <f t="shared" ref="R2883:R2946" si="273">RIGHT(N2883,LEN(N2883)-SEARCH("/",N2883,1))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>
        <f t="shared" ref="P2947:P3010" si="277">IF(L2947&lt;&gt;0,E2947/L2947,0)</f>
        <v>0</v>
      </c>
      <c r="Q2947" t="str">
        <f t="shared" ref="Q2947:Q3010" si="278">LEFT(N2947, SEARCH("/",N2947,1)-1)</f>
        <v>theater</v>
      </c>
      <c r="R2947" t="str">
        <f t="shared" ref="R2947:R3010" si="279">RIGHT(N2947,LEN(N2947)-SEARCH("/",N2947,1))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IF(L3011&lt;&gt;0,E3011/L3011,0)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RIGHT(N3011,LEN(N3011)-SEARCH("/",N3011,1))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IF(L3075&lt;&gt;0,E3075/L3075,0)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RIGHT(N3075,LEN(N3075)-SEARCH("/",N3075,1))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IF(L3139&lt;&gt;0,E3139/L3139,0)</f>
        <v>50</v>
      </c>
      <c r="Q3139" t="str">
        <f t="shared" ref="Q3139:Q3202" si="296">LEFT(N3139, SEARCH("/",N3139,1)-1)</f>
        <v>theater</v>
      </c>
      <c r="R3139" t="str">
        <f t="shared" ref="R3139:R3202" si="297">RIGHT(N3139,LEN(N3139)-SEARCH("/",N3139,1))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IF(L3203&lt;&gt;0,E3203/L3203,0)</f>
        <v>12.5</v>
      </c>
      <c r="Q3203" t="str">
        <f t="shared" ref="Q3203:Q3266" si="302">LEFT(N3203, SEARCH("/",N3203,1)-1)</f>
        <v>theater</v>
      </c>
      <c r="R3203" t="str">
        <f t="shared" ref="R3203:R3266" si="303">RIGHT(N3203,LEN(N3203)-SEARCH("/",N3203,1))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IF(L3267&lt;&gt;0,E3267/L3267,0)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RIGHT(N3267,LEN(N3267)-SEARCH("/",N3267,1))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IF(L3331&lt;&gt;0,E3331/L3331,0)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RIGHT(N3331,LEN(N3331)-SEARCH("/",N3331,1))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IF(L3395&lt;&gt;0,E3395/L3395,0)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RIGHT(N3395,LEN(N3395)-SEARCH("/",N3395,1))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IF(L3459&lt;&gt;0,E3459/L3459,0)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RIGHT(N3459,LEN(N3459)-SEARCH("/",N3459,1))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IF(L3523&lt;&gt;0,E3523/L3523,0)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RIGHT(N3523,LEN(N3523)-SEARCH("/",N3523,1))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IF(L3587&lt;&gt;0,E3587/L3587,0)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RIGHT(N3587,LEN(N3587)-SEARCH("/",N3587,1))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IF(L3651&lt;&gt;0,E3651/L3651,0)</f>
        <v>97.5</v>
      </c>
      <c r="Q3651" t="str">
        <f t="shared" ref="Q3651:Q3714" si="344">LEFT(N3651, SEARCH("/",N3651,1)-1)</f>
        <v>theater</v>
      </c>
      <c r="R3651" t="str">
        <f t="shared" ref="R3651:R3714" si="345">RIGHT(N3651,LEN(N3651)-SEARCH("/",N3651,1))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IF(L3715&lt;&gt;0,E3715/L3715,0)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RIGHT(N3715,LEN(N3715)-SEARCH("/",N3715,1))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IF(L3779&lt;&gt;0,E3779/L3779,0)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RIGHT(N3779,LEN(N3779)-SEARCH("/",N3779,1))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IF(L3843&lt;&gt;0,E3843/L3843,0)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RIGHT(N3843,LEN(N3843)-SEARCH("/",N3843,1))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IF(L3907&lt;&gt;0,E3907/L3907,0)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RIGHT(N3907,LEN(N3907)-SEARCH("/",N3907,1))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IF(L3971&lt;&gt;0,E3971/L3971,0)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RIGHT(N3971,LEN(N3971)-SEARCH("/",N3971,1))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IF(L4035&lt;&gt;0,E4035/L4035,0)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RIGHT(N4035,LEN(N4035)-SEARCH("/",N4035,1))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>
        <f t="shared" ref="P4099:P4115" si="385">IF(L4099&lt;&gt;0,E4099/L4099,0)</f>
        <v>0</v>
      </c>
      <c r="Q4099" t="str">
        <f t="shared" ref="Q4099:Q4115" si="386">LEFT(N4099, SEARCH("/",N4099,1)-1)</f>
        <v>theater</v>
      </c>
      <c r="R4099" t="str">
        <f t="shared" ref="R4099:R4115" si="387">RIGHT(N4099,LEN(N4099)-SEARCH("/",N4099,1))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A14505E7-A2A0-1D49-B9D4-044EB2859DA6}"/>
  <conditionalFormatting sqref="F2:F4115">
    <cfRule type="containsText" dxfId="4" priority="3" operator="containsText" text="live">
      <formula>NOT(ISERROR(SEARCH("live",F2)))</formula>
    </cfRule>
    <cfRule type="containsText" dxfId="3" priority="4" operator="containsText" text="canceled">
      <formula>NOT(ISERROR(SEARCH("canceled",F2)))</formula>
    </cfRule>
    <cfRule type="containsText" dxfId="2" priority="5" operator="containsText" text="failed">
      <formula>NOT(ISERROR(SEARCH("failed",F2)))</formula>
    </cfRule>
    <cfRule type="containsText" dxfId="1" priority="7" operator="containsText" text="successful">
      <formula>NOT(ISERROR(SEARCH("successful",F2)))</formula>
    </cfRule>
  </conditionalFormatting>
  <conditionalFormatting sqref="H4">
    <cfRule type="containsText" dxfId="0" priority="6" operator="containsText" text="failed">
      <formula>NOT(ISERROR(SEARCH("failed",H4)))</formula>
    </cfRule>
  </conditionalFormatting>
  <conditionalFormatting sqref="O2:O4115">
    <cfRule type="colorScale" priority="1">
      <colorScale>
        <cfvo type="min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SuccessVsNot</vt:lpstr>
      <vt:lpstr>Goal Vs Result</vt:lpstr>
      <vt:lpstr>LaunchDateOutcomes</vt:lpstr>
      <vt:lpstr>SubCategoryStats</vt:lpstr>
      <vt:lpstr>CategoryStats</vt:lpstr>
      <vt:lpstr>Kickstarter</vt:lpstr>
      <vt:lpstr>Backers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George Hyros</cp:lastModifiedBy>
  <dcterms:created xsi:type="dcterms:W3CDTF">2017-04-20T15:17:24Z</dcterms:created>
  <dcterms:modified xsi:type="dcterms:W3CDTF">2020-06-15T17:24:39Z</dcterms:modified>
</cp:coreProperties>
</file>