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80" windowWidth="11280" windowHeight="7950" tabRatio="582" firstSheet="1" activeTab="1"/>
  </bookViews>
  <sheets>
    <sheet name="IDCODE" sheetId="17" state="hidden" r:id="rId1"/>
    <sheet name="TONGHOP" sheetId="28" r:id="rId2"/>
    <sheet name="Phòng 301" sheetId="23" r:id="rId3"/>
    <sheet name="Phòng 501" sheetId="24" r:id="rId4"/>
    <sheet name="Phòng 508" sheetId="25" r:id="rId5"/>
    <sheet name="Phòng 609" sheetId="26" r:id="rId6"/>
    <sheet name="Phòng 610" sheetId="27" r:id="rId7"/>
    <sheet name="LPl2" sheetId="20" state="hidden" r:id="rId8"/>
    <sheet name="IN_DTK (L2)" sheetId="21" state="hidden" r:id="rId9"/>
    <sheet name="phong_coso" sheetId="22" state="hidden" r:id="rId10"/>
    <sheet name="CODEMON" sheetId="18" state="hidden" r:id="rId11"/>
  </sheets>
  <externalReferences>
    <externalReference r:id="rId12"/>
  </externalReferences>
  <definedNames>
    <definedName name="_xlnm._FilterDatabase" localSheetId="8" hidden="1">'IN_DTK (L2)'!$A$9:$U$9</definedName>
    <definedName name="_xlnm._FilterDatabase" localSheetId="7" hidden="1">'LPl2'!$B$6:$G$13</definedName>
    <definedName name="_Order1" hidden="1">255</definedName>
    <definedName name="_Order2" hidden="1">255</definedName>
    <definedName name="h" localSheetId="10" hidden="1">{"'Sheet1'!$L$16"}</definedName>
    <definedName name="h" localSheetId="0" hidden="1">{"'Sheet1'!$L$16"}</definedName>
    <definedName name="h" localSheetId="8" hidden="1">{"'Sheet1'!$L$16"}</definedName>
    <definedName name="h" localSheetId="7" hidden="1">{"'Sheet1'!$L$16"}</definedName>
    <definedName name="h" hidden="1">{"'Sheet1'!$L$16"}</definedName>
    <definedName name="HTML_CodePage" hidden="1">950</definedName>
    <definedName name="HTML_Control" localSheetId="10" hidden="1">{"'Sheet1'!$L$16"}</definedName>
    <definedName name="HTML_Control" localSheetId="0" hidden="1">{"'Sheet1'!$L$16"}</definedName>
    <definedName name="HTML_Control" localSheetId="8" hidden="1">{"'Sheet1'!$L$16"}</definedName>
    <definedName name="HTML_Control" localSheetId="7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0" hidden="1">{"'Sheet1'!$L$16"}</definedName>
    <definedName name="huy" localSheetId="0" hidden="1">{"'Sheet1'!$L$16"}</definedName>
    <definedName name="huy" localSheetId="8" hidden="1">{"'Sheet1'!$L$16"}</definedName>
    <definedName name="huy" localSheetId="7" hidden="1">{"'Sheet1'!$L$16"}</definedName>
    <definedName name="huy" hidden="1">{"'Sheet1'!$L$16"}</definedName>
    <definedName name="_xlnm.Print_Titles" localSheetId="8">'IN_DTK (L2)'!$2:$9</definedName>
    <definedName name="_xlnm.Print_Titles" localSheetId="7">'LPl2'!$1:$7</definedName>
    <definedName name="_xlnm.Print_Titles" localSheetId="2">'Phòng 301'!$1:$7</definedName>
    <definedName name="_xlnm.Print_Titles" localSheetId="3">'Phòng 501'!$1:$7</definedName>
    <definedName name="_xlnm.Print_Titles" localSheetId="4">'Phòng 508'!$1:$7</definedName>
    <definedName name="_xlnm.Print_Titles" localSheetId="5">'Phòng 609'!$1:$7</definedName>
    <definedName name="_xlnm.Print_Titles" localSheetId="6">'Phòng 610'!$1:$7</definedName>
  </definedNames>
  <calcPr calcId="144525" iterate="1"/>
</workbook>
</file>

<file path=xl/calcChain.xml><?xml version="1.0" encoding="utf-8"?>
<calcChain xmlns="http://schemas.openxmlformats.org/spreadsheetml/2006/main">
  <c r="C145" i="22" l="1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A782" i="18" l="1"/>
  <c r="B782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A231" i="18"/>
  <c r="B231" i="18"/>
  <c r="A232" i="18"/>
  <c r="B232" i="18"/>
  <c r="A233" i="18"/>
  <c r="B233" i="18"/>
  <c r="A234" i="18"/>
  <c r="B234" i="18"/>
  <c r="A235" i="18"/>
  <c r="B235" i="18"/>
  <c r="A236" i="18"/>
  <c r="B236" i="18"/>
  <c r="A237" i="18"/>
  <c r="B237" i="18"/>
  <c r="A238" i="18"/>
  <c r="B238" i="18"/>
  <c r="A239" i="18"/>
  <c r="B239" i="18"/>
  <c r="A240" i="18"/>
  <c r="B240" i="18"/>
  <c r="A241" i="18"/>
  <c r="B241" i="18"/>
  <c r="A242" i="18"/>
  <c r="B242" i="18"/>
  <c r="A243" i="18"/>
  <c r="B243" i="18"/>
  <c r="A244" i="18"/>
  <c r="B244" i="18"/>
  <c r="A245" i="18"/>
  <c r="B245" i="18"/>
  <c r="A246" i="18"/>
  <c r="B246" i="18"/>
  <c r="A247" i="18"/>
  <c r="B247" i="18"/>
  <c r="A248" i="18"/>
  <c r="B248" i="18"/>
  <c r="A249" i="18"/>
  <c r="B249" i="18"/>
  <c r="A250" i="18"/>
  <c r="B250" i="18"/>
  <c r="A251" i="18"/>
  <c r="B251" i="18"/>
  <c r="A252" i="18"/>
  <c r="B252" i="18"/>
  <c r="A253" i="18"/>
  <c r="B253" i="18"/>
  <c r="A254" i="18"/>
  <c r="B254" i="18"/>
  <c r="A255" i="18"/>
  <c r="B255" i="18"/>
  <c r="A256" i="18"/>
  <c r="B256" i="18"/>
  <c r="A257" i="18"/>
  <c r="B257" i="18"/>
  <c r="A258" i="18"/>
  <c r="B258" i="18"/>
  <c r="A259" i="18"/>
  <c r="B259" i="18"/>
  <c r="A260" i="18"/>
  <c r="B260" i="18"/>
  <c r="A261" i="18"/>
  <c r="B261" i="18"/>
  <c r="A262" i="18"/>
  <c r="B262" i="18"/>
  <c r="A263" i="18"/>
  <c r="B263" i="18"/>
  <c r="A264" i="18"/>
  <c r="B264" i="18"/>
  <c r="A265" i="18"/>
  <c r="B265" i="18"/>
  <c r="A266" i="18"/>
  <c r="B266" i="18"/>
  <c r="A267" i="18"/>
  <c r="B267" i="18"/>
  <c r="A268" i="18"/>
  <c r="B268" i="18"/>
  <c r="A269" i="18"/>
  <c r="B269" i="18"/>
  <c r="A270" i="18"/>
  <c r="B270" i="18"/>
  <c r="A271" i="18"/>
  <c r="B271" i="18"/>
  <c r="A272" i="18"/>
  <c r="B272" i="18"/>
  <c r="A273" i="18"/>
  <c r="B273" i="18"/>
  <c r="A274" i="18"/>
  <c r="B274" i="18"/>
  <c r="A275" i="18"/>
  <c r="B275" i="18"/>
  <c r="A276" i="18"/>
  <c r="B276" i="18"/>
  <c r="A277" i="18"/>
  <c r="B277" i="18"/>
  <c r="A278" i="18"/>
  <c r="B278" i="18"/>
  <c r="A279" i="18"/>
  <c r="B279" i="18"/>
  <c r="A280" i="18"/>
  <c r="B280" i="18"/>
  <c r="A281" i="18"/>
  <c r="B281" i="18"/>
  <c r="A282" i="18"/>
  <c r="B282" i="18"/>
  <c r="A283" i="18"/>
  <c r="B283" i="18"/>
  <c r="A284" i="18"/>
  <c r="B284" i="18"/>
  <c r="A285" i="18"/>
  <c r="B285" i="18"/>
  <c r="A286" i="18"/>
  <c r="B286" i="18"/>
  <c r="A287" i="18"/>
  <c r="B287" i="18"/>
  <c r="A288" i="18"/>
  <c r="B288" i="18"/>
  <c r="A289" i="18"/>
  <c r="B289" i="18"/>
  <c r="A290" i="18"/>
  <c r="B290" i="18"/>
  <c r="A291" i="18"/>
  <c r="B291" i="18"/>
  <c r="A292" i="18"/>
  <c r="B292" i="18"/>
  <c r="A293" i="18"/>
  <c r="B293" i="18"/>
  <c r="A294" i="18"/>
  <c r="B294" i="18"/>
  <c r="A295" i="18"/>
  <c r="B295" i="18"/>
  <c r="A296" i="18"/>
  <c r="B296" i="18"/>
  <c r="A297" i="18"/>
  <c r="B297" i="18"/>
  <c r="A298" i="18"/>
  <c r="B298" i="18"/>
  <c r="A299" i="18"/>
  <c r="B299" i="18"/>
  <c r="A300" i="18"/>
  <c r="B300" i="18"/>
  <c r="A301" i="18"/>
  <c r="B301" i="18"/>
  <c r="A302" i="18"/>
  <c r="B302" i="18"/>
  <c r="A303" i="18"/>
  <c r="B303" i="18"/>
  <c r="A304" i="18"/>
  <c r="B304" i="18"/>
  <c r="A305" i="18"/>
  <c r="B305" i="18"/>
  <c r="A306" i="18"/>
  <c r="B306" i="18"/>
  <c r="A307" i="18"/>
  <c r="B307" i="18"/>
  <c r="A308" i="18"/>
  <c r="B308" i="18"/>
  <c r="A309" i="18"/>
  <c r="B309" i="18"/>
  <c r="A310" i="18"/>
  <c r="B310" i="18"/>
  <c r="A311" i="18"/>
  <c r="B311" i="18"/>
  <c r="A312" i="18"/>
  <c r="B312" i="18"/>
  <c r="A313" i="18"/>
  <c r="B313" i="18"/>
  <c r="A314" i="18"/>
  <c r="B314" i="18"/>
  <c r="A315" i="18"/>
  <c r="B315" i="18"/>
  <c r="A316" i="18"/>
  <c r="B316" i="18"/>
  <c r="A317" i="18"/>
  <c r="B317" i="18"/>
  <c r="A318" i="18"/>
  <c r="B318" i="18"/>
  <c r="A319" i="18"/>
  <c r="B319" i="18"/>
  <c r="A320" i="18"/>
  <c r="B320" i="18"/>
  <c r="A321" i="18"/>
  <c r="B321" i="18"/>
  <c r="A322" i="18"/>
  <c r="B322" i="18"/>
  <c r="A323" i="18"/>
  <c r="B323" i="18"/>
  <c r="A324" i="18"/>
  <c r="B324" i="18"/>
  <c r="A325" i="18"/>
  <c r="B325" i="18"/>
  <c r="A326" i="18"/>
  <c r="B326" i="18"/>
  <c r="A327" i="18"/>
  <c r="B327" i="18"/>
  <c r="A328" i="18"/>
  <c r="B328" i="18"/>
  <c r="A329" i="18"/>
  <c r="B329" i="18"/>
  <c r="A330" i="18"/>
  <c r="B330" i="18"/>
  <c r="A331" i="18"/>
  <c r="B331" i="18"/>
  <c r="A332" i="18"/>
  <c r="B332" i="18"/>
  <c r="A333" i="18"/>
  <c r="B333" i="18"/>
  <c r="A334" i="18"/>
  <c r="B334" i="18"/>
  <c r="A335" i="18"/>
  <c r="B335" i="18"/>
  <c r="A336" i="18"/>
  <c r="B336" i="18"/>
  <c r="A337" i="18"/>
  <c r="B337" i="18"/>
  <c r="A338" i="18"/>
  <c r="B338" i="18"/>
  <c r="A339" i="18"/>
  <c r="B339" i="18"/>
  <c r="A340" i="18"/>
  <c r="B340" i="18"/>
  <c r="A341" i="18"/>
  <c r="B341" i="18"/>
  <c r="A342" i="18"/>
  <c r="B342" i="18"/>
  <c r="A343" i="18"/>
  <c r="B343" i="18"/>
  <c r="A344" i="18"/>
  <c r="B344" i="18"/>
  <c r="A345" i="18"/>
  <c r="B345" i="18"/>
  <c r="A346" i="18"/>
  <c r="B346" i="18"/>
  <c r="A347" i="18"/>
  <c r="B347" i="18"/>
  <c r="A348" i="18"/>
  <c r="B348" i="18"/>
  <c r="A349" i="18"/>
  <c r="B349" i="18"/>
  <c r="A350" i="18"/>
  <c r="B350" i="18"/>
  <c r="A351" i="18"/>
  <c r="B351" i="18"/>
  <c r="A352" i="18"/>
  <c r="B352" i="18"/>
  <c r="A353" i="18"/>
  <c r="B353" i="18"/>
  <c r="A354" i="18"/>
  <c r="B354" i="18"/>
  <c r="A355" i="18"/>
  <c r="B355" i="18"/>
  <c r="A356" i="18"/>
  <c r="B356" i="18"/>
  <c r="A357" i="18"/>
  <c r="B357" i="18"/>
  <c r="A358" i="18"/>
  <c r="B358" i="18"/>
  <c r="A359" i="18"/>
  <c r="B359" i="18"/>
  <c r="A360" i="18"/>
  <c r="B360" i="18"/>
  <c r="A361" i="18"/>
  <c r="B361" i="18"/>
  <c r="A362" i="18"/>
  <c r="B362" i="18"/>
  <c r="A363" i="18"/>
  <c r="B363" i="18"/>
  <c r="A364" i="18"/>
  <c r="B364" i="18"/>
  <c r="A365" i="18"/>
  <c r="B365" i="18"/>
  <c r="A366" i="18"/>
  <c r="B366" i="18"/>
  <c r="A367" i="18"/>
  <c r="B367" i="18"/>
  <c r="A368" i="18"/>
  <c r="B368" i="18"/>
  <c r="A369" i="18"/>
  <c r="B369" i="18"/>
  <c r="A370" i="18"/>
  <c r="B370" i="18"/>
  <c r="A371" i="18"/>
  <c r="B371" i="18"/>
  <c r="A372" i="18"/>
  <c r="B372" i="18"/>
  <c r="A373" i="18"/>
  <c r="B373" i="18"/>
  <c r="A374" i="18"/>
  <c r="B374" i="18"/>
  <c r="A375" i="18"/>
  <c r="B375" i="18"/>
  <c r="A376" i="18"/>
  <c r="B376" i="18"/>
  <c r="A377" i="18"/>
  <c r="B377" i="18"/>
  <c r="A378" i="18"/>
  <c r="B378" i="18"/>
  <c r="A379" i="18"/>
  <c r="B379" i="18"/>
  <c r="A380" i="18"/>
  <c r="B380" i="18"/>
  <c r="A381" i="18"/>
  <c r="B381" i="18"/>
  <c r="A382" i="18"/>
  <c r="B382" i="18"/>
  <c r="A383" i="18"/>
  <c r="B383" i="18"/>
  <c r="A384" i="18"/>
  <c r="B384" i="18"/>
  <c r="A385" i="18"/>
  <c r="B385" i="18"/>
  <c r="A386" i="18"/>
  <c r="B386" i="18"/>
  <c r="A387" i="18"/>
  <c r="B387" i="18"/>
  <c r="A388" i="18"/>
  <c r="B388" i="18"/>
  <c r="A389" i="18"/>
  <c r="B389" i="18"/>
  <c r="A390" i="18"/>
  <c r="B390" i="18"/>
  <c r="A391" i="18"/>
  <c r="B391" i="18"/>
  <c r="A392" i="18"/>
  <c r="B392" i="18"/>
  <c r="A393" i="18"/>
  <c r="B393" i="18"/>
  <c r="A394" i="18"/>
  <c r="B394" i="18"/>
  <c r="A395" i="18"/>
  <c r="B395" i="18"/>
  <c r="A396" i="18"/>
  <c r="B396" i="18"/>
  <c r="A397" i="18"/>
  <c r="B397" i="18"/>
  <c r="A398" i="18"/>
  <c r="B398" i="18"/>
  <c r="A399" i="18"/>
  <c r="B399" i="18"/>
  <c r="A400" i="18"/>
  <c r="B400" i="18"/>
  <c r="A401" i="18"/>
  <c r="B401" i="18"/>
  <c r="A402" i="18"/>
  <c r="B402" i="18"/>
  <c r="A403" i="18"/>
  <c r="B403" i="18"/>
  <c r="A404" i="18"/>
  <c r="B404" i="18"/>
  <c r="A405" i="18"/>
  <c r="B405" i="18"/>
  <c r="A406" i="18"/>
  <c r="B406" i="18"/>
  <c r="A407" i="18"/>
  <c r="B407" i="18"/>
  <c r="A408" i="18"/>
  <c r="B408" i="18"/>
  <c r="A409" i="18"/>
  <c r="B409" i="18"/>
  <c r="A410" i="18"/>
  <c r="B410" i="18"/>
  <c r="A411" i="18"/>
  <c r="B411" i="18"/>
  <c r="A412" i="18"/>
  <c r="B412" i="18"/>
  <c r="A413" i="18"/>
  <c r="B413" i="18"/>
  <c r="A414" i="18"/>
  <c r="B414" i="18"/>
  <c r="A415" i="18"/>
  <c r="B415" i="18"/>
  <c r="A416" i="18"/>
  <c r="B416" i="18"/>
  <c r="A417" i="18"/>
  <c r="B417" i="18"/>
  <c r="A418" i="18"/>
  <c r="B418" i="18"/>
  <c r="A419" i="18"/>
  <c r="B419" i="18"/>
  <c r="A420" i="18"/>
  <c r="B420" i="18"/>
  <c r="A421" i="18"/>
  <c r="B421" i="18"/>
  <c r="A422" i="18"/>
  <c r="B422" i="18"/>
  <c r="A423" i="18"/>
  <c r="B423" i="18"/>
  <c r="A424" i="18"/>
  <c r="B424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A435" i="18"/>
  <c r="B435" i="18"/>
  <c r="A436" i="18"/>
  <c r="B436" i="18"/>
  <c r="A437" i="18"/>
  <c r="B437" i="18"/>
  <c r="A438" i="18"/>
  <c r="B438" i="18"/>
  <c r="A439" i="18"/>
  <c r="B439" i="18"/>
  <c r="A440" i="18"/>
  <c r="B440" i="18"/>
  <c r="A441" i="18"/>
  <c r="B441" i="18"/>
  <c r="A442" i="18"/>
  <c r="B442" i="18"/>
  <c r="A443" i="18"/>
  <c r="B443" i="18"/>
  <c r="A444" i="18"/>
  <c r="B444" i="18"/>
  <c r="A445" i="18"/>
  <c r="B445" i="18"/>
  <c r="A446" i="18"/>
  <c r="B446" i="18"/>
  <c r="A447" i="18"/>
  <c r="B447" i="18"/>
  <c r="A448" i="18"/>
  <c r="B448" i="18"/>
  <c r="A449" i="18"/>
  <c r="B449" i="18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B460" i="18"/>
  <c r="A461" i="18"/>
  <c r="B461" i="18"/>
  <c r="A462" i="18"/>
  <c r="B462" i="18"/>
  <c r="A463" i="18"/>
  <c r="B463" i="18"/>
  <c r="A464" i="18"/>
  <c r="B464" i="18"/>
  <c r="A465" i="18"/>
  <c r="B465" i="18"/>
  <c r="A466" i="18"/>
  <c r="B466" i="18"/>
  <c r="A467" i="18"/>
  <c r="B467" i="18"/>
  <c r="A468" i="18"/>
  <c r="B468" i="18"/>
  <c r="A469" i="18"/>
  <c r="B469" i="18"/>
  <c r="A470" i="18"/>
  <c r="B470" i="18"/>
  <c r="A471" i="18"/>
  <c r="B471" i="18"/>
  <c r="A472" i="18"/>
  <c r="B472" i="18"/>
  <c r="A473" i="18"/>
  <c r="B473" i="18"/>
  <c r="A474" i="18"/>
  <c r="B474" i="18"/>
  <c r="A475" i="18"/>
  <c r="B475" i="18"/>
  <c r="A476" i="18"/>
  <c r="B476" i="18"/>
  <c r="A477" i="18"/>
  <c r="B477" i="18"/>
  <c r="A478" i="18"/>
  <c r="B478" i="18"/>
  <c r="A479" i="18"/>
  <c r="B479" i="18"/>
  <c r="A480" i="18"/>
  <c r="B480" i="18"/>
  <c r="A481" i="18"/>
  <c r="B481" i="18"/>
  <c r="A482" i="18"/>
  <c r="B482" i="18"/>
  <c r="A483" i="18"/>
  <c r="B483" i="18"/>
  <c r="A484" i="18"/>
  <c r="B484" i="18"/>
  <c r="A485" i="18"/>
  <c r="B485" i="18"/>
  <c r="A486" i="18"/>
  <c r="B486" i="18"/>
  <c r="A487" i="18"/>
  <c r="B487" i="18"/>
  <c r="A488" i="18"/>
  <c r="B488" i="18"/>
  <c r="A489" i="18"/>
  <c r="B489" i="18"/>
  <c r="A490" i="18"/>
  <c r="B490" i="18"/>
  <c r="A491" i="18"/>
  <c r="B491" i="18"/>
  <c r="A492" i="18"/>
  <c r="B492" i="18"/>
  <c r="A493" i="18"/>
  <c r="B493" i="18"/>
  <c r="A494" i="18"/>
  <c r="B494" i="18"/>
  <c r="A495" i="18"/>
  <c r="B495" i="18"/>
  <c r="A496" i="18"/>
  <c r="B496" i="18"/>
  <c r="A497" i="18"/>
  <c r="B497" i="18"/>
  <c r="A498" i="18"/>
  <c r="B498" i="18"/>
  <c r="A499" i="18"/>
  <c r="B499" i="18"/>
  <c r="A500" i="18"/>
  <c r="B500" i="18"/>
  <c r="A501" i="18"/>
  <c r="B501" i="18"/>
  <c r="A502" i="18"/>
  <c r="B502" i="18"/>
  <c r="A503" i="18"/>
  <c r="B503" i="18"/>
  <c r="A504" i="18"/>
  <c r="B504" i="18"/>
  <c r="A505" i="18"/>
  <c r="B505" i="18"/>
  <c r="A506" i="18"/>
  <c r="B506" i="18"/>
  <c r="A507" i="18"/>
  <c r="B507" i="18"/>
  <c r="A508" i="18"/>
  <c r="B508" i="18"/>
  <c r="A509" i="18"/>
  <c r="B509" i="18"/>
  <c r="A510" i="18"/>
  <c r="B510" i="18"/>
  <c r="A511" i="18"/>
  <c r="B511" i="18"/>
  <c r="A512" i="18"/>
  <c r="B512" i="18"/>
  <c r="A513" i="18"/>
  <c r="B513" i="18"/>
  <c r="A514" i="18"/>
  <c r="B514" i="18"/>
  <c r="A515" i="18"/>
  <c r="B515" i="18"/>
  <c r="A516" i="18"/>
  <c r="B516" i="18"/>
  <c r="A517" i="18"/>
  <c r="B517" i="18"/>
  <c r="A518" i="18"/>
  <c r="B518" i="18"/>
  <c r="A519" i="18"/>
  <c r="B519" i="18"/>
  <c r="A520" i="18"/>
  <c r="B520" i="18"/>
  <c r="A521" i="18"/>
  <c r="B521" i="18"/>
  <c r="A522" i="18"/>
  <c r="B522" i="18"/>
  <c r="A523" i="18"/>
  <c r="B523" i="18"/>
  <c r="A524" i="18"/>
  <c r="B524" i="18"/>
  <c r="A525" i="18"/>
  <c r="B525" i="18"/>
  <c r="A526" i="18"/>
  <c r="B526" i="18"/>
  <c r="A527" i="18"/>
  <c r="B527" i="18"/>
  <c r="A528" i="18"/>
  <c r="B528" i="18"/>
  <c r="A529" i="18"/>
  <c r="B529" i="18"/>
  <c r="A530" i="18"/>
  <c r="B530" i="18"/>
  <c r="A531" i="18"/>
  <c r="B531" i="18"/>
  <c r="A532" i="18"/>
  <c r="B532" i="18"/>
  <c r="A533" i="18"/>
  <c r="B533" i="18"/>
  <c r="A534" i="18"/>
  <c r="B534" i="18"/>
  <c r="A535" i="18"/>
  <c r="B535" i="18"/>
  <c r="A536" i="18"/>
  <c r="B536" i="18"/>
  <c r="A537" i="18"/>
  <c r="B537" i="18"/>
  <c r="A538" i="18"/>
  <c r="B538" i="18"/>
  <c r="A539" i="18"/>
  <c r="B539" i="18"/>
  <c r="A540" i="18"/>
  <c r="B540" i="18"/>
  <c r="A541" i="18"/>
  <c r="B541" i="18"/>
  <c r="A542" i="18"/>
  <c r="B542" i="18"/>
  <c r="A543" i="18"/>
  <c r="B543" i="18"/>
  <c r="A544" i="18"/>
  <c r="B544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B551" i="18"/>
  <c r="A552" i="18"/>
  <c r="B552" i="18"/>
  <c r="A553" i="18"/>
  <c r="B553" i="18"/>
  <c r="A554" i="18"/>
  <c r="B554" i="18"/>
  <c r="A555" i="18"/>
  <c r="B555" i="18"/>
  <c r="A556" i="18"/>
  <c r="B556" i="18"/>
  <c r="A557" i="18"/>
  <c r="B557" i="18"/>
  <c r="A558" i="18"/>
  <c r="B558" i="18"/>
  <c r="A559" i="18"/>
  <c r="B559" i="18"/>
  <c r="A560" i="18"/>
  <c r="B560" i="18"/>
  <c r="A561" i="18"/>
  <c r="B561" i="18"/>
  <c r="A562" i="18"/>
  <c r="B562" i="18"/>
  <c r="A563" i="18"/>
  <c r="B563" i="18"/>
  <c r="A564" i="18"/>
  <c r="B564" i="18"/>
  <c r="A565" i="18"/>
  <c r="B565" i="18"/>
  <c r="A566" i="18"/>
  <c r="B566" i="18"/>
  <c r="A567" i="18"/>
  <c r="B567" i="18"/>
  <c r="A568" i="18"/>
  <c r="B568" i="18"/>
  <c r="A569" i="18"/>
  <c r="B569" i="18"/>
  <c r="A570" i="18"/>
  <c r="B570" i="18"/>
  <c r="A571" i="18"/>
  <c r="B571" i="18"/>
  <c r="A572" i="18"/>
  <c r="B572" i="18"/>
  <c r="A573" i="18"/>
  <c r="B573" i="18"/>
  <c r="A574" i="18"/>
  <c r="B574" i="18"/>
  <c r="A575" i="18"/>
  <c r="B575" i="18"/>
  <c r="A576" i="18"/>
  <c r="B576" i="18"/>
  <c r="A577" i="18"/>
  <c r="B577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A584" i="18"/>
  <c r="B584" i="18"/>
  <c r="A585" i="18"/>
  <c r="B585" i="18"/>
  <c r="A586" i="18"/>
  <c r="B586" i="18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A603" i="18"/>
  <c r="B603" i="18"/>
  <c r="A604" i="18"/>
  <c r="B604" i="18"/>
  <c r="A605" i="18"/>
  <c r="B605" i="18"/>
  <c r="A606" i="18"/>
  <c r="B606" i="18"/>
  <c r="A607" i="18"/>
  <c r="B607" i="18"/>
  <c r="A608" i="18"/>
  <c r="B608" i="18"/>
  <c r="A609" i="18"/>
  <c r="B609" i="18"/>
  <c r="A610" i="18"/>
  <c r="B610" i="18"/>
  <c r="A611" i="18"/>
  <c r="B611" i="18"/>
  <c r="A612" i="18"/>
  <c r="B612" i="18"/>
  <c r="A613" i="18"/>
  <c r="B613" i="18"/>
  <c r="A614" i="18"/>
  <c r="B614" i="18"/>
  <c r="A615" i="18"/>
  <c r="B615" i="18"/>
  <c r="A616" i="18"/>
  <c r="B616" i="18"/>
  <c r="A617" i="18"/>
  <c r="B617" i="18"/>
  <c r="A618" i="18"/>
  <c r="B618" i="18"/>
  <c r="A619" i="18"/>
  <c r="B619" i="18"/>
  <c r="A620" i="18"/>
  <c r="B620" i="18"/>
  <c r="A621" i="18"/>
  <c r="B621" i="18"/>
  <c r="A622" i="18"/>
  <c r="B622" i="18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B639" i="18"/>
  <c r="A640" i="18"/>
  <c r="B640" i="18"/>
  <c r="A641" i="18"/>
  <c r="B641" i="18"/>
  <c r="A642" i="18"/>
  <c r="B642" i="18"/>
  <c r="A643" i="18"/>
  <c r="B643" i="18"/>
  <c r="A644" i="18"/>
  <c r="B644" i="18"/>
  <c r="A645" i="18"/>
  <c r="B645" i="18"/>
  <c r="A646" i="18"/>
  <c r="B646" i="18"/>
  <c r="A647" i="18"/>
  <c r="B647" i="18"/>
  <c r="A648" i="18"/>
  <c r="B648" i="18"/>
  <c r="A649" i="18"/>
  <c r="B649" i="18"/>
  <c r="A650" i="18"/>
  <c r="B650" i="18"/>
  <c r="A651" i="18"/>
  <c r="B651" i="18"/>
  <c r="A652" i="18"/>
  <c r="B652" i="18"/>
  <c r="A653" i="18"/>
  <c r="B653" i="18"/>
  <c r="A654" i="18"/>
  <c r="B654" i="18"/>
  <c r="A655" i="18"/>
  <c r="B655" i="18"/>
  <c r="A656" i="18"/>
  <c r="B656" i="18"/>
  <c r="A657" i="18"/>
  <c r="B657" i="18"/>
  <c r="A658" i="18"/>
  <c r="B658" i="18"/>
  <c r="A659" i="18"/>
  <c r="B659" i="18"/>
  <c r="A660" i="18"/>
  <c r="B660" i="18"/>
  <c r="A661" i="18"/>
  <c r="B661" i="18"/>
  <c r="A662" i="18"/>
  <c r="B662" i="18"/>
  <c r="A663" i="18"/>
  <c r="B663" i="18"/>
  <c r="A664" i="18"/>
  <c r="B664" i="18"/>
  <c r="A665" i="18"/>
  <c r="B665" i="18"/>
  <c r="A666" i="18"/>
  <c r="B666" i="18"/>
  <c r="A667" i="18"/>
  <c r="B667" i="18"/>
  <c r="A668" i="18"/>
  <c r="B668" i="18"/>
  <c r="A669" i="18"/>
  <c r="B669" i="18"/>
  <c r="A670" i="18"/>
  <c r="B670" i="18"/>
  <c r="A671" i="18"/>
  <c r="B671" i="18"/>
  <c r="A672" i="18"/>
  <c r="B672" i="18"/>
  <c r="A673" i="18"/>
  <c r="B673" i="18"/>
  <c r="A674" i="18"/>
  <c r="B674" i="18"/>
  <c r="A675" i="18"/>
  <c r="B675" i="18"/>
  <c r="A676" i="18"/>
  <c r="B676" i="18"/>
  <c r="A677" i="18"/>
  <c r="B677" i="18"/>
  <c r="A678" i="18"/>
  <c r="B678" i="18"/>
  <c r="A679" i="18"/>
  <c r="B679" i="18"/>
  <c r="A680" i="18"/>
  <c r="B680" i="18"/>
  <c r="A681" i="18"/>
  <c r="B681" i="18"/>
  <c r="A682" i="18"/>
  <c r="B682" i="18"/>
  <c r="A683" i="18"/>
  <c r="B683" i="18"/>
  <c r="A684" i="18"/>
  <c r="B684" i="18"/>
  <c r="A685" i="18"/>
  <c r="B685" i="18"/>
  <c r="A686" i="18"/>
  <c r="B686" i="18"/>
  <c r="A687" i="18"/>
  <c r="B687" i="18"/>
  <c r="A688" i="18"/>
  <c r="B688" i="18"/>
  <c r="A689" i="18"/>
  <c r="B689" i="18"/>
  <c r="A690" i="18"/>
  <c r="B690" i="18"/>
  <c r="A691" i="18"/>
  <c r="B691" i="18"/>
  <c r="A692" i="18"/>
  <c r="B692" i="18"/>
  <c r="A693" i="18"/>
  <c r="B693" i="18"/>
  <c r="A694" i="18"/>
  <c r="B694" i="18"/>
  <c r="A695" i="18"/>
  <c r="B695" i="18"/>
  <c r="A696" i="18"/>
  <c r="B696" i="18"/>
  <c r="A697" i="18"/>
  <c r="B697" i="18"/>
  <c r="A698" i="18"/>
  <c r="B698" i="18"/>
  <c r="A699" i="18"/>
  <c r="B699" i="18"/>
  <c r="A700" i="18"/>
  <c r="B700" i="18"/>
  <c r="A701" i="18"/>
  <c r="B701" i="18"/>
  <c r="A702" i="18"/>
  <c r="B702" i="18"/>
  <c r="A703" i="18"/>
  <c r="B703" i="18"/>
  <c r="A704" i="18"/>
  <c r="B704" i="18"/>
  <c r="A705" i="18"/>
  <c r="B705" i="18"/>
  <c r="A706" i="18"/>
  <c r="B706" i="18"/>
  <c r="A707" i="18"/>
  <c r="B707" i="18"/>
  <c r="A708" i="18"/>
  <c r="B708" i="18"/>
  <c r="A709" i="18"/>
  <c r="B709" i="18"/>
  <c r="A710" i="18"/>
  <c r="B710" i="18"/>
  <c r="A711" i="18"/>
  <c r="B711" i="18"/>
  <c r="A712" i="18"/>
  <c r="B712" i="18"/>
  <c r="A713" i="18"/>
  <c r="B713" i="18"/>
  <c r="A714" i="18"/>
  <c r="B714" i="18"/>
  <c r="A715" i="18"/>
  <c r="B715" i="18"/>
  <c r="A716" i="18"/>
  <c r="B716" i="18"/>
  <c r="A717" i="18"/>
  <c r="B717" i="18"/>
  <c r="A718" i="18"/>
  <c r="B718" i="18"/>
  <c r="A719" i="18"/>
  <c r="B719" i="18"/>
  <c r="A720" i="18"/>
  <c r="B720" i="18"/>
  <c r="A721" i="18"/>
  <c r="B721" i="18"/>
  <c r="A722" i="18"/>
  <c r="B722" i="18"/>
  <c r="A723" i="18"/>
  <c r="B723" i="18"/>
  <c r="A724" i="18"/>
  <c r="B724" i="18"/>
  <c r="A725" i="18"/>
  <c r="B725" i="18"/>
  <c r="A726" i="18"/>
  <c r="B726" i="18"/>
  <c r="A727" i="18"/>
  <c r="B727" i="18"/>
  <c r="A728" i="18"/>
  <c r="B728" i="18"/>
  <c r="A729" i="18"/>
  <c r="B729" i="18"/>
  <c r="A730" i="18"/>
  <c r="B730" i="18"/>
  <c r="A731" i="18"/>
  <c r="B731" i="18"/>
  <c r="A732" i="18"/>
  <c r="B732" i="18"/>
  <c r="A733" i="18"/>
  <c r="B733" i="18"/>
  <c r="A734" i="18"/>
  <c r="B734" i="18"/>
  <c r="A735" i="18"/>
  <c r="B735" i="18"/>
  <c r="A736" i="18"/>
  <c r="B736" i="18"/>
  <c r="A737" i="18"/>
  <c r="B737" i="18"/>
  <c r="A738" i="18"/>
  <c r="B738" i="18"/>
  <c r="A739" i="18"/>
  <c r="B739" i="18"/>
  <c r="A740" i="18"/>
  <c r="B740" i="18"/>
  <c r="A741" i="18"/>
  <c r="B741" i="18"/>
  <c r="A742" i="18"/>
  <c r="B742" i="18"/>
  <c r="A743" i="18"/>
  <c r="B743" i="18"/>
  <c r="A744" i="18"/>
  <c r="B744" i="18"/>
  <c r="A745" i="18"/>
  <c r="B745" i="18"/>
  <c r="A746" i="18"/>
  <c r="B746" i="18"/>
  <c r="A747" i="18"/>
  <c r="B747" i="18"/>
  <c r="A748" i="18"/>
  <c r="B748" i="18"/>
  <c r="A749" i="18"/>
  <c r="B749" i="18"/>
  <c r="A750" i="18"/>
  <c r="B750" i="18"/>
  <c r="A751" i="18"/>
  <c r="B751" i="18"/>
  <c r="A752" i="18"/>
  <c r="B752" i="18"/>
  <c r="A753" i="18"/>
  <c r="B753" i="18"/>
  <c r="A754" i="18"/>
  <c r="B754" i="18"/>
  <c r="A755" i="18"/>
  <c r="B755" i="18"/>
  <c r="A756" i="18"/>
  <c r="B756" i="18"/>
  <c r="A757" i="18"/>
  <c r="B757" i="18"/>
  <c r="A758" i="18"/>
  <c r="B758" i="18"/>
  <c r="A759" i="18"/>
  <c r="B759" i="18"/>
  <c r="A760" i="18"/>
  <c r="B760" i="18"/>
  <c r="A761" i="18"/>
  <c r="B761" i="18"/>
  <c r="A762" i="18"/>
  <c r="B762" i="18"/>
  <c r="A763" i="18"/>
  <c r="B763" i="18"/>
  <c r="A764" i="18"/>
  <c r="B764" i="18"/>
  <c r="A765" i="18"/>
  <c r="B765" i="18"/>
  <c r="A766" i="18"/>
  <c r="B766" i="18"/>
  <c r="A767" i="18"/>
  <c r="B767" i="18"/>
  <c r="A768" i="18"/>
  <c r="B768" i="18"/>
  <c r="A769" i="18"/>
  <c r="B769" i="18"/>
  <c r="A770" i="18"/>
  <c r="B770" i="18"/>
  <c r="A771" i="18"/>
  <c r="B771" i="18"/>
  <c r="A772" i="18"/>
  <c r="B772" i="18"/>
  <c r="A773" i="18"/>
  <c r="B773" i="18"/>
  <c r="A774" i="18"/>
  <c r="B774" i="18"/>
  <c r="A775" i="18"/>
  <c r="B775" i="18"/>
  <c r="A776" i="18"/>
  <c r="B776" i="18"/>
  <c r="A777" i="18"/>
  <c r="B777" i="18"/>
  <c r="A778" i="18"/>
  <c r="B778" i="18"/>
  <c r="A779" i="18"/>
  <c r="B779" i="18"/>
  <c r="A780" i="18"/>
  <c r="B780" i="18"/>
  <c r="A206" i="18" l="1"/>
  <c r="B207" i="18"/>
  <c r="A207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N22" i="21"/>
  <c r="B5" i="21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B40" i="18"/>
  <c r="A40" i="18"/>
  <c r="E3" i="20" l="1"/>
  <c r="C10" i="21" l="1"/>
  <c r="B11" i="21" s="1"/>
  <c r="P9" i="21"/>
  <c r="O9" i="21"/>
  <c r="N9" i="21"/>
  <c r="M9" i="21"/>
  <c r="L9" i="21"/>
  <c r="K9" i="21"/>
  <c r="J9" i="21"/>
  <c r="I9" i="21"/>
  <c r="H9" i="21"/>
  <c r="P8" i="21"/>
  <c r="O8" i="21"/>
  <c r="N8" i="21"/>
  <c r="M8" i="21"/>
  <c r="L8" i="21"/>
  <c r="K8" i="21"/>
  <c r="J8" i="21"/>
  <c r="I8" i="21"/>
  <c r="H8" i="21"/>
  <c r="Q4" i="21"/>
  <c r="I4" i="21"/>
  <c r="E2" i="21"/>
  <c r="E10" i="20"/>
  <c r="F10" i="20"/>
  <c r="G10" i="20"/>
  <c r="E11" i="20"/>
  <c r="F11" i="20"/>
  <c r="G11" i="20"/>
  <c r="E12" i="20"/>
  <c r="F12" i="20"/>
  <c r="G12" i="20"/>
  <c r="E13" i="20"/>
  <c r="F13" i="20"/>
  <c r="G13" i="20"/>
  <c r="E9" i="20"/>
  <c r="F9" i="20"/>
  <c r="G9" i="20"/>
  <c r="D10" i="20"/>
  <c r="D11" i="20"/>
  <c r="D12" i="20"/>
  <c r="D13" i="20"/>
  <c r="D9" i="20"/>
  <c r="G8" i="20"/>
  <c r="F8" i="20"/>
  <c r="E8" i="20"/>
  <c r="D8" i="20"/>
  <c r="C3" i="20"/>
  <c r="S14" i="21" l="1"/>
  <c r="P14" i="21"/>
  <c r="Q14" i="21" s="1"/>
  <c r="R14" i="21" s="1"/>
  <c r="S12" i="21"/>
  <c r="P12" i="21"/>
  <c r="Q12" i="21" s="1"/>
  <c r="R12" i="21" s="1"/>
  <c r="P10" i="21"/>
  <c r="S10" i="21"/>
  <c r="P13" i="21"/>
  <c r="Q13" i="21" s="1"/>
  <c r="R13" i="21" s="1"/>
  <c r="S13" i="21"/>
  <c r="P11" i="21"/>
  <c r="Q11" i="21" s="1"/>
  <c r="S11" i="21"/>
  <c r="B10" i="21"/>
  <c r="B12" i="21"/>
  <c r="B13" i="21"/>
  <c r="B14" i="21"/>
  <c r="R11" i="21" l="1"/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" i="18"/>
  <c r="H11" i="21" l="1"/>
  <c r="J11" i="21"/>
  <c r="L11" i="21"/>
  <c r="N11" i="21"/>
  <c r="H12" i="21"/>
  <c r="J12" i="21"/>
  <c r="L12" i="21"/>
  <c r="N12" i="21"/>
  <c r="H13" i="21"/>
  <c r="J13" i="21"/>
  <c r="L13" i="21"/>
  <c r="N13" i="21"/>
  <c r="H14" i="21"/>
  <c r="J14" i="21"/>
  <c r="L14" i="21"/>
  <c r="N14" i="21"/>
  <c r="O10" i="21"/>
  <c r="M10" i="21"/>
  <c r="K10" i="21"/>
  <c r="I10" i="21"/>
  <c r="E10" i="21"/>
  <c r="I11" i="21"/>
  <c r="K11" i="21"/>
  <c r="M11" i="21"/>
  <c r="O11" i="21"/>
  <c r="I12" i="21"/>
  <c r="K12" i="21"/>
  <c r="M12" i="21"/>
  <c r="O12" i="21"/>
  <c r="I13" i="21"/>
  <c r="K13" i="21"/>
  <c r="M13" i="21"/>
  <c r="O13" i="21"/>
  <c r="I14" i="21"/>
  <c r="K14" i="21"/>
  <c r="M14" i="21"/>
  <c r="O14" i="21"/>
  <c r="N10" i="21"/>
  <c r="L10" i="21"/>
  <c r="J10" i="21"/>
  <c r="H10" i="21"/>
  <c r="D10" i="21"/>
  <c r="G13" i="21" l="1"/>
  <c r="T13" i="21" s="1"/>
  <c r="U13" i="21" s="1"/>
  <c r="G12" i="21"/>
  <c r="T12" i="21" s="1"/>
  <c r="U12" i="21" s="1"/>
  <c r="G11" i="21"/>
  <c r="T11" i="21" s="1"/>
  <c r="U11" i="21" s="1"/>
  <c r="G14" i="21"/>
  <c r="T14" i="21" s="1"/>
  <c r="U14" i="21" s="1"/>
  <c r="F13" i="21"/>
  <c r="F11" i="21"/>
  <c r="F14" i="21"/>
  <c r="F12" i="21"/>
  <c r="E2" i="20"/>
  <c r="E3" i="21"/>
  <c r="F10" i="21"/>
  <c r="E14" i="21"/>
  <c r="E13" i="21"/>
  <c r="E12" i="21"/>
  <c r="E11" i="21"/>
  <c r="G10" i="21"/>
  <c r="T10" i="21" s="1"/>
  <c r="U10" i="21" s="1"/>
  <c r="D14" i="21"/>
  <c r="D13" i="21"/>
  <c r="D12" i="21"/>
  <c r="D11" i="21"/>
  <c r="Q10" i="21"/>
  <c r="H19" i="21" l="1"/>
  <c r="H18" i="21"/>
  <c r="R10" i="21"/>
  <c r="H20" i="21" l="1"/>
  <c r="K19" i="21" s="1"/>
  <c r="K18" i="21" l="1"/>
  <c r="K20" i="21" s="1"/>
</calcChain>
</file>

<file path=xl/comments1.xml><?xml version="1.0" encoding="utf-8"?>
<comments xmlns="http://schemas.openxmlformats.org/spreadsheetml/2006/main">
  <authors>
    <author>Phạm Ngọc Tĩnh</author>
    <author>Pham Ngoc Tinh</author>
  </authors>
  <commentList>
    <comment ref="O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1">
      <text/>
    </comment>
    <comment ref="Q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4" authorId="1">
      <text/>
    </comment>
  </commentList>
</comments>
</file>

<file path=xl/comments2.xml><?xml version="1.0" encoding="utf-8"?>
<comments xmlns="http://schemas.openxmlformats.org/spreadsheetml/2006/main">
  <authors>
    <author>Phạm Ngọc Tĩnh</author>
    <author>Pham Ngoc Tinh</author>
  </authors>
  <commentList>
    <comment ref="O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1">
      <text/>
    </comment>
    <comment ref="Q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4" authorId="1">
      <text/>
    </comment>
  </commentList>
</comments>
</file>

<file path=xl/comments3.xml><?xml version="1.0" encoding="utf-8"?>
<comments xmlns="http://schemas.openxmlformats.org/spreadsheetml/2006/main">
  <authors>
    <author>Phạm Ngọc Tĩnh</author>
    <author>Pham Ngoc Tinh</author>
  </authors>
  <commentList>
    <comment ref="O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1">
      <text/>
    </comment>
    <comment ref="Q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4" authorId="1">
      <text/>
    </comment>
  </commentList>
</comments>
</file>

<file path=xl/comments4.xml><?xml version="1.0" encoding="utf-8"?>
<comments xmlns="http://schemas.openxmlformats.org/spreadsheetml/2006/main">
  <authors>
    <author>Phạm Ngọc Tĩnh</author>
    <author>Pham Ngoc Tinh</author>
  </authors>
  <commentList>
    <comment ref="O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1">
      <text/>
    </comment>
    <comment ref="Q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4" authorId="1">
      <text/>
    </comment>
  </commentList>
</comments>
</file>

<file path=xl/comments5.xml><?xml version="1.0" encoding="utf-8"?>
<comments xmlns="http://schemas.openxmlformats.org/spreadsheetml/2006/main">
  <authors>
    <author>Phạm Ngọc Tĩnh</author>
    <author>Pham Ngoc Tinh</author>
  </authors>
  <commentList>
    <comment ref="O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1">
      <text/>
    </comment>
    <comment ref="Q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Q4" authorId="1">
      <text/>
    </comment>
  </commentList>
</comments>
</file>

<file path=xl/comments6.xml><?xml version="1.0" encoding="utf-8"?>
<comments xmlns="http://schemas.openxmlformats.org/spreadsheetml/2006/main">
  <authors>
    <author>Administrator</author>
    <author>Home</author>
  </authors>
  <commentList>
    <comment ref="D506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THẾ MÔN SOFTWARE CONSTRUCTION</t>
        </r>
      </text>
    </comment>
    <comment ref="D519" authorId="1">
      <text>
        <r>
          <rPr>
            <b/>
            <sz val="8"/>
            <color indexed="81"/>
            <rFont val="Tahoma"/>
            <family val="2"/>
          </rPr>
          <t>ĐiỀU CHỈNH TÊN MÔN THEO TỜ TRÌNH CỦA KHOA ĐTQT (10/3/2011)</t>
        </r>
      </text>
    </comment>
  </commentList>
</comments>
</file>

<file path=xl/sharedStrings.xml><?xml version="1.0" encoding="utf-8"?>
<sst xmlns="http://schemas.openxmlformats.org/spreadsheetml/2006/main" count="4491" uniqueCount="1542">
  <si>
    <t>STT</t>
  </si>
  <si>
    <t>BỘ GIÁO DỤC &amp; ĐÀO TẠO</t>
  </si>
  <si>
    <t>MÃ
SINH VIÊN</t>
  </si>
  <si>
    <t>HỌ VÀ</t>
  </si>
  <si>
    <t>TÊN</t>
  </si>
  <si>
    <t>GHI
CHÚ</t>
  </si>
  <si>
    <t>ĐIỂM</t>
  </si>
  <si>
    <t xml:space="preserve">    BỘ GIÁO DỤC &amp; ĐÀO TẠO</t>
  </si>
  <si>
    <t xml:space="preserve">   TRƯỜNG ĐH DUY TÂN</t>
  </si>
  <si>
    <t>Số TC</t>
  </si>
  <si>
    <t>:</t>
  </si>
  <si>
    <t xml:space="preserve">Học kỳ </t>
  </si>
  <si>
    <t>Lần thi</t>
  </si>
  <si>
    <t>MSV</t>
  </si>
  <si>
    <t>KÝ TÊN</t>
  </si>
  <si>
    <t>GHI CHÚ</t>
  </si>
  <si>
    <t>SỐ</t>
  </si>
  <si>
    <t>CHỮ</t>
  </si>
  <si>
    <t>LỚP MÔN HỌC</t>
  </si>
  <si>
    <t>LỚP SINH HOẠT</t>
  </si>
  <si>
    <t>P</t>
  </si>
  <si>
    <t>ĐIỂM
T. KẾT</t>
  </si>
  <si>
    <t>Sáu</t>
  </si>
  <si>
    <t>L</t>
  </si>
  <si>
    <t>Một</t>
  </si>
  <si>
    <t>Hai</t>
  </si>
  <si>
    <t>Ba</t>
  </si>
  <si>
    <t>Bốn</t>
  </si>
  <si>
    <t>Năm</t>
  </si>
  <si>
    <t>Bảy</t>
  </si>
  <si>
    <t>DC</t>
  </si>
  <si>
    <t>Đình chỉ</t>
  </si>
  <si>
    <t>V</t>
  </si>
  <si>
    <t>Vắng</t>
  </si>
  <si>
    <t>Không</t>
  </si>
  <si>
    <t>Nợ LP</t>
  </si>
  <si>
    <t>Tám</t>
  </si>
  <si>
    <t>Chín</t>
  </si>
  <si>
    <t>Nợ HP</t>
  </si>
  <si>
    <t>Một Phẩy Một</t>
  </si>
  <si>
    <t>Một Phẩy Hai</t>
  </si>
  <si>
    <t>Một  Phẩy Ba</t>
  </si>
  <si>
    <t>Một  Phẩy Bốn</t>
  </si>
  <si>
    <t>Một  Phẩy Năm</t>
  </si>
  <si>
    <t>Một Phẩy Sáu</t>
  </si>
  <si>
    <t>Một  Phẩy Bảy</t>
  </si>
  <si>
    <t>Một Phẩy Tám</t>
  </si>
  <si>
    <t>Một  Phẩy Chín</t>
  </si>
  <si>
    <t>Hai Phẩy Một</t>
  </si>
  <si>
    <t>Hai Phẩy Hai</t>
  </si>
  <si>
    <t>Hai  Phẩy Ba</t>
  </si>
  <si>
    <t>Hai  Phẩy Bốn</t>
  </si>
  <si>
    <t>Hai Phẩy Năm</t>
  </si>
  <si>
    <t>Hai Phẩy Sáu</t>
  </si>
  <si>
    <t>Hai  Phẩy Bảy</t>
  </si>
  <si>
    <t>Hai Phẩy Tám</t>
  </si>
  <si>
    <t>Hai  Phẩy Chín</t>
  </si>
  <si>
    <t>Ba Phẩy Một</t>
  </si>
  <si>
    <t>Ba Phẩy Hai</t>
  </si>
  <si>
    <t>Ba  Phẩy Ba</t>
  </si>
  <si>
    <t>Ba  Phẩy Bốn</t>
  </si>
  <si>
    <t>Ba  Phẩy Năm</t>
  </si>
  <si>
    <t>Ba  Phẩy Sáu</t>
  </si>
  <si>
    <t>Ba  Phẩy Bảy</t>
  </si>
  <si>
    <t>Ba  Phẩy Tám</t>
  </si>
  <si>
    <t>Ba  Phẩy Chín</t>
  </si>
  <si>
    <t>Bốn Phẩy Một</t>
  </si>
  <si>
    <t>Bốn Phẩy Hai</t>
  </si>
  <si>
    <t>Bốn Phẩy Ba</t>
  </si>
  <si>
    <t>Bốn Phẩy Bốn</t>
  </si>
  <si>
    <t>Bốn Phẩy Năm</t>
  </si>
  <si>
    <t>Bốn Phẩy Sáu</t>
  </si>
  <si>
    <t>Bốn Phẩy Bảy</t>
  </si>
  <si>
    <t>Bốn Phẩy Tám</t>
  </si>
  <si>
    <t>Bốn Phẩy Chín</t>
  </si>
  <si>
    <t>Năm Phẩy Một</t>
  </si>
  <si>
    <t>Năm Phẩy Hai</t>
  </si>
  <si>
    <t>Năm Phẩy Ba</t>
  </si>
  <si>
    <t>Năm Phẩy Bốn</t>
  </si>
  <si>
    <t>Năm Phẩy Năm</t>
  </si>
  <si>
    <t>Năm Phẩy Sáu</t>
  </si>
  <si>
    <t>Năm Phẩy Bảy</t>
  </si>
  <si>
    <t>Năm Phẩy Tám</t>
  </si>
  <si>
    <t>Năm Phẩy Chín</t>
  </si>
  <si>
    <t>Sáu Phẩy Một</t>
  </si>
  <si>
    <t>Sáu  Phẩy Hai</t>
  </si>
  <si>
    <t>Sáu  Phẩy Ba</t>
  </si>
  <si>
    <t>Sáu Phẩy Bốn</t>
  </si>
  <si>
    <t>Sáu Phẩy Năm</t>
  </si>
  <si>
    <t>Sáu Phẩy Sáu</t>
  </si>
  <si>
    <t>Sáu  Phẩy Bảy</t>
  </si>
  <si>
    <t>Sáu  Phẩy Tám</t>
  </si>
  <si>
    <t>Sáu Phẩy Chín</t>
  </si>
  <si>
    <t>Bảy Phẩy Một</t>
  </si>
  <si>
    <t>Bảy Phẩy Hai</t>
  </si>
  <si>
    <t>Bảy Phẩy Ba</t>
  </si>
  <si>
    <t>Bảy Phẩy Bốn</t>
  </si>
  <si>
    <t>Bảy Phẩy Năm</t>
  </si>
  <si>
    <t>BảyPhẩy Sáu</t>
  </si>
  <si>
    <t>Bảy Phẩy Bảy</t>
  </si>
  <si>
    <t>Bảy  Phẩy Tám</t>
  </si>
  <si>
    <t>Bảy Phẩy Chín</t>
  </si>
  <si>
    <t>Tám Phẩy Một</t>
  </si>
  <si>
    <t>Tám Phẩy Hai</t>
  </si>
  <si>
    <t>Tám Phẩy Ba</t>
  </si>
  <si>
    <t>Tám Phẩy Bốn</t>
  </si>
  <si>
    <t>Tám Phẩy Năm</t>
  </si>
  <si>
    <t>Tám Phẩy Sáu</t>
  </si>
  <si>
    <t>Tám Phẩy Bảy</t>
  </si>
  <si>
    <t>Tám  Phẩy Tám</t>
  </si>
  <si>
    <t>Tám Phẩy Chín</t>
  </si>
  <si>
    <t>Chín Phẩy Một</t>
  </si>
  <si>
    <t>Chín Phẩy Hai</t>
  </si>
  <si>
    <t>Chín Phẩy Ba</t>
  </si>
  <si>
    <t>ChínPhẩy Bốn</t>
  </si>
  <si>
    <t>Chín Phẩy Năm</t>
  </si>
  <si>
    <t>Chín Phẩy Sáu</t>
  </si>
  <si>
    <t>ChínPhẩy Bảy</t>
  </si>
  <si>
    <t>Chín  Phẩy Tám</t>
  </si>
  <si>
    <t>Chín Phẩy Chín</t>
  </si>
  <si>
    <t>Mười</t>
  </si>
  <si>
    <t>MÃ MÔN HỌC</t>
  </si>
  <si>
    <t>TÊN MÔN HỌC</t>
  </si>
  <si>
    <t>Số Tín Chỉ</t>
  </si>
  <si>
    <t>Cụ Thể</t>
  </si>
  <si>
    <t>LT</t>
  </si>
  <si>
    <t>TH</t>
  </si>
  <si>
    <t>Mã (chuyên) Ngành</t>
  </si>
  <si>
    <t>Số Hiệu Môn</t>
  </si>
  <si>
    <t>HÓA MÔI TRƯỜNG</t>
  </si>
  <si>
    <t xml:space="preserve">               TRƯỜNG ĐH DUY TÂN</t>
  </si>
  <si>
    <t>ĐIỂM QUÁ TRÌNH HỌC TẬP &amp; KTHP</t>
  </si>
  <si>
    <t>BẢNG THỐNG KÊ SỐ LIỆU</t>
  </si>
  <si>
    <t>NỘI DUNG THỐNG KÊ</t>
  </si>
  <si>
    <t>SỐ
LƯỢNG</t>
  </si>
  <si>
    <t>TỶ LỆ
(%)</t>
  </si>
  <si>
    <t>TỔNG CỘNG :</t>
  </si>
  <si>
    <t>NGƯỜI LẬP</t>
  </si>
  <si>
    <t>KIỂM TRA</t>
  </si>
  <si>
    <t>LÃNH ĐẠO KHOA</t>
  </si>
  <si>
    <t>ThS. Nguyễn Ân</t>
  </si>
  <si>
    <t>CHE 309</t>
  </si>
  <si>
    <t>ttttt</t>
  </si>
  <si>
    <t xml:space="preserve">         BỘ GIÁO DỤC &amp; ĐÀO TẠO</t>
  </si>
  <si>
    <t xml:space="preserve">         TRƯỜNG ĐH DUY TÂN</t>
  </si>
  <si>
    <t>Lần thi : 2</t>
  </si>
  <si>
    <t>SỐ CHỨNG TỪ</t>
  </si>
  <si>
    <t>ĐỂM THI L2</t>
  </si>
  <si>
    <t>209 Phan Thanh</t>
  </si>
  <si>
    <t>313/1</t>
  </si>
  <si>
    <t>Võ Quốc Toàn</t>
  </si>
  <si>
    <t>3.5ha Hòa Khánh Nam</t>
  </si>
  <si>
    <t>AHI 391</t>
  </si>
  <si>
    <t>LỊCH SỬ KIẾN TRÚC PĐ &amp; VIỆT NAM</t>
  </si>
  <si>
    <t>AHI 392</t>
  </si>
  <si>
    <t>LỊCH SỬ KIẾN TRÚC PHƯƠNG TÂY</t>
  </si>
  <si>
    <t>AHI 394</t>
  </si>
  <si>
    <t>LỊCH SỬ (PHÁT TRIỂN) ĐÔ THỊ</t>
  </si>
  <si>
    <t>ARC 101</t>
  </si>
  <si>
    <t>CƠ SỞ KIẾN TRÚC 1</t>
  </si>
  <si>
    <t>ARC 102</t>
  </si>
  <si>
    <t>CƠ SỞ KIẾN TRÚC 2</t>
  </si>
  <si>
    <t>ARC 112</t>
  </si>
  <si>
    <t>HÌNH HỌA 2</t>
  </si>
  <si>
    <t>ARC 116</t>
  </si>
  <si>
    <t>HÌNH HỌA MỸ THUẬT 1</t>
  </si>
  <si>
    <t>ARC 117</t>
  </si>
  <si>
    <t>HÌNH HỌA MỸ THUẬT 2</t>
  </si>
  <si>
    <t>ARC 200</t>
  </si>
  <si>
    <t>LÝ THUYẾT KIẾN TRÚC</t>
  </si>
  <si>
    <t>ARC 201</t>
  </si>
  <si>
    <t>CẤU TẠO KIẾN TRÚC 1</t>
  </si>
  <si>
    <t>ARC 216</t>
  </si>
  <si>
    <t>HÌNH HỌA MỸ THUẬT 3</t>
  </si>
  <si>
    <t>ARC 245</t>
  </si>
  <si>
    <t>ĐỒ ÁN CƠ SỞ 1</t>
  </si>
  <si>
    <t>ARC 246</t>
  </si>
  <si>
    <t>ĐỒ ÁN CƠ SỞ 2</t>
  </si>
  <si>
    <t>ARC 252</t>
  </si>
  <si>
    <t>KIẾN TRÚC NHÀ Ở</t>
  </si>
  <si>
    <t>ARC 261</t>
  </si>
  <si>
    <t>VẼ GHI</t>
  </si>
  <si>
    <t>ARC 265</t>
  </si>
  <si>
    <t>CƠ SỞ TẠO HÌNH KIẾN TRÚC</t>
  </si>
  <si>
    <t>ARC 272</t>
  </si>
  <si>
    <t>KIẾN TRÚC NHÀ CÔNG CỘNG</t>
  </si>
  <si>
    <t>ARC 278</t>
  </si>
  <si>
    <t>ĐỒ ÁN KIẾN TRÚC DÂN DỤNG 1</t>
  </si>
  <si>
    <t>ARC 279</t>
  </si>
  <si>
    <t>ĐỒ ÁN KIẾN TRÚC DÂN DỤNG 2</t>
  </si>
  <si>
    <t>ARC 296</t>
  </si>
  <si>
    <t>TRANH TÀI GIẢI PHÁP PBL</t>
  </si>
  <si>
    <t>ARC 303</t>
  </si>
  <si>
    <t>KIẾN TRÚC CÔNG NGHIỆP</t>
  </si>
  <si>
    <t>ARC 328</t>
  </si>
  <si>
    <t>ĐỒ ÁN KIẾN TRÚC DÂN DỤNG 3</t>
  </si>
  <si>
    <t>ARC 329</t>
  </si>
  <si>
    <t>ĐỒ ÁN KIẾN TRÚC DÂN DỤNG 4</t>
  </si>
  <si>
    <t>ARC 348</t>
  </si>
  <si>
    <t>THỰC TẬP NHẬN THỨC</t>
  </si>
  <si>
    <t>ARC 361</t>
  </si>
  <si>
    <t>THIẾT KẾ NHANH 1</t>
  </si>
  <si>
    <t>ARC 362</t>
  </si>
  <si>
    <t>THIẾT KẾ NHANH 2</t>
  </si>
  <si>
    <t>ARC 378</t>
  </si>
  <si>
    <t>ĐỒ ÁN KIẾN TRÚC DÂN DỤNG 5</t>
  </si>
  <si>
    <t>ARC 387</t>
  </si>
  <si>
    <t>ĐỒ ÁN KIẾN TRÚC CÔNG NGHIỆP</t>
  </si>
  <si>
    <t>ARC 388</t>
  </si>
  <si>
    <t>ĐỒ ÁN KIẾN TRÚC CÔNG NGHIỆP 1</t>
  </si>
  <si>
    <t>ARC 389</t>
  </si>
  <si>
    <t>ĐỒ ÁN KIẾN TRÚC CÔNG NGHIỆP 2</t>
  </si>
  <si>
    <t>ARC 391</t>
  </si>
  <si>
    <t>KIẾN TRÚC XÂY DỰNG DD &amp; CN</t>
  </si>
  <si>
    <t>ARC 392</t>
  </si>
  <si>
    <t>KIẾN TRÚC CHO XÂY DỰNG</t>
  </si>
  <si>
    <t>ARC 396</t>
  </si>
  <si>
    <t>ARC 401</t>
  </si>
  <si>
    <t>CẤU TẠO KIẾN TRÚC 2</t>
  </si>
  <si>
    <t>ARC 405</t>
  </si>
  <si>
    <t>KỸ THUẬT (THIẾT KẾ) ĐÔ THỊ</t>
  </si>
  <si>
    <t>ARC 415</t>
  </si>
  <si>
    <t>ĐỒ ÁN QUY HOẠCH</t>
  </si>
  <si>
    <t>ARC 416</t>
  </si>
  <si>
    <t>QUY HOẠCH 1</t>
  </si>
  <si>
    <t>ARC 417</t>
  </si>
  <si>
    <t>ĐỒ ÁN QUY HOẠCH 1</t>
  </si>
  <si>
    <t>ARC 418</t>
  </si>
  <si>
    <t>QUY HOẠCH 2</t>
  </si>
  <si>
    <t>ARC 419</t>
  </si>
  <si>
    <t>ĐỒ ÁN QUY HOẠCH 2</t>
  </si>
  <si>
    <t>ARC 428</t>
  </si>
  <si>
    <t>ĐỒ ÁN KIẾN TRÚC DÂN DỤNG 6</t>
  </si>
  <si>
    <t>ARC 446</t>
  </si>
  <si>
    <t>ĐỒ ÁN TỔNG HỢP</t>
  </si>
  <si>
    <t>ARC 447</t>
  </si>
  <si>
    <t>ĐỒ ÁN TỐT NGHIỆP</t>
  </si>
  <si>
    <t>ARC 448</t>
  </si>
  <si>
    <t>THỰC TẬP TỐT NGHIỆP</t>
  </si>
  <si>
    <t>ARC 449</t>
  </si>
  <si>
    <t>KHÓA LUẬN TỐT NGHIỆP</t>
  </si>
  <si>
    <t>ARC 455</t>
  </si>
  <si>
    <t>QUY HOẠCH ĐÔ THỊ</t>
  </si>
  <si>
    <t>ARC 460</t>
  </si>
  <si>
    <t>CẢNH QUAN KIẾN TRÚC</t>
  </si>
  <si>
    <t>ARC 496</t>
  </si>
  <si>
    <t>ART 111</t>
  </si>
  <si>
    <t>FOUNDATION DESIGN STUDIO</t>
  </si>
  <si>
    <t>ART 151</t>
  </si>
  <si>
    <t>VẼ MỸ THUẬT 1</t>
  </si>
  <si>
    <t>ART 161</t>
  </si>
  <si>
    <t>ĐỊNH LUẬT XA GẦN TRONG ĐỒ HỌA</t>
  </si>
  <si>
    <t>ART 201</t>
  </si>
  <si>
    <t>VẼ MỸ THUẬT 2</t>
  </si>
  <si>
    <t>ART 202</t>
  </si>
  <si>
    <t>VẼ MỸ THUẬT 2 DÀNH CHO ĐỒ HỌA</t>
  </si>
  <si>
    <t>ART 203</t>
  </si>
  <si>
    <t>TYPOGRAPHY</t>
  </si>
  <si>
    <t>ART 205</t>
  </si>
  <si>
    <t>DESIGN CREATIVITY &amp; COGNITION</t>
  </si>
  <si>
    <t>ART 213</t>
  </si>
  <si>
    <t>ĐẠC HỌA</t>
  </si>
  <si>
    <t>ART 221</t>
  </si>
  <si>
    <t>PHOTOGRAPHY</t>
  </si>
  <si>
    <t>ART 251</t>
  </si>
  <si>
    <t>VẼ MỸ THUẬT 3</t>
  </si>
  <si>
    <t>ART 270</t>
  </si>
  <si>
    <t>HÌNH KHỐI &amp; MÀU SẮC</t>
  </si>
  <si>
    <t>ART 271</t>
  </si>
  <si>
    <t>ĐIÊU KHẮC</t>
  </si>
  <si>
    <t>ART 301</t>
  </si>
  <si>
    <t>VẼ MỸ THUẬT 4</t>
  </si>
  <si>
    <t>ART 341</t>
  </si>
  <si>
    <t>BRAND DESIGN STUDIO</t>
  </si>
  <si>
    <t>ART 343</t>
  </si>
  <si>
    <t>THIẾT KẾ ẤN PHẨM</t>
  </si>
  <si>
    <t>ART 386</t>
  </si>
  <si>
    <t>NGHỆ THUẬT CHIẾU SÁNG</t>
  </si>
  <si>
    <t>CIE 340</t>
  </si>
  <si>
    <t>MÔI TRƯỜNG XÂY DỰNG</t>
  </si>
  <si>
    <t>CIE 341</t>
  </si>
  <si>
    <t>THÔNG GIÓ</t>
  </si>
  <si>
    <t>DMS 221</t>
  </si>
  <si>
    <t>CORELDRAW &amp; ADOBE ILLUSTRATOR</t>
  </si>
  <si>
    <t>DMS 231</t>
  </si>
  <si>
    <t>ADOBE PHOTOSHOP</t>
  </si>
  <si>
    <t>DMS 271</t>
  </si>
  <si>
    <t>GAME DESIGN &amp; DEVELOPMENT STUDIO 1</t>
  </si>
  <si>
    <t>DMS 296</t>
  </si>
  <si>
    <t>ĐỒ ÁN CDIO</t>
  </si>
  <si>
    <t>DMS 341</t>
  </si>
  <si>
    <t>3D MODELING &amp; ANIMATIONS</t>
  </si>
  <si>
    <t>DMS 344</t>
  </si>
  <si>
    <t>3DS MAX</t>
  </si>
  <si>
    <t>DMS 348</t>
  </si>
  <si>
    <t>DMS 349</t>
  </si>
  <si>
    <t>THI TỐT NGHIỆP</t>
  </si>
  <si>
    <t>DMS 365</t>
  </si>
  <si>
    <t>VIDEO &amp; AUDIO FUNDAMENTALS</t>
  </si>
  <si>
    <t>DMS 371</t>
  </si>
  <si>
    <t>GAME DESIGN &amp; DEVELOPMENT STUDIO 2</t>
  </si>
  <si>
    <t>DMS 396</t>
  </si>
  <si>
    <t>DMS 441</t>
  </si>
  <si>
    <t>ADVANCED 3D MODELING &amp; ANIMATIONS</t>
  </si>
  <si>
    <t>DMS 444</t>
  </si>
  <si>
    <t>3DS MAX NÂNG CAO</t>
  </si>
  <si>
    <t>DMS 448</t>
  </si>
  <si>
    <t>DMS 449</t>
  </si>
  <si>
    <t>DMS 460</t>
  </si>
  <si>
    <t>TYPE &amp; IMAGE IN MOTION(ADOBE AFTER EFFECT)</t>
  </si>
  <si>
    <t>DMS 464</t>
  </si>
  <si>
    <t>FILMMAKING, VIDEO &amp; MEDIA PRACTICES</t>
  </si>
  <si>
    <t>DMS 496</t>
  </si>
  <si>
    <t>DTE-ARC 102</t>
  </si>
  <si>
    <t>HƯỚNG NGHIỆP 1</t>
  </si>
  <si>
    <t>DTE-ARC 152</t>
  </si>
  <si>
    <t>HƯỚNG NGHIỆP 2</t>
  </si>
  <si>
    <t>DTE-ARC 202</t>
  </si>
  <si>
    <t>HƯỚNG NGHIỆP 3</t>
  </si>
  <si>
    <t>DTE-EVR 102</t>
  </si>
  <si>
    <t>DTE-EVR 152</t>
  </si>
  <si>
    <t>DTE-EVR 202</t>
  </si>
  <si>
    <t>ECL 301</t>
  </si>
  <si>
    <t>ĐẠI CƯƠNG SINH THÁI HỌC</t>
  </si>
  <si>
    <t>ECL 352</t>
  </si>
  <si>
    <t>SINH THÁI HẢI DƯƠNG</t>
  </si>
  <si>
    <t>ECL 394</t>
  </si>
  <si>
    <t>MÔI TRƯỜNG VI KHÍ HẬU</t>
  </si>
  <si>
    <t>ECL 420</t>
  </si>
  <si>
    <t>CÁC VS &amp; HỢP CHẤT GÂY ONMT NƯỚC &amp; VEN BỜ</t>
  </si>
  <si>
    <t>ECO 391</t>
  </si>
  <si>
    <t>KINH TẾ MÔI TRƯỜNG</t>
  </si>
  <si>
    <t>ES 101</t>
  </si>
  <si>
    <t>CHẠY NGẮN &amp; BÀI THỂ DỤC TAY KHÔNG</t>
  </si>
  <si>
    <t>ES 102</t>
  </si>
  <si>
    <t>CHẠY BỀN &amp; NHẢY XA</t>
  </si>
  <si>
    <t>ES 221</t>
  </si>
  <si>
    <t>BÓNG ĐÁ SƠ CẤP</t>
  </si>
  <si>
    <t>ES 222</t>
  </si>
  <si>
    <t>BÓNG RỔ SƠ CẤP</t>
  </si>
  <si>
    <t>ES 223</t>
  </si>
  <si>
    <t>BÓNG CHUYỀN SƠ CẤP</t>
  </si>
  <si>
    <t>ES 226</t>
  </si>
  <si>
    <t>CẦU LÔNG SƠ CẤP</t>
  </si>
  <si>
    <t>ES 271</t>
  </si>
  <si>
    <t>BÓNG ĐÁ CAO CẤP</t>
  </si>
  <si>
    <t>ES 272</t>
  </si>
  <si>
    <t>BÓNG RỔ CAO CẤP</t>
  </si>
  <si>
    <t>ES 273</t>
  </si>
  <si>
    <t>BÓNG CHUYỀN CAO CẤP</t>
  </si>
  <si>
    <t>ES 276</t>
  </si>
  <si>
    <t>CẦU LÔNG CAO CẤP</t>
  </si>
  <si>
    <t>ES 303</t>
  </si>
  <si>
    <t>ĐIỀN KINH TỔNG HỢP</t>
  </si>
  <si>
    <t>EVR 101</t>
  </si>
  <si>
    <t>ĐẠI CƯƠNG CÔNG NGHỆ MÔI TRƯỜNG</t>
  </si>
  <si>
    <t>EVR 103</t>
  </si>
  <si>
    <t>MÔI TRƯỜNG &amp; PHÁT TRIỂN</t>
  </si>
  <si>
    <t>EVR 205</t>
  </si>
  <si>
    <t>SỨC KHỎE MÔI TRƯỜNG</t>
  </si>
  <si>
    <t>EVR 248</t>
  </si>
  <si>
    <t>EVR 296</t>
  </si>
  <si>
    <t>EVR 348</t>
  </si>
  <si>
    <t>EVR 349</t>
  </si>
  <si>
    <t>EVR 350</t>
  </si>
  <si>
    <t>ISO 14000 &amp; KIỂM TOÁN MÔI TRƯỜNG</t>
  </si>
  <si>
    <t>EVR 353</t>
  </si>
  <si>
    <t>SỨC KHỎE &amp; MÔI TRƯỜNG TRONG Y TẾ</t>
  </si>
  <si>
    <t>EVR 354</t>
  </si>
  <si>
    <t>QUAN TRẮC &amp; KHẢO SÁT MÔI TRƯỜNG</t>
  </si>
  <si>
    <t>EVR 355</t>
  </si>
  <si>
    <t>PHÂN TÍCH BẰNG CÔNG CỤ</t>
  </si>
  <si>
    <t>EVR 396</t>
  </si>
  <si>
    <t>EVR 405</t>
  </si>
  <si>
    <t xml:space="preserve">QUẢN LÝ MÔI TRƯỜNG ĐÔ THỊ &amp; CÔNG NGHIỆP </t>
  </si>
  <si>
    <t>EVR 406</t>
  </si>
  <si>
    <t>QUẢN LÝ TÀI NGUYÊN ĐẤT</t>
  </si>
  <si>
    <t>EVR 407</t>
  </si>
  <si>
    <t>QUẢN LÝ TÀI NGUYÊN NƯỚC</t>
  </si>
  <si>
    <t>EVR 408</t>
  </si>
  <si>
    <t>BIẾN ĐỔI KHÍ HẬU &amp; PHÁT TRIỂN BỀN VỮNG</t>
  </si>
  <si>
    <t>EVR 414</t>
  </si>
  <si>
    <t>KỸ THUẬT KIỂM SOÁT ONMT ĐẤT</t>
  </si>
  <si>
    <t>EVR 415</t>
  </si>
  <si>
    <t>QUẢN LÝ TÀI NGUYÊN RỪNG</t>
  </si>
  <si>
    <t>EVR 434</t>
  </si>
  <si>
    <t>KỸ THUẬT KS ONKK, TIẾNG ỒN &amp; PHÓNG XẠ</t>
  </si>
  <si>
    <t>EVR 447</t>
  </si>
  <si>
    <t>EVR 448</t>
  </si>
  <si>
    <t>EVR 449</t>
  </si>
  <si>
    <t>EVR 450</t>
  </si>
  <si>
    <t>ĐÁNH GIÁ TÁC ĐỘNG MÔI TRƯỜNG &amp; RỦI RO</t>
  </si>
  <si>
    <t>EVR 453</t>
  </si>
  <si>
    <t>ĐÁNH GIÁ TĐ CỦA MT LÊN SK CON NGƯỜI</t>
  </si>
  <si>
    <t>EVR 455</t>
  </si>
  <si>
    <t>MÔ HÌNH HÓA MÔI TRƯỜNG</t>
  </si>
  <si>
    <t>EVR 456</t>
  </si>
  <si>
    <t>QUẢN LÝ MÔI TRƯỜNG &amp; TÀI NGUYÊN</t>
  </si>
  <si>
    <t>EVR 457</t>
  </si>
  <si>
    <t>QUẢN LÝ MÔI TRƯỜNG BIỂN</t>
  </si>
  <si>
    <t>EVR 496</t>
  </si>
  <si>
    <t>EVR 497</t>
  </si>
  <si>
    <t>EVR 499</t>
  </si>
  <si>
    <t>FSH 161</t>
  </si>
  <si>
    <t>VĂN HÓA TRANG PHỤC NGƯỜI VIỆT</t>
  </si>
  <si>
    <t>GEO 311</t>
  </si>
  <si>
    <t>ĐỊA LÝ VIỆT NAM</t>
  </si>
  <si>
    <t>GEO 372</t>
  </si>
  <si>
    <t>ĐỊA LÝ KINH TẾ XÃ HỘI THẾ GIỚI</t>
  </si>
  <si>
    <t>GLY 290</t>
  </si>
  <si>
    <t>CÁC QUY TRÌNH CHUYỂN DỊCH CỦA ĐẤT</t>
  </si>
  <si>
    <t>HYD 393</t>
  </si>
  <si>
    <t>KỸ THUẬT XỬ LÝ NƯỚC CẤP</t>
  </si>
  <si>
    <t>HYD 398</t>
  </si>
  <si>
    <t>KỸ THUẬT XỬ LÝ NƯỚC THẢI</t>
  </si>
  <si>
    <t>HYD 443</t>
  </si>
  <si>
    <t>KỸ NGHỆ ĐẢM BẢO CHẤT LƯỢNG NƯỚC</t>
  </si>
  <si>
    <t>IE 109</t>
  </si>
  <si>
    <t>CÁC QUÁ TRÌNH SẢN XUẤT CƠ BẢN</t>
  </si>
  <si>
    <t>IE 409</t>
  </si>
  <si>
    <t>CÁC QUY TRÌNH SẢN XUẤT SẠCH</t>
  </si>
  <si>
    <t>IS 439</t>
  </si>
  <si>
    <t>HỆ THỐNG THÔNG TIN ĐỊA LÝ (GIS)</t>
  </si>
  <si>
    <t>ITD 201</t>
  </si>
  <si>
    <t>CƠ SỞ THIẾT KẾ NỘI THẤT</t>
  </si>
  <si>
    <t>ITD 250</t>
  </si>
  <si>
    <t>LÝ THUYẾT THIẾT KẾ NỘI THẤT</t>
  </si>
  <si>
    <t>ITD 395</t>
  </si>
  <si>
    <t>ĐỒ ÁN KIẾN TRÚC NỘI THẤT 1</t>
  </si>
  <si>
    <t>ITD 396</t>
  </si>
  <si>
    <t>ĐỒ ÁN KIẾN TRÚC NỘI THẤT 2</t>
  </si>
  <si>
    <t>ITD 403</t>
  </si>
  <si>
    <t>VẬT LIỆU THIẾT KẾ NỘI THẤT</t>
  </si>
  <si>
    <t>ITD 405</t>
  </si>
  <si>
    <t>LỊCH SỬ THIẾT KẾ NỘI THẤT</t>
  </si>
  <si>
    <t>ITD 445</t>
  </si>
  <si>
    <t>ĐỒ ÁN KIẾN TRÚC NỘI THẤT 3</t>
  </si>
  <si>
    <t>ITD 446</t>
  </si>
  <si>
    <t>ĐỒ ÁN KIẾN TRÚC NỘI THẤT 4</t>
  </si>
  <si>
    <t>ITD 447</t>
  </si>
  <si>
    <t>ITD 448</t>
  </si>
  <si>
    <t>ITD 449</t>
  </si>
  <si>
    <t>LAW 391</t>
  </si>
  <si>
    <t>LUẬT &amp; CHÍNH SÁCH MÔI TRƯỜNG</t>
  </si>
  <si>
    <t>MEC 206</t>
  </si>
  <si>
    <t>CƠ KHÍ ĐẠI CƯƠNG</t>
  </si>
  <si>
    <t>PSY 111</t>
  </si>
  <si>
    <t>NGUYÊN LÝ THỊ GIÁC</t>
  </si>
  <si>
    <t>PHY 306</t>
  </si>
  <si>
    <t>CƠ SỞ VẬT LÝ KIẾN TRÚC 1</t>
  </si>
  <si>
    <t>PHY 307</t>
  </si>
  <si>
    <t>CƠ SỞ VẬT LÝ KIẾN TRÚC 2</t>
  </si>
  <si>
    <t>TOX 301</t>
  </si>
  <si>
    <t>CĂN BẢN VỀ ĐỘC HỌC</t>
  </si>
  <si>
    <t>TOX 405</t>
  </si>
  <si>
    <t>QUẢN LÝ CHẤT THẢI NGUY HẠI</t>
  </si>
  <si>
    <t>TOX 423</t>
  </si>
  <si>
    <t>KỸ THUẬT &amp; QUẢN LÝ CHẤT THẢI RẮN</t>
  </si>
  <si>
    <t>THR 391</t>
  </si>
  <si>
    <t>KỸ THUẬT TRUYỀN NHIỆT &amp; CHUYỂN KHỐI</t>
  </si>
  <si>
    <t>PHÒNG ĐÀO TẠO ĐH &amp; SAU ĐH</t>
  </si>
  <si>
    <t>ĐIỂM SV XEM NẾU THẮC MẮC LIÊN HỆ MAIL: vqt205@gmail.com( Thầy Toàn)</t>
  </si>
  <si>
    <t>Số sinh viên nợ :</t>
  </si>
  <si>
    <t>Số sinh viên đạt :</t>
  </si>
  <si>
    <t>Thời gian : 31/07/2016</t>
  </si>
  <si>
    <t>BCH 201</t>
  </si>
  <si>
    <t>HÓA SINH CĂN BẢN</t>
  </si>
  <si>
    <t>BCH 301</t>
  </si>
  <si>
    <t>HÓA SINH NÂNG CAO</t>
  </si>
  <si>
    <t>BIO 101</t>
  </si>
  <si>
    <t>SINH HỌC ĐẠI CƯƠNG</t>
  </si>
  <si>
    <t>CHE 100</t>
  </si>
  <si>
    <t>HÓA HỌC ĐẠI CƯƠNG CƠ SỞ</t>
  </si>
  <si>
    <t>CHE 101</t>
  </si>
  <si>
    <t>HÓA HỌC ĐẠI CƯƠNG</t>
  </si>
  <si>
    <t>CHE 202</t>
  </si>
  <si>
    <t>HÓA VÔ CƠ</t>
  </si>
  <si>
    <t>CHE 203</t>
  </si>
  <si>
    <t>HÓA HỮU CƠ</t>
  </si>
  <si>
    <t>CHE 215</t>
  </si>
  <si>
    <t>HÓA PHÂN TÍCH</t>
  </si>
  <si>
    <t>CHE 230</t>
  </si>
  <si>
    <t>ĐỒNG PHÂN VÀ CÁC HỢP CHẤT HỮU CƠ VÀ TÁC DỤNG SINH HỌC</t>
  </si>
  <si>
    <t>CHE 254</t>
  </si>
  <si>
    <t>HÓA LÝ CĂN BẢN</t>
  </si>
  <si>
    <t>CHE 260</t>
  </si>
  <si>
    <t>PHỨC CHẤT VÀ GỐC TỰ DO TRONG Y DƯỢC</t>
  </si>
  <si>
    <t>CHE 263</t>
  </si>
  <si>
    <t>HÓA HỮU CƠ NÂNG CAO</t>
  </si>
  <si>
    <t>CHE 265</t>
  </si>
  <si>
    <t>HÓA PHÂN TÍCH NÂNG CAO</t>
  </si>
  <si>
    <t>CHE 273</t>
  </si>
  <si>
    <t>HÓA HỮU CƠ CHO DƯỢC</t>
  </si>
  <si>
    <t>CHE 274</t>
  </si>
  <si>
    <t>HÓA LÝ CHO DƯỢC</t>
  </si>
  <si>
    <t>CHE 371</t>
  </si>
  <si>
    <t>HÓA DƯỢC 1</t>
  </si>
  <si>
    <t>CHE 373</t>
  </si>
  <si>
    <t>HÓA DƯỢC 2</t>
  </si>
  <si>
    <t>CHE 473</t>
  </si>
  <si>
    <t>HÓA HỌC CỦA CÁC HỢP CHẤT CAO PHÂN TỬ TRONG DƯỢC HỌC</t>
  </si>
  <si>
    <t>LAW 403</t>
  </si>
  <si>
    <t>CƠ SỞ LUẬT KINH TẾ</t>
  </si>
  <si>
    <t>MTH 100</t>
  </si>
  <si>
    <t>TOÁN CAO CẤP C</t>
  </si>
  <si>
    <t>MTH 101</t>
  </si>
  <si>
    <t>TOÁN CAO CẤP C1</t>
  </si>
  <si>
    <t>MTH 102</t>
  </si>
  <si>
    <t>TOÁN CAO CẤP C2</t>
  </si>
  <si>
    <t>MTH 103</t>
  </si>
  <si>
    <t>TOÁN CAO CẤP A1</t>
  </si>
  <si>
    <t>MTH 104</t>
  </si>
  <si>
    <t>TOÁN CAO CẤP A2</t>
  </si>
  <si>
    <t>MTH 203</t>
  </si>
  <si>
    <t>TOÁN CAO CẤP A3</t>
  </si>
  <si>
    <t>MTH 233</t>
  </si>
  <si>
    <t>GIẢI TÍCH TRÊN NỀN TẢNG XÁC SUẤT 1</t>
  </si>
  <si>
    <t>MTH 283</t>
  </si>
  <si>
    <t>GIẢI TÍCH TRÊN NỀN TẢNG XÁC SUẤT 2</t>
  </si>
  <si>
    <t>MTH 293</t>
  </si>
  <si>
    <t>TOÁN LAPLACE</t>
  </si>
  <si>
    <t>MTH 554</t>
  </si>
  <si>
    <t>TOÁN HỌC TRONG CÔNG NGHỆ THÔNG TIN</t>
  </si>
  <si>
    <t>PHY 101</t>
  </si>
  <si>
    <t>VẬT LÝ ĐẠI CƯƠNG 1</t>
  </si>
  <si>
    <t>PHY 102</t>
  </si>
  <si>
    <t>VẬT LÝ ĐẠI CƯƠNG 2</t>
  </si>
  <si>
    <t>PHY 142</t>
  </si>
  <si>
    <t>VẬT LÝ ĐẠI CƯƠNG CHO Y-DƯỢC</t>
  </si>
  <si>
    <t>PHY 443</t>
  </si>
  <si>
    <t>MỘT SỐ PHƯƠNG PHÁP PHỔ</t>
  </si>
  <si>
    <t>STA 151</t>
  </si>
  <si>
    <t>LÝ THUYẾT XÁC SUẤT &amp; THỐNG KÊ TOÁN</t>
  </si>
  <si>
    <t>STA 212</t>
  </si>
  <si>
    <t>XÁC SUẤT &amp; GIẢI TÍCH CHO TÀI CHÍNH</t>
  </si>
  <si>
    <t>STA 571</t>
  </si>
  <si>
    <t>XÁC SUẤT &amp; THỐNG KÊ NÂNG CAO</t>
  </si>
  <si>
    <t>ID</t>
  </si>
  <si>
    <t>ROOM</t>
  </si>
  <si>
    <t>CHECK</t>
  </si>
  <si>
    <t>OK</t>
  </si>
  <si>
    <t>208/1</t>
  </si>
  <si>
    <t>208/2</t>
  </si>
  <si>
    <t>213/1</t>
  </si>
  <si>
    <t>213/2</t>
  </si>
  <si>
    <t>214/1</t>
  </si>
  <si>
    <t>214/2</t>
  </si>
  <si>
    <t>307/1</t>
  </si>
  <si>
    <t>307/2</t>
  </si>
  <si>
    <t>308/1</t>
  </si>
  <si>
    <t>308/2</t>
  </si>
  <si>
    <t>313/2</t>
  </si>
  <si>
    <t>314/1</t>
  </si>
  <si>
    <t>314/2</t>
  </si>
  <si>
    <t>407/1</t>
  </si>
  <si>
    <t>407/2</t>
  </si>
  <si>
    <t>408/1</t>
  </si>
  <si>
    <t>408/2</t>
  </si>
  <si>
    <t>413/1</t>
  </si>
  <si>
    <t>413/2</t>
  </si>
  <si>
    <t>414/1</t>
  </si>
  <si>
    <t>414/2</t>
  </si>
  <si>
    <t>401/1</t>
  </si>
  <si>
    <t>401/2</t>
  </si>
  <si>
    <t>501/1</t>
  </si>
  <si>
    <t>501/2</t>
  </si>
  <si>
    <t>801A</t>
  </si>
  <si>
    <t>801B</t>
  </si>
  <si>
    <t>901A</t>
  </si>
  <si>
    <t>901B</t>
  </si>
  <si>
    <t>1101/1</t>
  </si>
  <si>
    <t>1101/2</t>
  </si>
  <si>
    <t>302/1</t>
  </si>
  <si>
    <t>302/2</t>
  </si>
  <si>
    <t>304/1</t>
  </si>
  <si>
    <t>304/2</t>
  </si>
  <si>
    <t>310/1</t>
  </si>
  <si>
    <t>310/2</t>
  </si>
  <si>
    <t>510/1</t>
  </si>
  <si>
    <t>510/2</t>
  </si>
  <si>
    <t>510/3</t>
  </si>
  <si>
    <t>401/3</t>
  </si>
  <si>
    <t>501/3</t>
  </si>
  <si>
    <t>STA 277</t>
  </si>
  <si>
    <t>XÁC SUẤT &amp; THỐNG KÊ CHO MÔI TRƯỜNG</t>
  </si>
  <si>
    <t>Lần thi: 2</t>
  </si>
  <si>
    <t>Học kỳ: 2</t>
  </si>
  <si>
    <t>03 Quang Trung</t>
  </si>
  <si>
    <t>K334/4 Nguyễn Văn Linh</t>
  </si>
  <si>
    <t>137 Nguyễn Văn Linh</t>
  </si>
  <si>
    <t>DANH SÁCH SINH VIÊN ĐÓNG LỆ PHÍ THI LẦN 2 *  NĂM HỌC: 2016-2017</t>
  </si>
  <si>
    <t>ANA 201</t>
  </si>
  <si>
    <t>Giải Phẩu Học 1</t>
  </si>
  <si>
    <t>ANA 202</t>
  </si>
  <si>
    <t>Giải Phẩu Học 2</t>
  </si>
  <si>
    <t>ANA 203</t>
  </si>
  <si>
    <t>Mô Phôi</t>
  </si>
  <si>
    <t>BIO 213</t>
  </si>
  <si>
    <t>Sinh Lý Học</t>
  </si>
  <si>
    <t>BIO 220</t>
  </si>
  <si>
    <t>Cơ Sở Di Truyền Học</t>
  </si>
  <si>
    <t>BIO 221</t>
  </si>
  <si>
    <t>Di Truyền Học</t>
  </si>
  <si>
    <t>BPH 250</t>
  </si>
  <si>
    <t>Căn Bản Lý Sinh</t>
  </si>
  <si>
    <t>CR 250</t>
  </si>
  <si>
    <t>Nền Tảng Hệ Thống Máy Tính</t>
  </si>
  <si>
    <t>CR 424</t>
  </si>
  <si>
    <t>Lập Trình Ứng Dụng cho các Thiết Bị Di Động</t>
  </si>
  <si>
    <t>CS 100</t>
  </si>
  <si>
    <t>Giới Thiệu về Khoa Học Máy Tính</t>
  </si>
  <si>
    <t>CS 101</t>
  </si>
  <si>
    <t>Tin Học Đại Cương</t>
  </si>
  <si>
    <t>CS 201</t>
  </si>
  <si>
    <t>Tin Học Ứng Dụng</t>
  </si>
  <si>
    <t>CS 211</t>
  </si>
  <si>
    <t>Lập Trình Cơ Sở</t>
  </si>
  <si>
    <t>CS 223</t>
  </si>
  <si>
    <t>Mạng Internet &amp; Các Dịch Vụ</t>
  </si>
  <si>
    <t>CS 226</t>
  </si>
  <si>
    <t>Hệ Điều Hành Unix / Linux</t>
  </si>
  <si>
    <t>CS 246</t>
  </si>
  <si>
    <t>Đồ Án Cơ Sở Ngành: Khoa Học Máy Tính</t>
  </si>
  <si>
    <t>CS 252</t>
  </si>
  <si>
    <t>Mạng Máy Tính</t>
  </si>
  <si>
    <t>CS 297</t>
  </si>
  <si>
    <t>Đồ Án CDIO</t>
  </si>
  <si>
    <t>CS 303</t>
  </si>
  <si>
    <t>Phân Tích &amp; Thiết Kế Hệ Thống</t>
  </si>
  <si>
    <t>CS 311</t>
  </si>
  <si>
    <t>Lập Trình Hướng Đối Tượng</t>
  </si>
  <si>
    <t>CS 313</t>
  </si>
  <si>
    <t>Flash, Dreamweaver &amp; CSS/CSS2</t>
  </si>
  <si>
    <t>CS 314</t>
  </si>
  <si>
    <t>Lập Trình C trong Unix/Linux</t>
  </si>
  <si>
    <t>CS 316</t>
  </si>
  <si>
    <t>Giới Thiệu Cấu Trúc Dữ Liệu &amp; Giải Thuật</t>
  </si>
  <si>
    <t>CS 343</t>
  </si>
  <si>
    <t>Tin Học trong Kiến Trúc</t>
  </si>
  <si>
    <t>CS 345</t>
  </si>
  <si>
    <t>Đồ Án Chuyên Ngành: Công Nghệ Phần Mềm cho Cao Đẳng</t>
  </si>
  <si>
    <t>CS 346</t>
  </si>
  <si>
    <t>Đồ Án Chuyên Ngành: Kỹ Thuật Mạng cho Cao Đẳng</t>
  </si>
  <si>
    <t>CS 347</t>
  </si>
  <si>
    <t>CS 348</t>
  </si>
  <si>
    <t>Thực Tập Tốt Nghiệp</t>
  </si>
  <si>
    <t>CS 349</t>
  </si>
  <si>
    <t>Thi Tốt Nghiệp</t>
  </si>
  <si>
    <t>CS 353</t>
  </si>
  <si>
    <t>Phân Tích &amp; Thiết Kế Hướng Đối Tượng</t>
  </si>
  <si>
    <t>CS 366</t>
  </si>
  <si>
    <t>L.A.M.P. (Linux, Apache, MySQL, PHP)</t>
  </si>
  <si>
    <t>CS 372</t>
  </si>
  <si>
    <t>Quản Trị Mạng</t>
  </si>
  <si>
    <t>CS 376</t>
  </si>
  <si>
    <t>Giới Thiệu An Ninh Mạng</t>
  </si>
  <si>
    <t>CS 397</t>
  </si>
  <si>
    <t>CS 403</t>
  </si>
  <si>
    <t>Công Nghệ Phần Mềm</t>
  </si>
  <si>
    <t>CS 414</t>
  </si>
  <si>
    <t>Lập Trình Winforms: VB.NET / C#.NET</t>
  </si>
  <si>
    <t>CS 415</t>
  </si>
  <si>
    <t>Xử Lý Ảnh</t>
  </si>
  <si>
    <t>CS 416</t>
  </si>
  <si>
    <t>Cấu Trúc Dữ Liệu &amp; Giải Thuật Nâng Cao</t>
  </si>
  <si>
    <t>CS 417</t>
  </si>
  <si>
    <t>Trí Tuệ Nhân Tạo (Biểu Diễn &amp; Giải Thuật)</t>
  </si>
  <si>
    <t>CS 418</t>
  </si>
  <si>
    <t>Ngôn Ngữ Logic</t>
  </si>
  <si>
    <t>CS 419</t>
  </si>
  <si>
    <t>Ngôn Ngữ Hình Thức &amp; Automata</t>
  </si>
  <si>
    <t>CS 420</t>
  </si>
  <si>
    <t>Hệ Phân Tán (J2EE, .NET)</t>
  </si>
  <si>
    <t>CS 421</t>
  </si>
  <si>
    <t>Thiết Kế Mạng</t>
  </si>
  <si>
    <t>CS 423</t>
  </si>
  <si>
    <t>Mạng Internet Nâng Cao</t>
  </si>
  <si>
    <t>CS 426</t>
  </si>
  <si>
    <t>Chiến Tranh Thông Tin</t>
  </si>
  <si>
    <t>CS 427</t>
  </si>
  <si>
    <t>An Ninh Internet</t>
  </si>
  <si>
    <t>CS 428</t>
  </si>
  <si>
    <t>Tấn Công Mạng</t>
  </si>
  <si>
    <t>CS 429</t>
  </si>
  <si>
    <t>Phản Ứng Tình Huống Tấn Công Mạng</t>
  </si>
  <si>
    <t>CS 430</t>
  </si>
  <si>
    <t>Kỹ Nghệ Bảo Mật</t>
  </si>
  <si>
    <t>CS 434</t>
  </si>
  <si>
    <t>Công Cụ &amp; Phương Pháp Thiết Kế - Quản Lý (Phần Mềm)</t>
  </si>
  <si>
    <t>CS 445</t>
  </si>
  <si>
    <t>Đồ Án Chuyên Ngành: Tích Hợp Hệ Thống (COTS)</t>
  </si>
  <si>
    <t>CS 446</t>
  </si>
  <si>
    <t>Đồ Án Chuyên Ngành: Kỹ Thuật Mạng</t>
  </si>
  <si>
    <t>CS 447</t>
  </si>
  <si>
    <t>CS 448</t>
  </si>
  <si>
    <t>CS 449</t>
  </si>
  <si>
    <t>Khóa Luận Tốt Nghiệp</t>
  </si>
  <si>
    <t>CS 462</t>
  </si>
  <si>
    <t>Kiểm Thử &amp; Đảm Bảo Chất Lượng Phần Mềm</t>
  </si>
  <si>
    <t>CS 463</t>
  </si>
  <si>
    <t>Thiết Kế &amp; Tích Hợp Giao Diện</t>
  </si>
  <si>
    <t>CS 466</t>
  </si>
  <si>
    <t>Perl &amp; Python</t>
  </si>
  <si>
    <t>CSN 161</t>
  </si>
  <si>
    <t>Ẩm Thực Việt Nam - Lý Thuyết &amp; Thực Hành</t>
  </si>
  <si>
    <t>Hóa Học của các Hợp Chất Cao Phân Tử trong Dược Học</t>
  </si>
  <si>
    <t>DTE-HT 102</t>
  </si>
  <si>
    <t>Hướng Nghiệp 1</t>
  </si>
  <si>
    <t>DTE-HT 152</t>
  </si>
  <si>
    <t>Hướng Nghiệp 2</t>
  </si>
  <si>
    <t>DTE-HT 202</t>
  </si>
  <si>
    <t>Hướng Nghiệp 3</t>
  </si>
  <si>
    <t>DTE-IT 102</t>
  </si>
  <si>
    <t>DTE-IT 152</t>
  </si>
  <si>
    <t>DTE-IT 202</t>
  </si>
  <si>
    <t>DTE-MED 102</t>
  </si>
  <si>
    <t>DTE-MED 152</t>
  </si>
  <si>
    <t>DTE-NUR 102</t>
  </si>
  <si>
    <t>DTE-NUR 152</t>
  </si>
  <si>
    <t>DTE-NUR 202</t>
  </si>
  <si>
    <t>DTE-PHM 102</t>
  </si>
  <si>
    <t>DTE-PHM 152</t>
  </si>
  <si>
    <t>DTE-PHM 202</t>
  </si>
  <si>
    <t>FIN 413</t>
  </si>
  <si>
    <t>Quản Trị Tài Chính Khách Sạn</t>
  </si>
  <si>
    <t>FST 323</t>
  </si>
  <si>
    <t>Công Nghệ Thông Tin trong Doanh Nghiệp</t>
  </si>
  <si>
    <t>FST 438</t>
  </si>
  <si>
    <t>Phát Triển Thị Trường Du Lịch Miền Trung</t>
  </si>
  <si>
    <t>HOS 151</t>
  </si>
  <si>
    <t>Tổng Quan Ngành Lưu Trú</t>
  </si>
  <si>
    <t>HOS 250</t>
  </si>
  <si>
    <t>Tài Nguyên Du Lịch</t>
  </si>
  <si>
    <t>HOS 296</t>
  </si>
  <si>
    <t>Tranh Tài Giải Pháp PBL</t>
  </si>
  <si>
    <t>HOS 348</t>
  </si>
  <si>
    <t>Thực Tập Nghiệp Vụ</t>
  </si>
  <si>
    <t>HOS 349</t>
  </si>
  <si>
    <t>HOS 361</t>
  </si>
  <si>
    <t>Giới Thiệu Nghiệp Vụ Nhà Hàng</t>
  </si>
  <si>
    <t>HOS 362</t>
  </si>
  <si>
    <t>Nghiệp Vụ Bar</t>
  </si>
  <si>
    <t>HOS 364</t>
  </si>
  <si>
    <t>Nghiệp Vụ Bàn</t>
  </si>
  <si>
    <t>HOS 371</t>
  </si>
  <si>
    <t>Giới Thiệu Nghiệp Vụ Khách Sạn</t>
  </si>
  <si>
    <t>HOS 372</t>
  </si>
  <si>
    <t>Nghiệp Vụ Lễ Tân</t>
  </si>
  <si>
    <t>HOS 374</t>
  </si>
  <si>
    <t>Nghiệp Vụ Buồng Phòng</t>
  </si>
  <si>
    <t>HOS 396</t>
  </si>
  <si>
    <t>HOS 399</t>
  </si>
  <si>
    <t>HOS 401</t>
  </si>
  <si>
    <t>Quản Trị Nhà Hàng</t>
  </si>
  <si>
    <t>HOS 403</t>
  </si>
  <si>
    <t>Quản Trị Cơ Sở Vật Chất Khách Sạn</t>
  </si>
  <si>
    <t>HOS 405</t>
  </si>
  <si>
    <t>Đầu Tư &amp; Xây Dựng Khách Sạn</t>
  </si>
  <si>
    <t>HOS 408</t>
  </si>
  <si>
    <t>Quản Lý Resorts</t>
  </si>
  <si>
    <t>HOS 414</t>
  </si>
  <si>
    <t>Quản Trị Yến Tiệc</t>
  </si>
  <si>
    <t>HOS 416</t>
  </si>
  <si>
    <t>Quản Trị Câu Lạc Bộ</t>
  </si>
  <si>
    <t>HOS 448</t>
  </si>
  <si>
    <t>Thực Tập Nghiệp Vụ Trong Khách Sạn / Nhà Hàng (3 tháng)</t>
  </si>
  <si>
    <t>HOS 449</t>
  </si>
  <si>
    <t>Khóa Luận Tốt Nghiệp: Quản Trị Kinh Doanh Khách Sạn - Nhà Hàng</t>
  </si>
  <si>
    <t>HOS 496</t>
  </si>
  <si>
    <t>HRM 303</t>
  </si>
  <si>
    <t>Quản Trị Nhân Lực Trong Du Lịch</t>
  </si>
  <si>
    <t>IMD 251</t>
  </si>
  <si>
    <t>Nội Cơ Sở 1</t>
  </si>
  <si>
    <t>IMN 250</t>
  </si>
  <si>
    <t>Sinh Lý Bệnh - Miễn Dịch</t>
  </si>
  <si>
    <t>IMN 324</t>
  </si>
  <si>
    <t>Kiểm Soát Nhiễm Khuẩn</t>
  </si>
  <si>
    <t>IS 251</t>
  </si>
  <si>
    <t>Hệ Thống Thông Tin Quản Lý</t>
  </si>
  <si>
    <t>IS 252</t>
  </si>
  <si>
    <t>Hệ Thống Thông Tin Kế Toán</t>
  </si>
  <si>
    <t>IS 253</t>
  </si>
  <si>
    <t>Hệ Thống Thông Tin Du Lịch</t>
  </si>
  <si>
    <t>IS 301</t>
  </si>
  <si>
    <t>Cơ Sở Dữ Liệu</t>
  </si>
  <si>
    <t>IS 342</t>
  </si>
  <si>
    <t>Tin Học cho Tài Chính 1</t>
  </si>
  <si>
    <t>IS 348</t>
  </si>
  <si>
    <t>IS 381</t>
  </si>
  <si>
    <t>Thương Mại Điện Tử</t>
  </si>
  <si>
    <t>IS 384</t>
  </si>
  <si>
    <t>Kỹ Thuật Thương Mại Điện Tử (ASP.NET)</t>
  </si>
  <si>
    <t>IS 400</t>
  </si>
  <si>
    <t>Lập Trình SQL</t>
  </si>
  <si>
    <t>IS 401</t>
  </si>
  <si>
    <t>Hệ Quản Trị Cơ Sở Dữ Liệu</t>
  </si>
  <si>
    <t>IS 402</t>
  </si>
  <si>
    <t>Hệ Hỗ Trợ Ra Quyết Định</t>
  </si>
  <si>
    <t>IS 413</t>
  </si>
  <si>
    <t>Thiết Kế Cơ Sở Dữ Liệu ERP, CRM, SCM</t>
  </si>
  <si>
    <t>IS 422</t>
  </si>
  <si>
    <t>Khai Mỏ Thông Tin (Kinh Tế)</t>
  </si>
  <si>
    <t>IS 432</t>
  </si>
  <si>
    <t>Quản Trị Dự Án Phần Mềm</t>
  </si>
  <si>
    <t>IS 433</t>
  </si>
  <si>
    <t>Phân Tích Thông Tin</t>
  </si>
  <si>
    <t>IS 436</t>
  </si>
  <si>
    <t>Hệ Thống Thông Tin Tiếp Thị (hay Tiếp Thị Theo Cơ Sở Dữ Liệu)</t>
  </si>
  <si>
    <t>IS 437</t>
  </si>
  <si>
    <t>Hệ Thống Thông Tin Quản Lý Dược Khoa</t>
  </si>
  <si>
    <t>IS 442</t>
  </si>
  <si>
    <t>Tin Học cho Tài Chính 2</t>
  </si>
  <si>
    <t>IS 448</t>
  </si>
  <si>
    <t>IS 449</t>
  </si>
  <si>
    <t>IS 632</t>
  </si>
  <si>
    <t>Quản Lý Dự Án Phần Mềm</t>
  </si>
  <si>
    <t>IS 651</t>
  </si>
  <si>
    <t>IS 681</t>
  </si>
  <si>
    <t>IS 701</t>
  </si>
  <si>
    <t>Cơ Sở Dữ Liệu Nâng Cao</t>
  </si>
  <si>
    <t>IS 702</t>
  </si>
  <si>
    <t>IS 722</t>
  </si>
  <si>
    <t>Khai Mỏ Dữ Liệu</t>
  </si>
  <si>
    <t>LAW 392</t>
  </si>
  <si>
    <t>Pháp Chế Dược</t>
  </si>
  <si>
    <t>LAW 413</t>
  </si>
  <si>
    <t>Pháp Luật Du Lịch (Việt Nam)</t>
  </si>
  <si>
    <t>MCC 201</t>
  </si>
  <si>
    <t>Thực Vật Dược</t>
  </si>
  <si>
    <t>MCC 351</t>
  </si>
  <si>
    <t>Dược Liệu 1</t>
  </si>
  <si>
    <t>MCC 401</t>
  </si>
  <si>
    <t>Dược Liệu 2</t>
  </si>
  <si>
    <t>MCC 410</t>
  </si>
  <si>
    <t>Đa Dạng Tài Nguyên Thuốc</t>
  </si>
  <si>
    <t>MCC 413</t>
  </si>
  <si>
    <t>Vai Trò các Nguyên Tố Vi Lượng trong Cơ Thể</t>
  </si>
  <si>
    <t>MCC 414</t>
  </si>
  <si>
    <t>Vi Nang - Vi Cầu - Vi Hạt</t>
  </si>
  <si>
    <t>MCC 418</t>
  </si>
  <si>
    <t>Nấm Mốc trên các Dạng Thuốc</t>
  </si>
  <si>
    <t>MCH 250</t>
  </si>
  <si>
    <t>Sản &amp; Nhi Cơ Sở</t>
  </si>
  <si>
    <t>MED 263</t>
  </si>
  <si>
    <t>Y Đức</t>
  </si>
  <si>
    <t>MED 268</t>
  </si>
  <si>
    <t>MED 362</t>
  </si>
  <si>
    <t>Y Học Cổ Truyền</t>
  </si>
  <si>
    <t>MGT 433</t>
  </si>
  <si>
    <t>Quản Lý Điều Dưỡng</t>
  </si>
  <si>
    <t>MIB 251</t>
  </si>
  <si>
    <t>Căn Bản Vi Sinh Học</t>
  </si>
  <si>
    <t>MIB 253</t>
  </si>
  <si>
    <t>Ký Sinh Trùng</t>
  </si>
  <si>
    <t>MIB 254</t>
  </si>
  <si>
    <t>MKT 253</t>
  </si>
  <si>
    <t>Tiếp Thị Du Lịch</t>
  </si>
  <si>
    <t>MKT 424</t>
  </si>
  <si>
    <t>Hành Vi Tiêu Dùng Trong Du Lịch</t>
  </si>
  <si>
    <t>MTH 254</t>
  </si>
  <si>
    <t>Toán Rời Rạc &amp; Ứng Dụng</t>
  </si>
  <si>
    <t>NTR 151</t>
  </si>
  <si>
    <t>Dinh Dưỡng Học</t>
  </si>
  <si>
    <t>NTR 413</t>
  </si>
  <si>
    <t>Tiết chế</t>
  </si>
  <si>
    <t>NTR 431</t>
  </si>
  <si>
    <t>Thực Phẩm Chức Năng</t>
  </si>
  <si>
    <t>NUR 248</t>
  </si>
  <si>
    <t>Thực Tập Điều Dưỡng I</t>
  </si>
  <si>
    <t>NUR 251</t>
  </si>
  <si>
    <t>Điều Dưỡng Cơ Bản 1</t>
  </si>
  <si>
    <t>NUR 296</t>
  </si>
  <si>
    <t>NUR 300</t>
  </si>
  <si>
    <t>Điều Dưỡng Cơ Bản 2</t>
  </si>
  <si>
    <t>NUR 301</t>
  </si>
  <si>
    <t>NUR 302</t>
  </si>
  <si>
    <t>Điều Dưỡng Nội 1</t>
  </si>
  <si>
    <t>NUR 303</t>
  </si>
  <si>
    <t>Điều Dưỡng Ngoại 1</t>
  </si>
  <si>
    <t>NUR 305</t>
  </si>
  <si>
    <t>Điều Dưỡng cho Gia Đình có Trẻ Con 1</t>
  </si>
  <si>
    <t>NUR 306</t>
  </si>
  <si>
    <t>Điều Dưỡng cho Gia Đình có Người Già 1</t>
  </si>
  <si>
    <t>NUR 313</t>
  </si>
  <si>
    <t>Điều Dưỡng Cấp Cứu - Hồi Sức</t>
  </si>
  <si>
    <t>NUR 323</t>
  </si>
  <si>
    <t>Chăm Sóc Sức Khỏe Bệnh Nội Khoa</t>
  </si>
  <si>
    <t>NUR 324</t>
  </si>
  <si>
    <t>NUR 333</t>
  </si>
  <si>
    <t>Chăm Sóc Sức Khỏe Bệnh Ngoại Khoa</t>
  </si>
  <si>
    <t>NUR 334</t>
  </si>
  <si>
    <t>NUR 343</t>
  </si>
  <si>
    <t>Chăm Sóc Sức Khỏe Phụ Nữ, Bà Mẹ &amp; Gia Đình</t>
  </si>
  <si>
    <t>NUR 344</t>
  </si>
  <si>
    <t>NUR 348</t>
  </si>
  <si>
    <t>Thực Tập Điều Dưỡng Tốt Nghiệp Cao Đẳng</t>
  </si>
  <si>
    <t>NUR 349</t>
  </si>
  <si>
    <t>NUR 396</t>
  </si>
  <si>
    <t>NUR 402</t>
  </si>
  <si>
    <t>Điều Dưỡng Nội 2</t>
  </si>
  <si>
    <t>NUR 403</t>
  </si>
  <si>
    <t>Điều Dưỡng Ngoại 2</t>
  </si>
  <si>
    <t>NUR 405</t>
  </si>
  <si>
    <t>Điều Dưỡng cho Gia Đình có Trẻ Con 2</t>
  </si>
  <si>
    <t>NUR 406</t>
  </si>
  <si>
    <t>Điều Dưỡng cho Gia Đình có Người Già 2</t>
  </si>
  <si>
    <t>NUR 413</t>
  </si>
  <si>
    <t>Chăm Sóc Sức Khỏe Tâm Thần</t>
  </si>
  <si>
    <t>NUR 414</t>
  </si>
  <si>
    <t>Điều Dưỡng Truyền Nhiễm</t>
  </si>
  <si>
    <t>NUR 423</t>
  </si>
  <si>
    <t>Điều Dưỡng Chuyên Khoa Hệ Nội</t>
  </si>
  <si>
    <t>NUR 433</t>
  </si>
  <si>
    <t>Điều Dưỡng Chuyên Khoa Hệ Ngoại</t>
  </si>
  <si>
    <t>NUR 448</t>
  </si>
  <si>
    <t>Thực Tập Điều Dưỡng II</t>
  </si>
  <si>
    <t>NUR 452</t>
  </si>
  <si>
    <t>NUR 453</t>
  </si>
  <si>
    <t>NUR 455</t>
  </si>
  <si>
    <t>Điều Dưỡng Phụ Sản Nâng Cao</t>
  </si>
  <si>
    <t>PMY 300</t>
  </si>
  <si>
    <t>Dược Lý Học cho Y</t>
  </si>
  <si>
    <t>PMY 301</t>
  </si>
  <si>
    <t>Dược Lý Học</t>
  </si>
  <si>
    <t>PMY 302</t>
  </si>
  <si>
    <t>Dược Lý Căn Bản 1</t>
  </si>
  <si>
    <t>PMY 304</t>
  </si>
  <si>
    <t>Dược Lý Căn Bản 2</t>
  </si>
  <si>
    <t>PMY 443</t>
  </si>
  <si>
    <t>Mỹ Phẩm</t>
  </si>
  <si>
    <t>PTH 350</t>
  </si>
  <si>
    <t>Bệnh Lý Học</t>
  </si>
  <si>
    <t>PHC 351</t>
  </si>
  <si>
    <t>Bào Chế &amp; Sinh Dược Học 1</t>
  </si>
  <si>
    <t>PHC 401</t>
  </si>
  <si>
    <t>Công Nghệ Sản Xuất Dược Phẩm 1</t>
  </si>
  <si>
    <t>PHC 402</t>
  </si>
  <si>
    <t>Kiểm Nghiệm Dược Phẩm</t>
  </si>
  <si>
    <t>PHC 406</t>
  </si>
  <si>
    <t>Bào Chế &amp; Sinh Dược Học 2</t>
  </si>
  <si>
    <t>PHC 414</t>
  </si>
  <si>
    <t>Sản Xuất Thuốc Có Nguồn Gốc Tự Nhiên</t>
  </si>
  <si>
    <t>PHC 422</t>
  </si>
  <si>
    <t xml:space="preserve">Thực Hành Kiểm Nghiệm Dược Phẩm </t>
  </si>
  <si>
    <t>PHC 424</t>
  </si>
  <si>
    <t>Thiết Kế Công Thức Thuốc - Độ Ổn Định Thuốc - Bao Bì Dược Phẩm</t>
  </si>
  <si>
    <t>PHC 434</t>
  </si>
  <si>
    <t>Tiến Bộ Công Nghệ Sinh Học trong Sản Xuất Thuốc</t>
  </si>
  <si>
    <t>PHC 451</t>
  </si>
  <si>
    <t>Công Nghệ Sản Xuất Dược Phẩm 2</t>
  </si>
  <si>
    <t>PHM 296</t>
  </si>
  <si>
    <t>PHM 396</t>
  </si>
  <si>
    <t>PHM 402</t>
  </si>
  <si>
    <t>Dược Lâm Sàng 1</t>
  </si>
  <si>
    <t>PHM 404</t>
  </si>
  <si>
    <t>Dược Học Cổ Truyền</t>
  </si>
  <si>
    <t>PHM 407</t>
  </si>
  <si>
    <t>Dược Lâm Sàng 2</t>
  </si>
  <si>
    <t>PHM 410</t>
  </si>
  <si>
    <t>Nhóm GP (GDP, GSP, GPP)</t>
  </si>
  <si>
    <t>PHM 413</t>
  </si>
  <si>
    <t>Dược Động Học</t>
  </si>
  <si>
    <t>PHM 447</t>
  </si>
  <si>
    <t>Thực Hành Dược Khoa I</t>
  </si>
  <si>
    <t>PHM 448</t>
  </si>
  <si>
    <t>Thực Hành Dược Khoa II</t>
  </si>
  <si>
    <t>PHM 496</t>
  </si>
  <si>
    <t>REM 400</t>
  </si>
  <si>
    <t>Phục Hồi Chức Năng</t>
  </si>
  <si>
    <t>SE 445</t>
  </si>
  <si>
    <t>Tích Hợp Hệ Thống</t>
  </si>
  <si>
    <t>SOC 323</t>
  </si>
  <si>
    <t>Dân Số Học - Kế Hoạch Hóa Gia Đình - Sức Khỏe Gia Đình</t>
  </si>
  <si>
    <t>SPM 200</t>
  </si>
  <si>
    <t>Truyền Thông &amp; Giáo Dục Sức Khỏe</t>
  </si>
  <si>
    <t>SPM 300</t>
  </si>
  <si>
    <t>Chăm Sóc Sức Khỏe Cộng Đồng</t>
  </si>
  <si>
    <t>SPM 302</t>
  </si>
  <si>
    <t>Dịch Tể Học</t>
  </si>
  <si>
    <t>SPM 413</t>
  </si>
  <si>
    <t>Tổ Chức Y Tế - Chương Trình Y Tế Quốc Gia</t>
  </si>
  <si>
    <t>STA 423</t>
  </si>
  <si>
    <t>Phân Tích Thống Kê Du Lịch</t>
  </si>
  <si>
    <t>SUR 251</t>
  </si>
  <si>
    <t>Ngoại Cơ Sở 1</t>
  </si>
  <si>
    <t>TOU 151</t>
  </si>
  <si>
    <t>Tổng Quan Du Lịch</t>
  </si>
  <si>
    <t>TOU 296</t>
  </si>
  <si>
    <t>TOU 348</t>
  </si>
  <si>
    <t>TOU 349</t>
  </si>
  <si>
    <t>TOU 361</t>
  </si>
  <si>
    <t>Thiết Kế &amp; Điều Hành Tour Du Lịch</t>
  </si>
  <si>
    <t>TOU 362</t>
  </si>
  <si>
    <t>Nguyên Lý Điều Hành Tour Du Lịch Nước Ngoài</t>
  </si>
  <si>
    <t>TOU 364</t>
  </si>
  <si>
    <t>Nghiệp Vụ Hướng Dẫn Du Lịch</t>
  </si>
  <si>
    <t>TOU 396</t>
  </si>
  <si>
    <t>TOU 399</t>
  </si>
  <si>
    <t>TOU 404</t>
  </si>
  <si>
    <t>Quản Trị Kinh Doanh Lữ Hành</t>
  </si>
  <si>
    <t>TOU 405</t>
  </si>
  <si>
    <t>Quản Trị Vận Chuyển Khách Du Lịch</t>
  </si>
  <si>
    <t>TOU 411</t>
  </si>
  <si>
    <t>Quản Trị Sự Kiện</t>
  </si>
  <si>
    <t>TOU 431</t>
  </si>
  <si>
    <t>Tuyến Điểm Du Lịch Việt Nam</t>
  </si>
  <si>
    <t>TOU 448</t>
  </si>
  <si>
    <t>Thực Tập Nghiệp Vụ Trong Công Ty Lữ Hành / Đại Lý Lữ Hành (3 tháng)</t>
  </si>
  <si>
    <t>TOU 449</t>
  </si>
  <si>
    <t>Khóa Luận Tốt Nghiệp: Du Lịch Lữ Hành</t>
  </si>
  <si>
    <t>TOU 496</t>
  </si>
  <si>
    <t>UIU-CS 101</t>
  </si>
  <si>
    <t>Basic Computer Skills</t>
  </si>
  <si>
    <t>UIU-CS 211</t>
  </si>
  <si>
    <t>Basics of Programming (Java)</t>
  </si>
  <si>
    <t>UIU-CS 303</t>
  </si>
  <si>
    <t>Basics of Programming II (Java)</t>
  </si>
  <si>
    <t>PHM410</t>
  </si>
  <si>
    <t>PHM413</t>
  </si>
  <si>
    <t>PHM447</t>
  </si>
  <si>
    <t>PHM448</t>
  </si>
  <si>
    <t>PHM496</t>
  </si>
  <si>
    <t>REM400</t>
  </si>
  <si>
    <t>SE445</t>
  </si>
  <si>
    <t>SOC323</t>
  </si>
  <si>
    <t>SPM200</t>
  </si>
  <si>
    <t>SPM300</t>
  </si>
  <si>
    <t>SPM302</t>
  </si>
  <si>
    <t>SPM413</t>
  </si>
  <si>
    <t>STA423</t>
  </si>
  <si>
    <t>SUR251</t>
  </si>
  <si>
    <t>Ngoại Cơ Sở</t>
  </si>
  <si>
    <t>TOU151</t>
  </si>
  <si>
    <t>TOU296</t>
  </si>
  <si>
    <t>TOU348</t>
  </si>
  <si>
    <t>TOU349</t>
  </si>
  <si>
    <t>TOU361</t>
  </si>
  <si>
    <t>TOU362</t>
  </si>
  <si>
    <t>TOU364</t>
  </si>
  <si>
    <t>TOU396</t>
  </si>
  <si>
    <t>TOU399</t>
  </si>
  <si>
    <t>TOU404</t>
  </si>
  <si>
    <t>TOU405</t>
  </si>
  <si>
    <t>TOU411</t>
  </si>
  <si>
    <t>TOU431</t>
  </si>
  <si>
    <t>TOU448</t>
  </si>
  <si>
    <t>TOU449</t>
  </si>
  <si>
    <t>TOU496</t>
  </si>
  <si>
    <t>ANA 251</t>
  </si>
  <si>
    <t>Giải Phẫu Y Khoa 1</t>
  </si>
  <si>
    <t>ANA 252</t>
  </si>
  <si>
    <t>Giải Phẫu Y Khoa 2</t>
  </si>
  <si>
    <t>ANA 271</t>
  </si>
  <si>
    <t>Giải Phẫu Chuyên Đề: Thần Kinh - Nội Tiết</t>
  </si>
  <si>
    <t>ANA 272</t>
  </si>
  <si>
    <t>Giải phẫu Chuyên đề: Định khu và Ứng dụng</t>
  </si>
  <si>
    <t>ANA 275</t>
  </si>
  <si>
    <t>Phẫu Thuật Thực Hành</t>
  </si>
  <si>
    <t>ANA 301</t>
  </si>
  <si>
    <t>Mô Phôi Cho Y Khoa</t>
  </si>
  <si>
    <t>ANA 375</t>
  </si>
  <si>
    <t>BCH 251</t>
  </si>
  <si>
    <t>Hóa Sinh Y Học</t>
  </si>
  <si>
    <t>BIO 252</t>
  </si>
  <si>
    <t>Sinh Học Phân Tử</t>
  </si>
  <si>
    <t>CR 348</t>
  </si>
  <si>
    <t>CR 448</t>
  </si>
  <si>
    <t>CR 449</t>
  </si>
  <si>
    <t>DEN 600</t>
  </si>
  <si>
    <t>Răng Hàm Mặt</t>
  </si>
  <si>
    <t>ECO 395</t>
  </si>
  <si>
    <t>Kinh Tế Y Tế</t>
  </si>
  <si>
    <t>ENT 600</t>
  </si>
  <si>
    <t>Tai Mũi Họng</t>
  </si>
  <si>
    <t>IMD 252</t>
  </si>
  <si>
    <t>IMD 351</t>
  </si>
  <si>
    <t>Nội Cơ Sở 2</t>
  </si>
  <si>
    <t>IMD 352</t>
  </si>
  <si>
    <t>IMD 413</t>
  </si>
  <si>
    <t>Huyết Học</t>
  </si>
  <si>
    <t>IMD 508</t>
  </si>
  <si>
    <t>Nội Bệnh Lý I</t>
  </si>
  <si>
    <t>IMD 509</t>
  </si>
  <si>
    <t>Nội Bệnh Lý II</t>
  </si>
  <si>
    <t>IMD 708</t>
  </si>
  <si>
    <t>Nội Bệnh Lý III</t>
  </si>
  <si>
    <t>IMD 709</t>
  </si>
  <si>
    <t>Nội Bệnh Lý IV</t>
  </si>
  <si>
    <t>IMN 350</t>
  </si>
  <si>
    <t>Sinh Lý Bệnh - Miễn Dịch Nâng Cao</t>
  </si>
  <si>
    <t>IS 356</t>
  </si>
  <si>
    <t>Hệ Thống Thông Tin Bệnh Viện</t>
  </si>
  <si>
    <t>MCH 506</t>
  </si>
  <si>
    <t>Phụ Sản I</t>
  </si>
  <si>
    <t>MCH 507</t>
  </si>
  <si>
    <t>Phụ Sản II</t>
  </si>
  <si>
    <t>MCH 508</t>
  </si>
  <si>
    <t>Nhi Khoa I</t>
  </si>
  <si>
    <t>MCH 509</t>
  </si>
  <si>
    <t>Nhi Khoa II</t>
  </si>
  <si>
    <t>MCH 706</t>
  </si>
  <si>
    <t>Phụ Sản III</t>
  </si>
  <si>
    <t>MCH 708</t>
  </si>
  <si>
    <t>Nhi Khoa III</t>
  </si>
  <si>
    <t>MED 310</t>
  </si>
  <si>
    <t>Tiền Lâm Sàng 1</t>
  </si>
  <si>
    <t>MED 363</t>
  </si>
  <si>
    <t>Thực Hành Y Học Cổ Truyền</t>
  </si>
  <si>
    <t>MED 410</t>
  </si>
  <si>
    <t>Tiền Lâm Sàng 2</t>
  </si>
  <si>
    <t>MED 446</t>
  </si>
  <si>
    <t>Thực Tập Cộng Đồng 1</t>
  </si>
  <si>
    <t>MED 460</t>
  </si>
  <si>
    <t>Tiền Lâm Sàng 3</t>
  </si>
  <si>
    <t>MED 613</t>
  </si>
  <si>
    <t>Gây Mê Hồi Sức 1</t>
  </si>
  <si>
    <t>MED 646</t>
  </si>
  <si>
    <t>Thực Tập Cộng Đồng 2</t>
  </si>
  <si>
    <t>MED 661</t>
  </si>
  <si>
    <t>Y Học Gia Đình</t>
  </si>
  <si>
    <t>MED 705</t>
  </si>
  <si>
    <t>Pháp Y</t>
  </si>
  <si>
    <t>MED 709</t>
  </si>
  <si>
    <t>Y Học Thảm Họa</t>
  </si>
  <si>
    <t>MED 747</t>
  </si>
  <si>
    <t>MED 749</t>
  </si>
  <si>
    <t>Luận Văn Tốt Nghiệp</t>
  </si>
  <si>
    <t>MIB 264</t>
  </si>
  <si>
    <t>Vi Sinh Học Thực Phẩm</t>
  </si>
  <si>
    <t>MIB 280</t>
  </si>
  <si>
    <t>Ký Sinh Trùng Cho Y Khoa</t>
  </si>
  <si>
    <t>MT 400</t>
  </si>
  <si>
    <t>Kỹ Thuật &amp; Công Nghệ Y Dược</t>
  </si>
  <si>
    <t>MT 402</t>
  </si>
  <si>
    <t>Chẩn Đoán Hình Ảnh</t>
  </si>
  <si>
    <t>MT 406</t>
  </si>
  <si>
    <t>Y Học Hạt Nhân</t>
  </si>
  <si>
    <t>NTR 152</t>
  </si>
  <si>
    <t>Thực Hành Dinh Dưỡng Học</t>
  </si>
  <si>
    <t>OPT 600</t>
  </si>
  <si>
    <t>Mắt</t>
  </si>
  <si>
    <t>PGY 251</t>
  </si>
  <si>
    <t>Sinh Lý 1</t>
  </si>
  <si>
    <t>PGY 301</t>
  </si>
  <si>
    <t>Sinh Lý 2</t>
  </si>
  <si>
    <t>PTY 601</t>
  </si>
  <si>
    <t>Tâm Thần 1</t>
  </si>
  <si>
    <t>PTH 351</t>
  </si>
  <si>
    <t>Giải Phẫu Bệnh</t>
  </si>
  <si>
    <t>PTH 603</t>
  </si>
  <si>
    <t>Da Liễu 1</t>
  </si>
  <si>
    <t>PTH 604</t>
  </si>
  <si>
    <t>Thần Kinh (Bệnh Học)</t>
  </si>
  <si>
    <t>PTH 605</t>
  </si>
  <si>
    <t>Truyền Nhiễm 1</t>
  </si>
  <si>
    <t>PTH 606</t>
  </si>
  <si>
    <t>Ung Thư Đại Cương</t>
  </si>
  <si>
    <t>PTH 615</t>
  </si>
  <si>
    <t>Bệnh Nghề Nghiệp</t>
  </si>
  <si>
    <t>PTH 655</t>
  </si>
  <si>
    <t>Lao 1</t>
  </si>
  <si>
    <t>PHI 461</t>
  </si>
  <si>
    <t>Phương Pháp Nghiên Cứu Khoa Hoc Trong Y Học</t>
  </si>
  <si>
    <t>PHM 446</t>
  </si>
  <si>
    <t>PHM 449</t>
  </si>
  <si>
    <t>PHM 497</t>
  </si>
  <si>
    <t>Thực hành Dược khoa</t>
  </si>
  <si>
    <t>SPM 303</t>
  </si>
  <si>
    <t>Thực Hành Dịch Tể Học</t>
  </si>
  <si>
    <t>SPM 513</t>
  </si>
  <si>
    <t>Tổ Chức Y Tế - Chương Trình Y Tế Quốc Gia Nâng Cao</t>
  </si>
  <si>
    <t>SUR 252</t>
  </si>
  <si>
    <t>SUR 351</t>
  </si>
  <si>
    <t>Ngoại Cơ Sở 2</t>
  </si>
  <si>
    <t>SUR 352</t>
  </si>
  <si>
    <t>SUR 508</t>
  </si>
  <si>
    <t>Ngoại Bệnh Lý I</t>
  </si>
  <si>
    <t>SUR 509</t>
  </si>
  <si>
    <t>Ngoại Bệnh Lý II</t>
  </si>
  <si>
    <t>SUR 708</t>
  </si>
  <si>
    <t>Ngoại Bệnh Lý III</t>
  </si>
  <si>
    <t>SUR 709</t>
  </si>
  <si>
    <t>Ngoại Bệnh Lý IV</t>
  </si>
  <si>
    <t>THR 201</t>
  </si>
  <si>
    <t>Nhiệt Động Học</t>
  </si>
  <si>
    <t>UIU-IS 301</t>
  </si>
  <si>
    <t>Database</t>
  </si>
  <si>
    <t>UIU-MTH 254</t>
  </si>
  <si>
    <t>Discrete Math &amp; Statistical Applications</t>
  </si>
  <si>
    <t>1001A</t>
  </si>
  <si>
    <t>1001B</t>
  </si>
  <si>
    <t>208/3</t>
  </si>
  <si>
    <t>208/4</t>
  </si>
  <si>
    <t>613/1</t>
  </si>
  <si>
    <t>613/2</t>
  </si>
  <si>
    <t>613/3</t>
  </si>
  <si>
    <t>613/4</t>
  </si>
  <si>
    <t>613/5</t>
  </si>
  <si>
    <t>613/6</t>
  </si>
  <si>
    <t>613/7</t>
  </si>
  <si>
    <t>133/1-A</t>
  </si>
  <si>
    <t>133/2-A</t>
  </si>
  <si>
    <t>131-A</t>
  </si>
  <si>
    <t>109-B</t>
  </si>
  <si>
    <t>110-B</t>
  </si>
  <si>
    <t>201-C</t>
  </si>
  <si>
    <t>501/1-C</t>
  </si>
  <si>
    <t>501/2-C</t>
  </si>
  <si>
    <t>504/1-C</t>
  </si>
  <si>
    <t>504/2-C</t>
  </si>
  <si>
    <t>504/3-C</t>
  </si>
  <si>
    <t>504/4-C</t>
  </si>
  <si>
    <t>301/1-D</t>
  </si>
  <si>
    <t>301/2-D</t>
  </si>
  <si>
    <t>304/1-D</t>
  </si>
  <si>
    <t>304/2-D</t>
  </si>
  <si>
    <t>404/1-D</t>
  </si>
  <si>
    <t>404/2-D</t>
  </si>
  <si>
    <t>101/1-E</t>
  </si>
  <si>
    <t>101/2-E</t>
  </si>
  <si>
    <t>204-E</t>
  </si>
  <si>
    <t>205-E</t>
  </si>
  <si>
    <t>301/1-E</t>
  </si>
  <si>
    <t>301/2-E</t>
  </si>
  <si>
    <t>304/1-E</t>
  </si>
  <si>
    <t>304/2-E</t>
  </si>
  <si>
    <t>401-E</t>
  </si>
  <si>
    <t>402-E</t>
  </si>
  <si>
    <t>404-E</t>
  </si>
  <si>
    <t>405-E</t>
  </si>
  <si>
    <t>501/1-E</t>
  </si>
  <si>
    <t>501/2-E</t>
  </si>
  <si>
    <t>504/1-E</t>
  </si>
  <si>
    <t>504/2-E</t>
  </si>
  <si>
    <t>ENG</t>
  </si>
  <si>
    <t>ENG 335</t>
  </si>
  <si>
    <t>Anh Văn Chuyên Ngành Kiến Trúc</t>
  </si>
  <si>
    <t>DANH SÁCH SINH VIÊN DỰ THI KTHP * NH: 2019-2020</t>
  </si>
  <si>
    <t>TỔNG</t>
  </si>
  <si>
    <t>TN</t>
  </si>
  <si>
    <t>TL</t>
  </si>
  <si>
    <t>SỐ MÁY</t>
  </si>
  <si>
    <t>DUNG LƯỢNG</t>
  </si>
  <si>
    <t>Phan Tuấn</t>
  </si>
  <si>
    <t>Anh</t>
  </si>
  <si>
    <t>IS 384 B</t>
  </si>
  <si>
    <t>Nguyễn Lý Thiên</t>
  </si>
  <si>
    <t>Bửu</t>
  </si>
  <si>
    <t>Nguyễn Thành</t>
  </si>
  <si>
    <t>Chung</t>
  </si>
  <si>
    <t>Phùng Văn</t>
  </si>
  <si>
    <t>Đạt</t>
  </si>
  <si>
    <t>Lương Phan Thành</t>
  </si>
  <si>
    <t>Mai Văn Tiến</t>
  </si>
  <si>
    <t>Đỉnh</t>
  </si>
  <si>
    <t>Bùi Hữu</t>
  </si>
  <si>
    <t>Dự</t>
  </si>
  <si>
    <t>Nguyễn Ngọc</t>
  </si>
  <si>
    <t>Dũng</t>
  </si>
  <si>
    <t>Phan Thị Mỹ</t>
  </si>
  <si>
    <t>Duyên</t>
  </si>
  <si>
    <t>Ngô Minh</t>
  </si>
  <si>
    <t>Hà</t>
  </si>
  <si>
    <t>Nguyễn Đắc Lê Phúc</t>
  </si>
  <si>
    <t>Hậu</t>
  </si>
  <si>
    <t>Phạm Minh</t>
  </si>
  <si>
    <t>Hiếu</t>
  </si>
  <si>
    <t>Trương Thanh</t>
  </si>
  <si>
    <t>Trần Văn</t>
  </si>
  <si>
    <t>Hiệu</t>
  </si>
  <si>
    <t>Nguyễn Quốc</t>
  </si>
  <si>
    <t>Hòa</t>
  </si>
  <si>
    <t>Trương Xuân</t>
  </si>
  <si>
    <t>Hoàng</t>
  </si>
  <si>
    <t>Âu Danh</t>
  </si>
  <si>
    <t>Huy</t>
  </si>
  <si>
    <t>Nguyễn Đức</t>
  </si>
  <si>
    <t>Trần Dương</t>
  </si>
  <si>
    <t>Ngô Nguyễn Thiếu</t>
  </si>
  <si>
    <t>Nguyễn Trần Quốc</t>
  </si>
  <si>
    <t>Nguyễn Đăng</t>
  </si>
  <si>
    <t>Khanh</t>
  </si>
  <si>
    <t>Nguyễn Phước</t>
  </si>
  <si>
    <t>Kim</t>
  </si>
  <si>
    <t>Lê Huỳnh Tiến</t>
  </si>
  <si>
    <t>Lập</t>
  </si>
  <si>
    <t>Nguyễn Văn</t>
  </si>
  <si>
    <t>Linh</t>
  </si>
  <si>
    <t>Lương Công</t>
  </si>
  <si>
    <t>Mạnh</t>
  </si>
  <si>
    <t>Trương Trọng</t>
  </si>
  <si>
    <t>Nhân</t>
  </si>
  <si>
    <t>Nguyễn Minh Ngọc</t>
  </si>
  <si>
    <t>Nhi</t>
  </si>
  <si>
    <t>Trần Thái</t>
  </si>
  <si>
    <t>Pháp</t>
  </si>
  <si>
    <t>Đoàn Minh</t>
  </si>
  <si>
    <t>Phong</t>
  </si>
  <si>
    <t>Trương Phan Hoàng</t>
  </si>
  <si>
    <t>Phúc</t>
  </si>
  <si>
    <t xml:space="preserve">Nguyễn </t>
  </si>
  <si>
    <t>Phương</t>
  </si>
  <si>
    <t>Trần Hồng</t>
  </si>
  <si>
    <t>Quang</t>
  </si>
  <si>
    <t>Nguyễn Văn Thanh</t>
  </si>
  <si>
    <t>Sơn</t>
  </si>
  <si>
    <t>Trần Nhật</t>
  </si>
  <si>
    <t>Tài</t>
  </si>
  <si>
    <t>Tân</t>
  </si>
  <si>
    <t>Phạm Ngọc</t>
  </si>
  <si>
    <t>Thắm</t>
  </si>
  <si>
    <t>Dương Lê Đức</t>
  </si>
  <si>
    <t>Thịnh</t>
  </si>
  <si>
    <t>Ngô Thanh</t>
  </si>
  <si>
    <t>Tú</t>
  </si>
  <si>
    <t>Lê Anh</t>
  </si>
  <si>
    <t>Tuấn</t>
  </si>
  <si>
    <t>Nguyễn Quang</t>
  </si>
  <si>
    <t>Vũ</t>
  </si>
  <si>
    <t>Hà Thị</t>
  </si>
  <si>
    <t>Xí</t>
  </si>
  <si>
    <t>Lưu Quốc</t>
  </si>
  <si>
    <t>Bảo</t>
  </si>
  <si>
    <t>IS 384 D</t>
  </si>
  <si>
    <t>Lê Văn</t>
  </si>
  <si>
    <t>Bình</t>
  </si>
  <si>
    <t>Nguyễn Thanh</t>
  </si>
  <si>
    <t>Chương</t>
  </si>
  <si>
    <t>Ngô Thế</t>
  </si>
  <si>
    <t>Cường</t>
  </si>
  <si>
    <t>Phạm Đức</t>
  </si>
  <si>
    <t>Trần Anh</t>
  </si>
  <si>
    <t>Đông</t>
  </si>
  <si>
    <t>Lê Đức</t>
  </si>
  <si>
    <t>Lưu Kim</t>
  </si>
  <si>
    <t>Dương</t>
  </si>
  <si>
    <t>Hải</t>
  </si>
  <si>
    <t>Phan Quang</t>
  </si>
  <si>
    <t>Đặng Mậu</t>
  </si>
  <si>
    <t>Phan Ngọc</t>
  </si>
  <si>
    <t>Lê Trọng</t>
  </si>
  <si>
    <t>Hùng</t>
  </si>
  <si>
    <t>Vũ Văn</t>
  </si>
  <si>
    <t>Phạm Văn</t>
  </si>
  <si>
    <t>Hưng</t>
  </si>
  <si>
    <t>Nguyễn Đăng Nam</t>
  </si>
  <si>
    <t>Khang</t>
  </si>
  <si>
    <t>Khánh</t>
  </si>
  <si>
    <t>Trần Phước</t>
  </si>
  <si>
    <t>Võ Cao</t>
  </si>
  <si>
    <t>Kỳ</t>
  </si>
  <si>
    <t>Nguyễn Hoàng</t>
  </si>
  <si>
    <t>Lộc</t>
  </si>
  <si>
    <t>Vũ Hoàng</t>
  </si>
  <si>
    <t>Nam</t>
  </si>
  <si>
    <t>Nhật</t>
  </si>
  <si>
    <t>Hồ Công</t>
  </si>
  <si>
    <t>Nho</t>
  </si>
  <si>
    <t>Ni</t>
  </si>
  <si>
    <t>Lê Hùng</t>
  </si>
  <si>
    <t>Huỳnh Hữu</t>
  </si>
  <si>
    <t>Võ Hoàng</t>
  </si>
  <si>
    <t>Võ Trịnh</t>
  </si>
  <si>
    <t>Quân</t>
  </si>
  <si>
    <t>Nguyễn Phú</t>
  </si>
  <si>
    <t xml:space="preserve">Trương </t>
  </si>
  <si>
    <t>Sang</t>
  </si>
  <si>
    <t>Phạm Đăng An</t>
  </si>
  <si>
    <t>Thành</t>
  </si>
  <si>
    <t>Đàm Thị Thanh</t>
  </si>
  <si>
    <t>Thảo</t>
  </si>
  <si>
    <t>Đặng Hoàn</t>
  </si>
  <si>
    <t>Thiện</t>
  </si>
  <si>
    <t>Thọ</t>
  </si>
  <si>
    <t>Phan Minh</t>
  </si>
  <si>
    <t>Tiến</t>
  </si>
  <si>
    <t>Trải</t>
  </si>
  <si>
    <t>Huỳnh Minh</t>
  </si>
  <si>
    <t>Trí</t>
  </si>
  <si>
    <t>Lê Cao</t>
  </si>
  <si>
    <t>Triều</t>
  </si>
  <si>
    <t>Trần Minh</t>
  </si>
  <si>
    <t>Lê Duy</t>
  </si>
  <si>
    <t>Vương</t>
  </si>
  <si>
    <t>Võ Văn</t>
  </si>
  <si>
    <t>An</t>
  </si>
  <si>
    <t>IS 384 F</t>
  </si>
  <si>
    <t xml:space="preserve">Thái </t>
  </si>
  <si>
    <t>Trần Quốc</t>
  </si>
  <si>
    <t>Dương Văn</t>
  </si>
  <si>
    <t>Nguyễn Xuân</t>
  </si>
  <si>
    <t>Duy</t>
  </si>
  <si>
    <t>Nguyễn Anh</t>
  </si>
  <si>
    <t>Hào</t>
  </si>
  <si>
    <t>Lê Đình</t>
  </si>
  <si>
    <t>Hoàn</t>
  </si>
  <si>
    <t>Lê Lộc Nhật</t>
  </si>
  <si>
    <t>Nguyễn Minh</t>
  </si>
  <si>
    <t>Hồng</t>
  </si>
  <si>
    <t>Trần Ngọc</t>
  </si>
  <si>
    <t>Trần Quang</t>
  </si>
  <si>
    <t>Trần Gia</t>
  </si>
  <si>
    <t>Phạm Nguyễn Đình</t>
  </si>
  <si>
    <t>Đặng Ngọc</t>
  </si>
  <si>
    <t>Khải</t>
  </si>
  <si>
    <t>Phan Hoài</t>
  </si>
  <si>
    <t>Lê Thị</t>
  </si>
  <si>
    <t>Loan</t>
  </si>
  <si>
    <t>Nguyễn Hữu</t>
  </si>
  <si>
    <t>Long</t>
  </si>
  <si>
    <t>Huỳnh Văn</t>
  </si>
  <si>
    <t>Trần Đỗ</t>
  </si>
  <si>
    <t>Nguyên</t>
  </si>
  <si>
    <t>Trần Thị Yến</t>
  </si>
  <si>
    <t>Phan Thị Quý</t>
  </si>
  <si>
    <t>Như</t>
  </si>
  <si>
    <t>Võ Thị Quỳnh</t>
  </si>
  <si>
    <t>Nhung</t>
  </si>
  <si>
    <t>Phi</t>
  </si>
  <si>
    <t>Đào Quang Thanh</t>
  </si>
  <si>
    <t>Tôn Thất Minh</t>
  </si>
  <si>
    <t>Lê Hồng</t>
  </si>
  <si>
    <t>Lê Thị Diễm</t>
  </si>
  <si>
    <t>Quỳnh</t>
  </si>
  <si>
    <t>Huỳnh Tấn</t>
  </si>
  <si>
    <t>Sáng</t>
  </si>
  <si>
    <t>Nguyễn Tú</t>
  </si>
  <si>
    <t>Sinh</t>
  </si>
  <si>
    <t>Đinh Thanh</t>
  </si>
  <si>
    <t>Phan Thị</t>
  </si>
  <si>
    <t>Sự</t>
  </si>
  <si>
    <t>Thắng</t>
  </si>
  <si>
    <t>Huỳnh Công</t>
  </si>
  <si>
    <t>Trần Đình</t>
  </si>
  <si>
    <t>Tin</t>
  </si>
  <si>
    <t>Toàn</t>
  </si>
  <si>
    <t>Nguyễn Viết</t>
  </si>
  <si>
    <t>Trọng</t>
  </si>
  <si>
    <t>Nguyễn Trường Quốc</t>
  </si>
  <si>
    <t>Trung</t>
  </si>
  <si>
    <t>Hà Duy</t>
  </si>
  <si>
    <t>Việt</t>
  </si>
  <si>
    <t>Lý Duy</t>
  </si>
  <si>
    <t>Lê Hữu</t>
  </si>
  <si>
    <t>IS 384 H</t>
  </si>
  <si>
    <t>Lê Xuân Hoàng</t>
  </si>
  <si>
    <t>Cầu</t>
  </si>
  <si>
    <t>Ngô Văn</t>
  </si>
  <si>
    <t>Công</t>
  </si>
  <si>
    <t>Đức</t>
  </si>
  <si>
    <t>Nguyễn Thị Thuỳ</t>
  </si>
  <si>
    <t>Dung</t>
  </si>
  <si>
    <t>Huỳnh Ngọc</t>
  </si>
  <si>
    <t>Phan Thanh</t>
  </si>
  <si>
    <t>Đào Trần Nguyên</t>
  </si>
  <si>
    <t>Hạnh</t>
  </si>
  <si>
    <t>Phan Thị Diệu</t>
  </si>
  <si>
    <t>Hiền</t>
  </si>
  <si>
    <t>Võ Ngọc</t>
  </si>
  <si>
    <t>Cao Thị Như</t>
  </si>
  <si>
    <t>Hoài</t>
  </si>
  <si>
    <t>Nguyễn Mạnh</t>
  </si>
  <si>
    <t>Lê Vĩnh</t>
  </si>
  <si>
    <t>Phạm Anh</t>
  </si>
  <si>
    <t>Khoa</t>
  </si>
  <si>
    <t>Ngô Thị Thiên</t>
  </si>
  <si>
    <t>Kiều</t>
  </si>
  <si>
    <t>Nguyễn Tấn</t>
  </si>
  <si>
    <t>Võ Đỗ Văn</t>
  </si>
  <si>
    <t>Minh</t>
  </si>
  <si>
    <t>Trần Nguyễn Sao</t>
  </si>
  <si>
    <t>Phạm Tiến</t>
  </si>
  <si>
    <t>Huỳnh Như</t>
  </si>
  <si>
    <t>Ngọc</t>
  </si>
  <si>
    <t>Phạm Nguyễn Khôi</t>
  </si>
  <si>
    <t>Ninh</t>
  </si>
  <si>
    <t>Lê Ngọc Hoàng</t>
  </si>
  <si>
    <t>Nguyễn Huỳnh Nhật</t>
  </si>
  <si>
    <t>Huỳnh Đình</t>
  </si>
  <si>
    <t>Quốc</t>
  </si>
  <si>
    <t>Trần Hữu</t>
  </si>
  <si>
    <t>Lê Thị Bảo</t>
  </si>
  <si>
    <t>Quyên</t>
  </si>
  <si>
    <t>Quyền</t>
  </si>
  <si>
    <t>Trần Thị Ngân</t>
  </si>
  <si>
    <t>Hoàng Văn</t>
  </si>
  <si>
    <t>Tạ Quốc</t>
  </si>
  <si>
    <t>Tín</t>
  </si>
  <si>
    <t>Nguyễn Thị Kiều</t>
  </si>
  <si>
    <t>Trang</t>
  </si>
  <si>
    <t>Phạm Thị</t>
  </si>
  <si>
    <t>Phạm Trọng</t>
  </si>
  <si>
    <t>Lê Thị Hồng</t>
  </si>
  <si>
    <t>Vân</t>
  </si>
  <si>
    <t>Hồ Quang</t>
  </si>
  <si>
    <t>Vinh</t>
  </si>
  <si>
    <t>Hoàng Thảo</t>
  </si>
  <si>
    <t>Vy</t>
  </si>
  <si>
    <t>K23TPM</t>
  </si>
  <si>
    <t>K23CMU-TPM</t>
  </si>
  <si>
    <t>K22TPM</t>
  </si>
  <si>
    <t>K22ADH</t>
  </si>
  <si>
    <t>K22CMU-TPM</t>
  </si>
  <si>
    <t>K21ADH</t>
  </si>
  <si>
    <t>K22CMU-TMT</t>
  </si>
  <si>
    <t>K22ACD</t>
  </si>
  <si>
    <t>K21TPM</t>
  </si>
  <si>
    <t>K23TMT</t>
  </si>
  <si>
    <t>K22TCD</t>
  </si>
  <si>
    <t>K22TMT</t>
  </si>
  <si>
    <t>K23ADH</t>
  </si>
  <si>
    <t>K23TTT</t>
  </si>
  <si>
    <t>K22QTM</t>
  </si>
  <si>
    <t>K23TCD</t>
  </si>
  <si>
    <t>301-90-40-2-1-5-1</t>
  </si>
  <si>
    <t>501-91-40-2-3-5-2</t>
  </si>
  <si>
    <t>508-92-26-1-5-5-3</t>
  </si>
  <si>
    <t>609-93-40-2-6-5-4</t>
  </si>
  <si>
    <t>610-94-40-2-8-5-5</t>
  </si>
  <si>
    <t>301</t>
  </si>
  <si>
    <t>KHỐI LỚP: IS 384(B-D-F-H)</t>
  </si>
  <si>
    <t>90</t>
  </si>
  <si>
    <t>MÔN : Kỹ Thuật Thương Mại Điện Tử (ASP.NET) * MÃ MÔN :  IS 384</t>
  </si>
  <si>
    <t>Thời gian:15h30 - Ngày 09/07/2020 - Phòng: 301 - cơ sở:  03 Quang Trung</t>
  </si>
  <si>
    <t/>
  </si>
  <si>
    <t>15h30 - Ngày 09/07/2020 - Phòng: 301</t>
  </si>
  <si>
    <t>501</t>
  </si>
  <si>
    <t>91</t>
  </si>
  <si>
    <t>Thời gian:15h30 - Ngày 09/07/2020 - Phòng: 501 - cơ sở:  03 Quang Trung</t>
  </si>
  <si>
    <t>15h30 - Ngày 09/07/2020 - Phòng: 501</t>
  </si>
  <si>
    <t>508</t>
  </si>
  <si>
    <t>92</t>
  </si>
  <si>
    <t>Thời gian:15h30 - Ngày 09/07/2020 - Phòng: 508 - cơ sở:  03 Quang Trung</t>
  </si>
  <si>
    <t>15h30 - Ngày 09/07/2020 - Phòng: 508</t>
  </si>
  <si>
    <t>609</t>
  </si>
  <si>
    <t>93</t>
  </si>
  <si>
    <t>Thời gian:15h30 - Ngày 09/07/2020 - Phòng: 609 - cơ sở:  03 Quang Trung</t>
  </si>
  <si>
    <t>15h30 - Ngày 09/07/2020 - Phòng: 609</t>
  </si>
  <si>
    <t>610</t>
  </si>
  <si>
    <t>94</t>
  </si>
  <si>
    <t>Thời gian:15h30 - Ngày 09/07/2020 - Phòng: 610 - cơ sở:  03 Quang Trung</t>
  </si>
  <si>
    <t>15h30 - Ngày 09/07/2020 - Phòng: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</si>
</sst>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0.0%"/>
    <numFmt numFmtId="168" formatCode="&quot;$&quot;#,##0.00"/>
    <numFmt numFmtId="169" formatCode="#\ ###\ ###"/>
    <numFmt numFmtId="170" formatCode="\$#,##0\ ;\(\$#,##0\)"/>
    <numFmt numFmtId="171" formatCode="#\ ###\ ##0.0"/>
    <numFmt numFmtId="172" formatCode="#\ ###\ ###\ .00"/>
    <numFmt numFmtId="173" formatCode="&quot;$&quot;#,##0;[Red]\-&quot;$&quot;#,##0"/>
    <numFmt numFmtId="174" formatCode="&quot;$&quot;#,##0.00;[Red]\-&quot;$&quot;#,##0.00"/>
    <numFmt numFmtId="175" formatCode="0.00_)"/>
    <numFmt numFmtId="176" formatCode="_-* #,##0.00_-;\-* #,##0.00_-;_-* &quot;-&quot;??_-;_-@_-"/>
    <numFmt numFmtId="177" formatCode="&quot;\&quot;#,##0.00;[Red]&quot;\&quot;\-#,##0.00"/>
    <numFmt numFmtId="178" formatCode="&quot;\&quot;#,##0;[Red]&quot;\&quot;\-#,##0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0.0"/>
    <numFmt numFmtId="182" formatCode="General_)"/>
    <numFmt numFmtId="183" formatCode="_(&quot;£¤&quot;* #,##0_);_(&quot;£¤&quot;* \(#,##0\);_(&quot;£¤&quot;* &quot;-&quot;_);_(@_)"/>
    <numFmt numFmtId="184" formatCode="_(&quot;£¤&quot;* #,##0.00_);_(&quot;£¤&quot;* \(#,##0.00\);_(&quot;£¤&quot;* &quot;-&quot;??_);_(@_)"/>
    <numFmt numFmtId="185" formatCode="0E+00;\趰"/>
    <numFmt numFmtId="186" formatCode="0.0E+00;\趰"/>
    <numFmt numFmtId="187" formatCode="0.00E+00;\许"/>
    <numFmt numFmtId="188" formatCode="0.00E+00;\趰"/>
    <numFmt numFmtId="189" formatCode="_-&quot;£&quot;* #,##0_-;\-&quot;£&quot;* #,##0_-;_-&quot;£&quot;* &quot;-&quot;_-;_-@_-"/>
    <numFmt numFmtId="190" formatCode="0.000"/>
  </numFmts>
  <fonts count="10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sz val="11"/>
      <color indexed="8"/>
      <name val="Arial"/>
      <family val="2"/>
    </font>
    <font>
      <sz val="11"/>
      <name val="Times New Roman"/>
      <family val="1"/>
      <charset val="163"/>
    </font>
    <font>
      <sz val="10"/>
      <name val="Arial"/>
      <family val="2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8"/>
      <name val="Times New Roman"/>
      <family val="1"/>
      <charset val="163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b/>
      <sz val="9"/>
      <color theme="0"/>
      <name val="Times New Roman"/>
      <family val="1"/>
    </font>
    <font>
      <b/>
      <i/>
      <sz val="10"/>
      <name val="VNtimes new roman"/>
      <family val="2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6">
    <xf numFmtId="0" fontId="0" fillId="0" borderId="0"/>
    <xf numFmtId="164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4" fillId="0" borderId="0"/>
    <xf numFmtId="182" fontId="35" fillId="0" borderId="0"/>
    <xf numFmtId="0" fontId="15" fillId="2" borderId="0"/>
    <xf numFmtId="0" fontId="16" fillId="2" borderId="0"/>
    <xf numFmtId="0" fontId="59" fillId="5" borderId="0" applyNumberFormat="0" applyBorder="0" applyAlignment="0" applyProtection="0"/>
    <xf numFmtId="0" fontId="59" fillId="6" borderId="0" applyNumberFormat="0" applyBorder="0" applyAlignment="0" applyProtection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17" fillId="2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18" fillId="0" borderId="0">
      <alignment wrapText="1"/>
    </xf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28" borderId="0" applyNumberFormat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38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7" fontId="38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61" fillId="29" borderId="0" applyNumberFormat="0" applyBorder="0" applyAlignment="0" applyProtection="0"/>
    <xf numFmtId="0" fontId="2" fillId="0" borderId="0" applyFont="0" applyFill="0" applyBorder="0" applyAlignment="0" applyProtection="0">
      <alignment horizontal="right"/>
    </xf>
    <xf numFmtId="0" fontId="19" fillId="0" borderId="0"/>
    <xf numFmtId="0" fontId="51" fillId="0" borderId="0"/>
    <xf numFmtId="0" fontId="19" fillId="0" borderId="0"/>
    <xf numFmtId="37" fontId="39" fillId="0" borderId="0"/>
    <xf numFmtId="0" fontId="40" fillId="0" borderId="0"/>
    <xf numFmtId="0" fontId="2" fillId="0" borderId="0" applyFill="0" applyBorder="0" applyAlignment="0"/>
    <xf numFmtId="0" fontId="2" fillId="0" borderId="0" applyFill="0" applyBorder="0" applyAlignment="0"/>
    <xf numFmtId="167" fontId="2" fillId="0" borderId="0" applyFill="0" applyBorder="0" applyAlignment="0"/>
    <xf numFmtId="168" fontId="2" fillId="0" borderId="0" applyFill="0" applyBorder="0" applyAlignment="0"/>
    <xf numFmtId="0" fontId="62" fillId="30" borderId="29" applyNumberFormat="0" applyAlignment="0" applyProtection="0"/>
    <xf numFmtId="0" fontId="41" fillId="0" borderId="0"/>
    <xf numFmtId="0" fontId="63" fillId="31" borderId="30" applyNumberFormat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169" fontId="20" fillId="0" borderId="0"/>
    <xf numFmtId="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0" fillId="0" borderId="0"/>
    <xf numFmtId="0" fontId="2" fillId="0" borderId="0" applyFont="0" applyFill="0" applyBorder="0" applyAlignment="0" applyProtection="0"/>
    <xf numFmtId="172" fontId="20" fillId="0" borderId="0"/>
    <xf numFmtId="0" fontId="2" fillId="0" borderId="0" applyFill="0" applyBorder="0" applyAlignment="0"/>
    <xf numFmtId="0" fontId="2" fillId="0" borderId="0" applyFill="0" applyBorder="0" applyAlignment="0"/>
    <xf numFmtId="0" fontId="64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5" fillId="32" borderId="0" applyNumberFormat="0" applyBorder="0" applyAlignment="0" applyProtection="0"/>
    <xf numFmtId="38" fontId="11" fillId="2" borderId="0" applyNumberFormat="0" applyBorder="0" applyAlignment="0" applyProtection="0"/>
    <xf numFmtId="38" fontId="11" fillId="2" borderId="0" applyNumberFormat="0" applyBorder="0" applyAlignment="0" applyProtection="0"/>
    <xf numFmtId="0" fontId="42" fillId="0" borderId="0">
      <alignment horizontal="left"/>
    </xf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66" fillId="0" borderId="31" applyNumberFormat="0" applyFill="0" applyAlignment="0" applyProtection="0"/>
    <xf numFmtId="0" fontId="22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21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8" fillId="0" borderId="0" applyNumberFormat="0" applyFill="0" applyBorder="0" applyAlignment="0" applyProtection="0"/>
    <xf numFmtId="0" fontId="22" fillId="0" borderId="0" applyProtection="0"/>
    <xf numFmtId="0" fontId="22" fillId="0" borderId="0" applyProtection="0"/>
    <xf numFmtId="0" fontId="21" fillId="0" borderId="0" applyProtection="0"/>
    <xf numFmtId="0" fontId="21" fillId="0" borderId="0" applyProtection="0"/>
    <xf numFmtId="0" fontId="69" fillId="33" borderId="29" applyNumberFormat="0" applyAlignment="0" applyProtection="0"/>
    <xf numFmtId="10" fontId="11" fillId="3" borderId="3" applyNumberFormat="0" applyBorder="0" applyAlignment="0" applyProtection="0"/>
    <xf numFmtId="10" fontId="11" fillId="3" borderId="3" applyNumberFormat="0" applyBorder="0" applyAlignment="0" applyProtection="0"/>
    <xf numFmtId="0" fontId="52" fillId="0" borderId="0"/>
    <xf numFmtId="0" fontId="2" fillId="0" borderId="0" applyFill="0" applyBorder="0" applyAlignment="0"/>
    <xf numFmtId="0" fontId="2" fillId="0" borderId="0" applyFill="0" applyBorder="0" applyAlignment="0"/>
    <xf numFmtId="0" fontId="70" fillId="0" borderId="34" applyNumberFormat="0" applyFill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43" fillId="0" borderId="4"/>
    <xf numFmtId="189" fontId="2" fillId="0" borderId="5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4" fillId="0" borderId="0" applyNumberFormat="0" applyFont="0" applyFill="0" applyAlignment="0"/>
    <xf numFmtId="0" fontId="71" fillId="34" borderId="0" applyNumberFormat="0" applyBorder="0" applyAlignment="0" applyProtection="0"/>
    <xf numFmtId="0" fontId="4" fillId="0" borderId="0"/>
    <xf numFmtId="37" fontId="25" fillId="0" borderId="0"/>
    <xf numFmtId="175" fontId="26" fillId="0" borderId="0"/>
    <xf numFmtId="0" fontId="2" fillId="0" borderId="0"/>
    <xf numFmtId="0" fontId="2" fillId="0" borderId="0"/>
    <xf numFmtId="0" fontId="9" fillId="0" borderId="0"/>
    <xf numFmtId="0" fontId="59" fillId="0" borderId="0"/>
    <xf numFmtId="0" fontId="9" fillId="0" borderId="0"/>
    <xf numFmtId="0" fontId="53" fillId="0" borderId="0"/>
    <xf numFmtId="0" fontId="2" fillId="0" borderId="0"/>
    <xf numFmtId="0" fontId="59" fillId="0" borderId="0"/>
    <xf numFmtId="0" fontId="59" fillId="0" borderId="0"/>
    <xf numFmtId="0" fontId="1" fillId="0" borderId="0"/>
    <xf numFmtId="0" fontId="2" fillId="0" borderId="0"/>
    <xf numFmtId="0" fontId="59" fillId="0" borderId="0"/>
    <xf numFmtId="0" fontId="59" fillId="0" borderId="0"/>
    <xf numFmtId="0" fontId="72" fillId="0" borderId="0"/>
    <xf numFmtId="0" fontId="37" fillId="0" borderId="0"/>
    <xf numFmtId="0" fontId="1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38" fillId="0" borderId="0"/>
    <xf numFmtId="0" fontId="47" fillId="35" borderId="35" applyNumberFormat="0" applyFont="0" applyAlignment="0" applyProtection="0"/>
    <xf numFmtId="0" fontId="73" fillId="30" borderId="36" applyNumberFormat="0" applyAlignment="0" applyProtection="0"/>
    <xf numFmtId="167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3" fillId="0" borderId="6" applyNumberFormat="0" applyBorder="0"/>
    <xf numFmtId="0" fontId="2" fillId="0" borderId="0" applyFill="0" applyBorder="0" applyAlignment="0"/>
    <xf numFmtId="0" fontId="2" fillId="0" borderId="0" applyFill="0" applyBorder="0" applyAlignment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4" fillId="0" borderId="4">
      <alignment horizontal="center"/>
    </xf>
    <xf numFmtId="3" fontId="23" fillId="0" borderId="0" applyFont="0" applyFill="0" applyBorder="0" applyAlignment="0" applyProtection="0"/>
    <xf numFmtId="0" fontId="23" fillId="4" borderId="0" applyNumberFormat="0" applyFont="0" applyBorder="0" applyAlignment="0" applyProtection="0"/>
    <xf numFmtId="3" fontId="28" fillId="0" borderId="0"/>
    <xf numFmtId="0" fontId="45" fillId="0" borderId="0"/>
    <xf numFmtId="0" fontId="43" fillId="0" borderId="0"/>
    <xf numFmtId="49" fontId="2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74" fillId="0" borderId="0" applyNumberFormat="0" applyFill="0" applyBorder="0" applyAlignment="0" applyProtection="0"/>
    <xf numFmtId="0" fontId="75" fillId="0" borderId="37" applyNumberFormat="0" applyFill="0" applyAlignment="0" applyProtection="0"/>
    <xf numFmtId="0" fontId="2" fillId="0" borderId="7" applyNumberFormat="0" applyFont="0" applyFill="0" applyAlignment="0" applyProtection="0"/>
    <xf numFmtId="0" fontId="7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0" fontId="24" fillId="0" borderId="0"/>
    <xf numFmtId="16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/>
    <xf numFmtId="0" fontId="34" fillId="0" borderId="0"/>
    <xf numFmtId="179" fontId="10" fillId="0" borderId="0" applyFont="0" applyFill="0" applyBorder="0" applyAlignment="0" applyProtection="0"/>
    <xf numFmtId="6" fontId="35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0" fontId="82" fillId="0" borderId="0"/>
    <xf numFmtId="9" fontId="2" fillId="0" borderId="0" applyFont="0" applyFill="0" applyBorder="0" applyAlignment="0" applyProtection="0"/>
    <xf numFmtId="0" fontId="59" fillId="0" borderId="0"/>
  </cellStyleXfs>
  <cellXfs count="230">
    <xf numFmtId="0" fontId="0" fillId="0" borderId="0" xfId="0"/>
    <xf numFmtId="0" fontId="6" fillId="0" borderId="0" xfId="0" applyFont="1" applyFill="1"/>
    <xf numFmtId="0" fontId="77" fillId="37" borderId="0" xfId="119" applyNumberFormat="1" applyFont="1" applyFill="1" applyAlignment="1"/>
    <xf numFmtId="0" fontId="5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5" fillId="0" borderId="0" xfId="0" applyFont="1" applyFill="1"/>
    <xf numFmtId="0" fontId="78" fillId="37" borderId="0" xfId="119" applyFont="1" applyFill="1" applyAlignment="1">
      <alignment horizontal="center"/>
    </xf>
    <xf numFmtId="0" fontId="55" fillId="0" borderId="3" xfId="134" applyFont="1" applyFill="1" applyBorder="1" applyAlignment="1">
      <alignment horizontal="center"/>
    </xf>
    <xf numFmtId="0" fontId="4" fillId="0" borderId="8" xfId="131" applyFont="1" applyBorder="1" applyAlignment="1" applyProtection="1">
      <alignment horizontal="center"/>
    </xf>
    <xf numFmtId="0" fontId="48" fillId="0" borderId="11" xfId="120" applyNumberFormat="1" applyFont="1" applyFill="1" applyBorder="1" applyAlignment="1" applyProtection="1">
      <alignment horizontal="left"/>
    </xf>
    <xf numFmtId="0" fontId="48" fillId="0" borderId="12" xfId="120" applyNumberFormat="1" applyFont="1" applyFill="1" applyBorder="1" applyAlignment="1" applyProtection="1">
      <alignment horizontal="left" wrapText="1"/>
    </xf>
    <xf numFmtId="0" fontId="58" fillId="0" borderId="8" xfId="120" applyFont="1" applyBorder="1"/>
    <xf numFmtId="0" fontId="4" fillId="0" borderId="8" xfId="122" applyFont="1" applyBorder="1" applyAlignment="1"/>
    <xf numFmtId="0" fontId="4" fillId="0" borderId="10" xfId="131" applyFont="1" applyBorder="1" applyAlignment="1" applyProtection="1">
      <alignment horizontal="center"/>
    </xf>
    <xf numFmtId="0" fontId="58" fillId="0" borderId="10" xfId="120" applyFont="1" applyBorder="1"/>
    <xf numFmtId="0" fontId="4" fillId="0" borderId="10" xfId="122" applyFont="1" applyBorder="1" applyAlignment="1"/>
    <xf numFmtId="0" fontId="4" fillId="0" borderId="5" xfId="131" applyFont="1" applyBorder="1" applyAlignment="1" applyProtection="1">
      <alignment horizontal="center"/>
    </xf>
    <xf numFmtId="0" fontId="48" fillId="0" borderId="17" xfId="120" applyNumberFormat="1" applyFont="1" applyFill="1" applyBorder="1" applyAlignment="1" applyProtection="1">
      <alignment horizontal="left"/>
    </xf>
    <xf numFmtId="0" fontId="48" fillId="0" borderId="18" xfId="120" applyNumberFormat="1" applyFont="1" applyFill="1" applyBorder="1" applyAlignment="1" applyProtection="1">
      <alignment horizontal="left" wrapText="1"/>
    </xf>
    <xf numFmtId="0" fontId="58" fillId="0" borderId="5" xfId="120" applyFont="1" applyBorder="1"/>
    <xf numFmtId="0" fontId="4" fillId="0" borderId="5" xfId="122" applyFont="1" applyBorder="1" applyAlignment="1"/>
    <xf numFmtId="0" fontId="0" fillId="0" borderId="0" xfId="0" applyAlignment="1">
      <alignment horizontal="center"/>
    </xf>
    <xf numFmtId="0" fontId="80" fillId="0" borderId="8" xfId="120" applyNumberFormat="1" applyFont="1" applyFill="1" applyBorder="1" applyAlignment="1" applyProtection="1">
      <alignment horizontal="center" wrapText="1"/>
    </xf>
    <xf numFmtId="0" fontId="80" fillId="0" borderId="16" xfId="120" applyNumberFormat="1" applyFont="1" applyFill="1" applyBorder="1" applyAlignment="1" applyProtection="1">
      <alignment horizontal="center" wrapText="1"/>
    </xf>
    <xf numFmtId="0" fontId="81" fillId="0" borderId="8" xfId="120" applyFont="1" applyBorder="1" applyAlignment="1">
      <alignment horizontal="center"/>
    </xf>
    <xf numFmtId="0" fontId="81" fillId="0" borderId="16" xfId="120" applyFont="1" applyBorder="1" applyAlignment="1">
      <alignment horizontal="center"/>
    </xf>
    <xf numFmtId="0" fontId="83" fillId="0" borderId="0" xfId="183" applyFont="1" applyFill="1" applyBorder="1" applyAlignment="1">
      <alignment horizontal="center"/>
    </xf>
    <xf numFmtId="0" fontId="82" fillId="0" borderId="0" xfId="183"/>
    <xf numFmtId="0" fontId="83" fillId="0" borderId="0" xfId="183" applyFont="1" applyFill="1" applyBorder="1" applyAlignment="1">
      <alignment horizontal="left"/>
    </xf>
    <xf numFmtId="0" fontId="84" fillId="0" borderId="0" xfId="183" applyFont="1" applyBorder="1" applyAlignment="1">
      <alignment horizontal="center" wrapText="1"/>
    </xf>
    <xf numFmtId="0" fontId="85" fillId="0" borderId="0" xfId="183" applyFont="1" applyBorder="1" applyAlignment="1">
      <alignment horizontal="center" wrapText="1"/>
    </xf>
    <xf numFmtId="0" fontId="85" fillId="0" borderId="0" xfId="183" applyFont="1" applyBorder="1" applyAlignment="1">
      <alignment wrapText="1"/>
    </xf>
    <xf numFmtId="0" fontId="87" fillId="0" borderId="0" xfId="183" applyFont="1" applyBorder="1" applyAlignment="1">
      <alignment horizontal="center" wrapText="1"/>
    </xf>
    <xf numFmtId="0" fontId="87" fillId="0" borderId="0" xfId="183" applyFont="1" applyBorder="1" applyAlignment="1">
      <alignment horizontal="center" vertical="center" wrapText="1"/>
    </xf>
    <xf numFmtId="0" fontId="88" fillId="0" borderId="0" xfId="183" applyFont="1" applyBorder="1" applyAlignment="1">
      <alignment horizontal="center" wrapText="1"/>
    </xf>
    <xf numFmtId="0" fontId="88" fillId="0" borderId="0" xfId="183" applyFont="1" applyBorder="1" applyAlignment="1">
      <alignment horizontal="center" vertical="center" wrapText="1"/>
    </xf>
    <xf numFmtId="0" fontId="84" fillId="0" borderId="0" xfId="183" applyFont="1" applyBorder="1" applyAlignment="1">
      <alignment horizontal="left" vertical="center" wrapText="1"/>
    </xf>
    <xf numFmtId="0" fontId="84" fillId="0" borderId="0" xfId="183" applyFont="1" applyBorder="1" applyAlignment="1">
      <alignment horizontal="center" vertical="center" wrapText="1"/>
    </xf>
    <xf numFmtId="0" fontId="85" fillId="0" borderId="0" xfId="183" applyFont="1" applyBorder="1" applyAlignment="1">
      <alignment horizontal="center"/>
    </xf>
    <xf numFmtId="0" fontId="84" fillId="0" borderId="0" xfId="183" applyFont="1" applyBorder="1" applyAlignment="1">
      <alignment horizontal="center"/>
    </xf>
    <xf numFmtId="0" fontId="85" fillId="0" borderId="0" xfId="183" applyFont="1" applyBorder="1" applyAlignment="1">
      <alignment horizontal="left"/>
    </xf>
    <xf numFmtId="0" fontId="85" fillId="0" borderId="0" xfId="183" applyFont="1" applyBorder="1"/>
    <xf numFmtId="0" fontId="85" fillId="37" borderId="0" xfId="183" applyFont="1" applyFill="1" applyBorder="1" applyAlignment="1">
      <alignment horizontal="center"/>
    </xf>
    <xf numFmtId="0" fontId="84" fillId="37" borderId="0" xfId="183" applyFont="1" applyFill="1" applyBorder="1" applyAlignment="1">
      <alignment horizontal="center"/>
    </xf>
    <xf numFmtId="0" fontId="7" fillId="0" borderId="0" xfId="183" applyFont="1" applyFill="1"/>
    <xf numFmtId="0" fontId="91" fillId="0" borderId="0" xfId="183" applyFont="1" applyFill="1" applyAlignment="1"/>
    <xf numFmtId="0" fontId="3" fillId="0" borderId="0" xfId="183" applyFont="1" applyFill="1" applyAlignment="1"/>
    <xf numFmtId="0" fontId="5" fillId="0" borderId="0" xfId="183" applyFont="1" applyFill="1"/>
    <xf numFmtId="0" fontId="3" fillId="0" borderId="0" xfId="183" applyFont="1" applyFill="1" applyBorder="1" applyAlignment="1"/>
    <xf numFmtId="0" fontId="3" fillId="0" borderId="0" xfId="183" applyFont="1" applyFill="1" applyBorder="1" applyAlignment="1">
      <alignment horizontal="left"/>
    </xf>
    <xf numFmtId="0" fontId="3" fillId="0" borderId="0" xfId="183" applyFont="1" applyFill="1" applyAlignment="1">
      <alignment horizontal="left"/>
    </xf>
    <xf numFmtId="0" fontId="79" fillId="0" borderId="0" xfId="183" applyFont="1" applyFill="1" applyAlignment="1">
      <alignment horizontal="left"/>
    </xf>
    <xf numFmtId="0" fontId="57" fillId="0" borderId="0" xfId="183" applyFont="1" applyFill="1" applyAlignment="1">
      <alignment horizontal="left"/>
    </xf>
    <xf numFmtId="0" fontId="57" fillId="0" borderId="0" xfId="183" applyFont="1" applyFill="1" applyBorder="1" applyAlignment="1"/>
    <xf numFmtId="0" fontId="7" fillId="0" borderId="0" xfId="183" applyFont="1" applyFill="1" applyAlignment="1">
      <alignment horizontal="center"/>
    </xf>
    <xf numFmtId="0" fontId="7" fillId="0" borderId="0" xfId="183" applyFont="1" applyFill="1" applyBorder="1" applyAlignment="1"/>
    <xf numFmtId="0" fontId="7" fillId="0" borderId="0" xfId="183" applyFont="1" applyFill="1" applyBorder="1" applyAlignment="1">
      <alignment horizontal="left"/>
    </xf>
    <xf numFmtId="0" fontId="7" fillId="0" borderId="0" xfId="183" applyFont="1" applyFill="1" applyBorder="1" applyAlignment="1">
      <alignment horizontal="center"/>
    </xf>
    <xf numFmtId="0" fontId="7" fillId="0" borderId="0" xfId="183" applyFont="1" applyFill="1" applyAlignment="1"/>
    <xf numFmtId="0" fontId="79" fillId="0" borderId="0" xfId="183" applyFont="1" applyFill="1" applyAlignment="1">
      <alignment horizontal="center"/>
    </xf>
    <xf numFmtId="0" fontId="92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Border="1" applyAlignment="1">
      <alignment vertical="center"/>
    </xf>
    <xf numFmtId="9" fontId="93" fillId="0" borderId="3" xfId="184" applyFont="1" applyFill="1" applyBorder="1" applyAlignment="1">
      <alignment horizontal="center" vertical="center"/>
    </xf>
    <xf numFmtId="9" fontId="92" fillId="0" borderId="3" xfId="184" applyFont="1" applyFill="1" applyBorder="1" applyAlignment="1">
      <alignment horizontal="center" vertical="center" wrapText="1"/>
    </xf>
    <xf numFmtId="0" fontId="92" fillId="0" borderId="3" xfId="183" applyFont="1" applyFill="1" applyBorder="1" applyAlignment="1">
      <alignment vertical="center" wrapText="1"/>
    </xf>
    <xf numFmtId="0" fontId="5" fillId="0" borderId="0" xfId="183" applyFont="1" applyFill="1" applyBorder="1" applyAlignment="1">
      <alignment horizontal="center"/>
    </xf>
    <xf numFmtId="0" fontId="8" fillId="0" borderId="13" xfId="183" applyFont="1" applyFill="1" applyBorder="1" applyAlignment="1">
      <alignment horizontal="center" vertical="center"/>
    </xf>
    <xf numFmtId="0" fontId="7" fillId="0" borderId="0" xfId="183" applyFont="1" applyFill="1" applyBorder="1"/>
    <xf numFmtId="0" fontId="79" fillId="0" borderId="0" xfId="183" applyFont="1" applyFill="1" applyBorder="1" applyAlignment="1">
      <alignment horizontal="center" vertical="center"/>
    </xf>
    <xf numFmtId="0" fontId="5" fillId="0" borderId="0" xfId="183" applyFont="1" applyFill="1" applyBorder="1" applyAlignment="1"/>
    <xf numFmtId="0" fontId="79" fillId="0" borderId="0" xfId="183" applyFont="1" applyFill="1" applyBorder="1" applyAlignment="1">
      <alignment horizontal="center"/>
    </xf>
    <xf numFmtId="0" fontId="5" fillId="0" borderId="0" xfId="183" applyFont="1" applyFill="1" applyBorder="1" applyAlignment="1">
      <alignment horizontal="left"/>
    </xf>
    <xf numFmtId="0" fontId="5" fillId="0" borderId="0" xfId="183" applyFont="1" applyFill="1" applyBorder="1"/>
    <xf numFmtId="0" fontId="95" fillId="0" borderId="0" xfId="183" applyFont="1" applyFill="1" applyBorder="1" applyAlignment="1"/>
    <xf numFmtId="0" fontId="95" fillId="0" borderId="0" xfId="183" applyFont="1" applyFill="1" applyBorder="1" applyAlignment="1">
      <alignment horizontal="center"/>
    </xf>
    <xf numFmtId="0" fontId="96" fillId="0" borderId="0" xfId="183" applyFont="1" applyAlignment="1">
      <alignment horizontal="left"/>
    </xf>
    <xf numFmtId="0" fontId="97" fillId="0" borderId="0" xfId="183" applyFont="1" applyFill="1" applyAlignment="1">
      <alignment horizontal="center"/>
    </xf>
    <xf numFmtId="0" fontId="96" fillId="0" borderId="0" xfId="183" applyFont="1" applyAlignment="1"/>
    <xf numFmtId="0" fontId="5" fillId="0" borderId="0" xfId="183" applyFont="1" applyFill="1" applyAlignment="1"/>
    <xf numFmtId="0" fontId="3" fillId="0" borderId="0" xfId="183" applyFont="1" applyFill="1" applyBorder="1"/>
    <xf numFmtId="0" fontId="6" fillId="0" borderId="0" xfId="183" applyFont="1" applyFill="1" applyAlignment="1">
      <alignment horizontal="center"/>
    </xf>
    <xf numFmtId="0" fontId="5" fillId="0" borderId="0" xfId="183" applyFont="1" applyAlignment="1"/>
    <xf numFmtId="0" fontId="79" fillId="0" borderId="13" xfId="183" applyFont="1" applyFill="1" applyBorder="1" applyAlignment="1">
      <alignment vertical="center"/>
    </xf>
    <xf numFmtId="0" fontId="8" fillId="0" borderId="19" xfId="183" applyFont="1" applyFill="1" applyBorder="1" applyAlignment="1">
      <alignment vertical="center"/>
    </xf>
    <xf numFmtId="0" fontId="79" fillId="0" borderId="20" xfId="183" applyFont="1" applyFill="1" applyBorder="1" applyAlignment="1">
      <alignment horizontal="left" vertical="center"/>
    </xf>
    <xf numFmtId="0" fontId="79" fillId="0" borderId="13" xfId="183" applyFont="1" applyFill="1" applyBorder="1" applyAlignment="1">
      <alignment horizontal="center" vertical="center"/>
    </xf>
    <xf numFmtId="181" fontId="79" fillId="0" borderId="13" xfId="183" applyNumberFormat="1" applyFont="1" applyFill="1" applyBorder="1" applyAlignment="1">
      <alignment horizontal="center" vertical="center"/>
    </xf>
    <xf numFmtId="0" fontId="98" fillId="0" borderId="13" xfId="183" applyFont="1" applyFill="1" applyBorder="1" applyAlignment="1">
      <alignment horizontal="left" vertical="center"/>
    </xf>
    <xf numFmtId="0" fontId="93" fillId="0" borderId="13" xfId="183" applyFont="1" applyFill="1" applyBorder="1" applyAlignment="1">
      <alignment horizontal="center" vertic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0" xfId="183" applyFont="1" applyFill="1" applyBorder="1" applyAlignment="1">
      <alignment horizontal="center" vertical="center"/>
    </xf>
    <xf numFmtId="0" fontId="3" fillId="0" borderId="0" xfId="183" applyFont="1" applyFill="1" applyBorder="1" applyAlignment="1">
      <alignment horizontal="center"/>
    </xf>
    <xf numFmtId="0" fontId="6" fillId="0" borderId="0" xfId="113" applyFont="1" applyFill="1"/>
    <xf numFmtId="0" fontId="3" fillId="0" borderId="0" xfId="113" applyFont="1" applyFill="1" applyAlignment="1">
      <alignment horizontal="center"/>
    </xf>
    <xf numFmtId="0" fontId="77" fillId="0" borderId="0" xfId="113" applyFont="1" applyFill="1" applyAlignment="1">
      <alignment horizontal="center"/>
    </xf>
    <xf numFmtId="0" fontId="4" fillId="0" borderId="0" xfId="113" applyFont="1" applyFill="1"/>
    <xf numFmtId="0" fontId="55" fillId="0" borderId="0" xfId="113" applyFont="1" applyFill="1" applyAlignment="1">
      <alignment horizontal="left"/>
    </xf>
    <xf numFmtId="0" fontId="99" fillId="0" borderId="0" xfId="113" applyFont="1" applyFill="1" applyBorder="1" applyAlignment="1">
      <alignment horizontal="left"/>
    </xf>
    <xf numFmtId="0" fontId="55" fillId="0" borderId="0" xfId="113" applyFont="1" applyFill="1" applyBorder="1" applyAlignment="1">
      <alignment horizontal="left"/>
    </xf>
    <xf numFmtId="0" fontId="4" fillId="0" borderId="0" xfId="113" applyFont="1" applyFill="1" applyAlignment="1">
      <alignment horizontal="center"/>
    </xf>
    <xf numFmtId="0" fontId="3" fillId="0" borderId="0" xfId="113" applyFont="1" applyFill="1" applyAlignment="1">
      <alignment horizontal="left"/>
    </xf>
    <xf numFmtId="0" fontId="3" fillId="0" borderId="0" xfId="113" applyFont="1" applyFill="1" applyBorder="1" applyAlignment="1">
      <alignment vertical="center"/>
    </xf>
    <xf numFmtId="0" fontId="55" fillId="0" borderId="0" xfId="113" applyFont="1" applyFill="1" applyBorder="1" applyAlignment="1">
      <alignment horizontal="center"/>
    </xf>
    <xf numFmtId="0" fontId="3" fillId="0" borderId="5" xfId="113" applyFont="1" applyFill="1" applyBorder="1" applyAlignment="1">
      <alignment horizontal="center"/>
    </xf>
    <xf numFmtId="0" fontId="6" fillId="0" borderId="38" xfId="113" applyFont="1" applyFill="1" applyBorder="1"/>
    <xf numFmtId="0" fontId="3" fillId="0" borderId="39" xfId="113" applyFont="1" applyFill="1" applyBorder="1"/>
    <xf numFmtId="0" fontId="6" fillId="0" borderId="5" xfId="113" applyFont="1" applyFill="1" applyBorder="1" applyAlignment="1">
      <alignment horizontal="center"/>
    </xf>
    <xf numFmtId="0" fontId="6" fillId="0" borderId="8" xfId="113" applyFont="1" applyFill="1" applyBorder="1" applyAlignment="1">
      <alignment horizontal="left"/>
    </xf>
    <xf numFmtId="0" fontId="4" fillId="0" borderId="0" xfId="113" applyFont="1" applyFill="1" applyBorder="1"/>
    <xf numFmtId="0" fontId="3" fillId="0" borderId="8" xfId="113" applyFont="1" applyFill="1" applyBorder="1" applyAlignment="1">
      <alignment horizontal="center"/>
    </xf>
    <xf numFmtId="0" fontId="6" fillId="0" borderId="11" xfId="113" applyFont="1" applyFill="1" applyBorder="1"/>
    <xf numFmtId="0" fontId="3" fillId="0" borderId="12" xfId="113" applyFont="1" applyFill="1" applyBorder="1"/>
    <xf numFmtId="0" fontId="6" fillId="0" borderId="8" xfId="113" applyFont="1" applyFill="1" applyBorder="1" applyAlignment="1">
      <alignment horizontal="center"/>
    </xf>
    <xf numFmtId="0" fontId="55" fillId="0" borderId="0" xfId="113" applyFont="1" applyFill="1" applyAlignment="1">
      <alignment horizontal="center"/>
    </xf>
    <xf numFmtId="0" fontId="55" fillId="0" borderId="0" xfId="113" applyFont="1" applyFill="1" applyBorder="1"/>
    <xf numFmtId="0" fontId="6" fillId="38" borderId="0" xfId="113" applyFont="1" applyFill="1"/>
    <xf numFmtId="0" fontId="4" fillId="38" borderId="0" xfId="113" applyFont="1" applyFill="1"/>
    <xf numFmtId="0" fontId="4" fillId="38" borderId="0" xfId="113" applyFont="1" applyFill="1" applyBorder="1"/>
    <xf numFmtId="0" fontId="77" fillId="37" borderId="0" xfId="0" applyFont="1" applyFill="1" applyAlignment="1">
      <alignment wrapText="1"/>
    </xf>
    <xf numFmtId="0" fontId="99" fillId="36" borderId="0" xfId="113" applyFont="1" applyFill="1" applyAlignment="1">
      <alignment horizontal="left"/>
    </xf>
    <xf numFmtId="0" fontId="7" fillId="0" borderId="3" xfId="183" applyFont="1" applyFill="1" applyBorder="1" applyAlignment="1">
      <alignment horizontal="center"/>
    </xf>
    <xf numFmtId="0" fontId="5" fillId="0" borderId="3" xfId="183" applyFont="1" applyFill="1" applyBorder="1" applyAlignment="1">
      <alignment horizontal="center" vertical="center"/>
    </xf>
    <xf numFmtId="0" fontId="100" fillId="36" borderId="0" xfId="183" applyFont="1" applyFill="1"/>
    <xf numFmtId="0" fontId="100" fillId="36" borderId="0" xfId="183" applyFont="1" applyFill="1" applyAlignment="1">
      <alignment horizontal="center"/>
    </xf>
    <xf numFmtId="0" fontId="100" fillId="36" borderId="0" xfId="183" applyFont="1" applyFill="1" applyBorder="1" applyAlignment="1"/>
    <xf numFmtId="0" fontId="100" fillId="36" borderId="0" xfId="183" applyFont="1" applyFill="1" applyBorder="1" applyAlignment="1">
      <alignment horizontal="left"/>
    </xf>
    <xf numFmtId="0" fontId="100" fillId="36" borderId="0" xfId="183" applyFont="1" applyFill="1" applyBorder="1"/>
    <xf numFmtId="0" fontId="100" fillId="36" borderId="0" xfId="183" applyFont="1" applyFill="1" applyAlignment="1"/>
    <xf numFmtId="0" fontId="100" fillId="36" borderId="0" xfId="183" applyFont="1" applyFill="1" applyAlignment="1">
      <alignment horizontal="left"/>
    </xf>
    <xf numFmtId="0" fontId="0" fillId="0" borderId="0" xfId="0" applyAlignment="1"/>
    <xf numFmtId="0" fontId="0" fillId="0" borderId="40" xfId="0" applyBorder="1" applyAlignment="1"/>
    <xf numFmtId="0" fontId="5" fillId="0" borderId="0" xfId="183" applyFont="1" applyFill="1" applyAlignment="1">
      <alignment horizontal="center"/>
    </xf>
    <xf numFmtId="0" fontId="76" fillId="40" borderId="0" xfId="0" applyFont="1" applyFill="1" applyAlignment="1">
      <alignment horizontal="center"/>
    </xf>
    <xf numFmtId="0" fontId="76" fillId="0" borderId="0" xfId="0" applyFont="1"/>
    <xf numFmtId="0" fontId="76" fillId="41" borderId="0" xfId="0" applyFont="1" applyFill="1" applyAlignment="1">
      <alignment horizontal="center"/>
    </xf>
    <xf numFmtId="0" fontId="76" fillId="42" borderId="0" xfId="0" applyFont="1" applyFill="1" applyAlignment="1">
      <alignment horizontal="center"/>
    </xf>
    <xf numFmtId="0" fontId="76" fillId="39" borderId="0" xfId="0" applyFont="1" applyFill="1" applyAlignment="1">
      <alignment horizontal="center"/>
    </xf>
    <xf numFmtId="0" fontId="85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85" fillId="0" borderId="0" xfId="0" applyFont="1" applyBorder="1" applyAlignment="1">
      <alignment horizontal="left"/>
    </xf>
    <xf numFmtId="0" fontId="84" fillId="37" borderId="0" xfId="0" applyFont="1" applyFill="1" applyBorder="1" applyAlignment="1">
      <alignment horizontal="center"/>
    </xf>
    <xf numFmtId="0" fontId="85" fillId="37" borderId="0" xfId="0" applyFont="1" applyFill="1" applyBorder="1" applyAlignment="1">
      <alignment horizontal="left"/>
    </xf>
    <xf numFmtId="0" fontId="84" fillId="37" borderId="0" xfId="0" applyFont="1" applyFill="1" applyBorder="1" applyAlignment="1">
      <alignment horizontal="left"/>
    </xf>
    <xf numFmtId="0" fontId="84" fillId="37" borderId="0" xfId="0" applyFont="1" applyFill="1" applyBorder="1" applyAlignment="1">
      <alignment horizontal="center" vertical="center"/>
    </xf>
    <xf numFmtId="0" fontId="84" fillId="0" borderId="0" xfId="0" applyFont="1" applyBorder="1" applyAlignment="1">
      <alignment horizontal="left"/>
    </xf>
    <xf numFmtId="0" fontId="84" fillId="0" borderId="0" xfId="0" applyFont="1" applyBorder="1" applyAlignment="1">
      <alignment horizontal="center" vertical="center"/>
    </xf>
    <xf numFmtId="0" fontId="85" fillId="0" borderId="0" xfId="0" applyFont="1" applyBorder="1"/>
    <xf numFmtId="0" fontId="85" fillId="0" borderId="0" xfId="0" applyFont="1" applyFill="1" applyBorder="1" applyAlignment="1">
      <alignment horizontal="left"/>
    </xf>
    <xf numFmtId="0" fontId="84" fillId="0" borderId="0" xfId="0" applyFont="1" applyFill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55" fillId="0" borderId="9" xfId="134" applyFont="1" applyFill="1" applyBorder="1" applyAlignment="1">
      <alignment horizontal="center"/>
    </xf>
    <xf numFmtId="0" fontId="4" fillId="0" borderId="11" xfId="122" applyFont="1" applyBorder="1" applyAlignment="1">
      <alignment horizontal="center"/>
    </xf>
    <xf numFmtId="0" fontId="4" fillId="0" borderId="21" xfId="122" applyFont="1" applyBorder="1" applyAlignment="1">
      <alignment horizontal="center"/>
    </xf>
    <xf numFmtId="0" fontId="4" fillId="0" borderId="12" xfId="122" applyFont="1" applyBorder="1" applyAlignment="1">
      <alignment horizontal="center"/>
    </xf>
    <xf numFmtId="0" fontId="4" fillId="0" borderId="41" xfId="122" applyFont="1" applyBorder="1" applyAlignment="1">
      <alignment horizontal="center"/>
    </xf>
    <xf numFmtId="0" fontId="4" fillId="0" borderId="42" xfId="122" applyFont="1" applyBorder="1" applyAlignment="1">
      <alignment horizontal="center"/>
    </xf>
    <xf numFmtId="0" fontId="4" fillId="0" borderId="43" xfId="122" applyFont="1" applyBorder="1" applyAlignment="1">
      <alignment horizontal="center"/>
    </xf>
    <xf numFmtId="0" fontId="4" fillId="0" borderId="17" xfId="122" applyFont="1" applyBorder="1" applyAlignment="1">
      <alignment horizontal="center"/>
    </xf>
    <xf numFmtId="0" fontId="4" fillId="0" borderId="15" xfId="122" applyFont="1" applyBorder="1" applyAlignment="1">
      <alignment horizontal="center"/>
    </xf>
    <xf numFmtId="0" fontId="4" fillId="0" borderId="18" xfId="122" applyFont="1" applyBorder="1" applyAlignment="1">
      <alignment horizontal="center"/>
    </xf>
    <xf numFmtId="0" fontId="55" fillId="0" borderId="3" xfId="122" applyFont="1" applyFill="1" applyBorder="1" applyAlignment="1">
      <alignment horizontal="center" vertical="center" wrapText="1"/>
    </xf>
    <xf numFmtId="0" fontId="55" fillId="0" borderId="3" xfId="122" applyFont="1" applyFill="1" applyBorder="1" applyAlignment="1">
      <alignment horizontal="center" vertical="center"/>
    </xf>
    <xf numFmtId="0" fontId="55" fillId="0" borderId="27" xfId="122" applyFont="1" applyFill="1" applyBorder="1" applyAlignment="1">
      <alignment horizontal="left" vertical="center"/>
    </xf>
    <xf numFmtId="0" fontId="55" fillId="0" borderId="28" xfId="122" applyFont="1" applyFill="1" applyBorder="1" applyAlignment="1">
      <alignment horizontal="left" vertical="center"/>
    </xf>
    <xf numFmtId="0" fontId="5" fillId="0" borderId="3" xfId="122" applyFont="1" applyFill="1" applyBorder="1" applyAlignment="1">
      <alignment horizontal="center" vertical="center" wrapText="1"/>
    </xf>
    <xf numFmtId="0" fontId="5" fillId="0" borderId="3" xfId="122" applyFont="1" applyFill="1" applyBorder="1" applyAlignment="1">
      <alignment horizontal="center" vertical="center"/>
    </xf>
    <xf numFmtId="0" fontId="55" fillId="0" borderId="17" xfId="122" applyFont="1" applyFill="1" applyBorder="1" applyAlignment="1">
      <alignment horizontal="center" vertical="center" wrapText="1"/>
    </xf>
    <xf numFmtId="0" fontId="55" fillId="0" borderId="15" xfId="122" applyFont="1" applyFill="1" applyBorder="1" applyAlignment="1">
      <alignment horizontal="center" vertical="center" wrapText="1"/>
    </xf>
    <xf numFmtId="0" fontId="55" fillId="0" borderId="18" xfId="122" applyFont="1" applyFill="1" applyBorder="1" applyAlignment="1">
      <alignment horizontal="center" vertical="center" wrapText="1"/>
    </xf>
    <xf numFmtId="0" fontId="55" fillId="0" borderId="26" xfId="122" applyFont="1" applyFill="1" applyBorder="1" applyAlignment="1">
      <alignment horizontal="center" vertical="center" wrapText="1"/>
    </xf>
    <xf numFmtId="0" fontId="55" fillId="0" borderId="22" xfId="122" applyFont="1" applyFill="1" applyBorder="1" applyAlignment="1">
      <alignment horizontal="center" vertical="center" wrapText="1"/>
    </xf>
    <xf numFmtId="0" fontId="55" fillId="0" borderId="24" xfId="122" applyFont="1" applyFill="1" applyBorder="1" applyAlignment="1">
      <alignment horizontal="center" vertical="center" wrapText="1"/>
    </xf>
    <xf numFmtId="0" fontId="55" fillId="0" borderId="27" xfId="122" applyFont="1" applyFill="1" applyBorder="1" applyAlignment="1">
      <alignment horizontal="center" vertical="center"/>
    </xf>
    <xf numFmtId="0" fontId="55" fillId="0" borderId="2" xfId="122" applyFont="1" applyFill="1" applyBorder="1" applyAlignment="1">
      <alignment horizontal="center" vertical="center"/>
    </xf>
    <xf numFmtId="0" fontId="55" fillId="0" borderId="28" xfId="122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7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183" applyFont="1" applyFill="1" applyBorder="1" applyAlignment="1">
      <alignment horizontal="center"/>
    </xf>
    <xf numFmtId="0" fontId="3" fillId="0" borderId="0" xfId="183" applyFont="1" applyFill="1" applyAlignment="1">
      <alignment horizontal="center"/>
    </xf>
    <xf numFmtId="0" fontId="7" fillId="0" borderId="3" xfId="183" applyFont="1" applyFill="1" applyBorder="1" applyAlignment="1">
      <alignment horizontal="center"/>
    </xf>
    <xf numFmtId="9" fontId="7" fillId="0" borderId="3" xfId="184" applyFont="1" applyFill="1" applyBorder="1" applyAlignment="1">
      <alignment horizontal="center"/>
    </xf>
    <xf numFmtId="0" fontId="92" fillId="0" borderId="16" xfId="183" applyFont="1" applyFill="1" applyBorder="1" applyAlignment="1">
      <alignment horizontal="center" vertical="center" wrapText="1"/>
    </xf>
    <xf numFmtId="0" fontId="92" fillId="0" borderId="14" xfId="183" applyFont="1" applyFill="1" applyBorder="1" applyAlignment="1">
      <alignment horizontal="center" vertical="center" wrapText="1"/>
    </xf>
    <xf numFmtId="0" fontId="92" fillId="0" borderId="9" xfId="183" applyFont="1" applyFill="1" applyBorder="1" applyAlignment="1">
      <alignment horizontal="center" vertical="center" wrapText="1"/>
    </xf>
    <xf numFmtId="0" fontId="94" fillId="0" borderId="0" xfId="183" applyFont="1" applyFill="1" applyAlignment="1">
      <alignment horizontal="center"/>
    </xf>
    <xf numFmtId="0" fontId="5" fillId="0" borderId="0" xfId="183" applyFont="1" applyFill="1" applyAlignment="1">
      <alignment horizontal="center"/>
    </xf>
    <xf numFmtId="0" fontId="5" fillId="0" borderId="3" xfId="183" applyFont="1" applyFill="1" applyBorder="1" applyAlignment="1">
      <alignment horizontal="center"/>
    </xf>
    <xf numFmtId="9" fontId="5" fillId="0" borderId="3" xfId="183" applyNumberFormat="1" applyFont="1" applyFill="1" applyBorder="1" applyAlignment="1">
      <alignment horizontal="center"/>
    </xf>
    <xf numFmtId="0" fontId="5" fillId="0" borderId="22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/>
    </xf>
    <xf numFmtId="0" fontId="7" fillId="0" borderId="27" xfId="183" applyFont="1" applyFill="1" applyBorder="1" applyAlignment="1">
      <alignment horizontal="left"/>
    </xf>
    <xf numFmtId="0" fontId="7" fillId="0" borderId="2" xfId="183" applyFont="1" applyFill="1" applyBorder="1" applyAlignment="1">
      <alignment horizontal="left"/>
    </xf>
    <xf numFmtId="0" fontId="7" fillId="0" borderId="28" xfId="183" applyFont="1" applyFill="1" applyBorder="1" applyAlignment="1">
      <alignment horizontal="left"/>
    </xf>
    <xf numFmtId="0" fontId="5" fillId="0" borderId="23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Alignment="1">
      <alignment horizontal="right"/>
    </xf>
    <xf numFmtId="0" fontId="91" fillId="0" borderId="0" xfId="183" applyFont="1" applyFill="1" applyAlignment="1">
      <alignment horizontal="center"/>
    </xf>
    <xf numFmtId="0" fontId="92" fillId="0" borderId="16" xfId="183" applyFont="1" applyFill="1" applyBorder="1" applyAlignment="1">
      <alignment horizontal="center" vertical="center"/>
    </xf>
    <xf numFmtId="0" fontId="92" fillId="0" borderId="14" xfId="183" applyFont="1" applyFill="1" applyBorder="1" applyAlignment="1">
      <alignment horizontal="center" vertical="center"/>
    </xf>
    <xf numFmtId="0" fontId="92" fillId="0" borderId="9" xfId="183" applyFont="1" applyFill="1" applyBorder="1" applyAlignment="1">
      <alignment horizontal="center" vertical="center"/>
    </xf>
    <xf numFmtId="0" fontId="92" fillId="0" borderId="17" xfId="183" applyFont="1" applyFill="1" applyBorder="1" applyAlignment="1">
      <alignment vertical="center"/>
    </xf>
    <xf numFmtId="0" fontId="92" fillId="0" borderId="25" xfId="183" applyFont="1" applyFill="1" applyBorder="1" applyAlignment="1">
      <alignment vertical="center"/>
    </xf>
    <xf numFmtId="0" fontId="92" fillId="0" borderId="26" xfId="183" applyFont="1" applyFill="1" applyBorder="1" applyAlignment="1">
      <alignment vertical="center"/>
    </xf>
    <xf numFmtId="0" fontId="92" fillId="0" borderId="18" xfId="183" applyFont="1" applyFill="1" applyBorder="1" applyAlignment="1">
      <alignment horizontal="left" vertical="center"/>
    </xf>
    <xf numFmtId="0" fontId="92" fillId="0" borderId="23" xfId="183" applyFont="1" applyFill="1" applyBorder="1" applyAlignment="1">
      <alignment horizontal="left" vertical="center"/>
    </xf>
    <xf numFmtId="0" fontId="92" fillId="0" borderId="24" xfId="183" applyFont="1" applyFill="1" applyBorder="1" applyAlignment="1">
      <alignment horizontal="left" vertical="center"/>
    </xf>
    <xf numFmtId="0" fontId="92" fillId="0" borderId="27" xfId="183" applyFont="1" applyFill="1" applyBorder="1" applyAlignment="1">
      <alignment horizontal="center"/>
    </xf>
    <xf numFmtId="0" fontId="92" fillId="0" borderId="2" xfId="183" applyFont="1" applyFill="1" applyBorder="1" applyAlignment="1">
      <alignment horizontal="center"/>
    </xf>
    <xf numFmtId="0" fontId="92" fillId="0" borderId="28" xfId="183" applyFont="1" applyFill="1" applyBorder="1" applyAlignment="1">
      <alignment horizontal="center"/>
    </xf>
    <xf numFmtId="0" fontId="92" fillId="0" borderId="17" xfId="183" applyFont="1" applyFill="1" applyBorder="1" applyAlignment="1">
      <alignment horizontal="center" vertical="center" wrapText="1"/>
    </xf>
    <xf numFmtId="0" fontId="92" fillId="0" borderId="18" xfId="183" applyFont="1" applyFill="1" applyBorder="1" applyAlignment="1">
      <alignment horizontal="center" vertical="center" wrapText="1"/>
    </xf>
    <xf numFmtId="0" fontId="92" fillId="0" borderId="26" xfId="183" applyFont="1" applyFill="1" applyBorder="1" applyAlignment="1">
      <alignment horizontal="center" vertical="center" wrapText="1"/>
    </xf>
    <xf numFmtId="0" fontId="92" fillId="0" borderId="24" xfId="183" applyFont="1" applyFill="1" applyBorder="1" applyAlignment="1">
      <alignment horizontal="center" vertical="center" wrapText="1"/>
    </xf>
    <xf numFmtId="0" fontId="3" fillId="0" borderId="0" xfId="113" applyFont="1" applyFill="1" applyBorder="1" applyAlignment="1">
      <alignment horizontal="center" vertical="center"/>
    </xf>
    <xf numFmtId="0" fontId="3" fillId="0" borderId="3" xfId="113" applyFont="1" applyFill="1" applyBorder="1" applyAlignment="1">
      <alignment horizontal="center" vertical="center"/>
    </xf>
    <xf numFmtId="0" fontId="3" fillId="0" borderId="3" xfId="113" applyFont="1" applyFill="1" applyBorder="1" applyAlignment="1">
      <alignment horizontal="center" vertical="center" wrapText="1"/>
    </xf>
    <xf numFmtId="0" fontId="3" fillId="0" borderId="27" xfId="113" applyFont="1" applyFill="1" applyBorder="1" applyAlignment="1">
      <alignment horizontal="left" vertical="center"/>
    </xf>
    <xf numFmtId="0" fontId="3" fillId="0" borderId="28" xfId="113" applyFont="1" applyFill="1" applyBorder="1" applyAlignment="1">
      <alignment horizontal="left" vertical="center"/>
    </xf>
    <xf numFmtId="0" fontId="3" fillId="0" borderId="0" xfId="113" applyFont="1" applyFill="1" applyAlignment="1">
      <alignment horizontal="center"/>
    </xf>
    <xf numFmtId="0" fontId="55" fillId="0" borderId="0" xfId="113" applyFont="1" applyFill="1" applyAlignment="1">
      <alignment horizontal="center"/>
    </xf>
    <xf numFmtId="0" fontId="3" fillId="38" borderId="25" xfId="113" applyFont="1" applyFill="1" applyBorder="1" applyAlignment="1">
      <alignment horizontal="center" vertical="center" wrapText="1"/>
    </xf>
    <xf numFmtId="0" fontId="3" fillId="0" borderId="16" xfId="113" applyFont="1" applyFill="1" applyBorder="1" applyAlignment="1">
      <alignment horizontal="center" vertical="center" wrapText="1"/>
    </xf>
    <xf numFmtId="0" fontId="3" fillId="0" borderId="9" xfId="113" applyFont="1" applyFill="1" applyBorder="1" applyAlignment="1">
      <alignment horizontal="center" vertical="center" wrapText="1"/>
    </xf>
    <xf numFmtId="0" fontId="5" fillId="0" borderId="0" xfId="183" applyFont="1" applyAlignment="1">
      <alignment horizontal="left"/>
    </xf>
    <xf numFmtId="0" fontId="84" fillId="0" borderId="0" xfId="183" applyFont="1" applyBorder="1" applyAlignment="1">
      <alignment horizontal="left" vertical="center" wrapText="1"/>
    </xf>
    <xf numFmtId="0" fontId="84" fillId="0" borderId="0" xfId="183" applyFont="1" applyBorder="1" applyAlignment="1">
      <alignment horizontal="center" vertical="center" wrapText="1"/>
    </xf>
    <xf numFmtId="0" fontId="86" fillId="0" borderId="0" xfId="183" applyFont="1" applyBorder="1" applyAlignment="1">
      <alignment horizontal="center" wrapText="1"/>
    </xf>
  </cellXfs>
  <cellStyles count="186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2" xfId="11"/>
    <cellStyle name="20% - Accent1" xfId="12" builtinId="30" customBuiltin="1"/>
    <cellStyle name="20% - Accent2" xfId="13" builtinId="34" customBuiltin="1"/>
    <cellStyle name="20% - Accent3" xfId="14" builtinId="38" customBuiltin="1"/>
    <cellStyle name="20% - Accent4" xfId="15" builtinId="42" customBuiltin="1"/>
    <cellStyle name="20% - Accent5" xfId="16" builtinId="46" customBuiltin="1"/>
    <cellStyle name="20% - Accent6" xfId="17" builtinId="50" customBuiltin="1"/>
    <cellStyle name="3" xfId="18"/>
    <cellStyle name="³f¹ô[0]_ÿÿÿÿÿÿ" xfId="19"/>
    <cellStyle name="³f¹ô_ÿÿÿÿÿÿ" xfId="20"/>
    <cellStyle name="4" xfId="21"/>
    <cellStyle name="40% - Accent1" xfId="22" builtinId="31" customBuiltin="1"/>
    <cellStyle name="40% - Accent2" xfId="23" builtinId="35" customBuiltin="1"/>
    <cellStyle name="40% - Accent3" xfId="24" builtinId="39" customBuiltin="1"/>
    <cellStyle name="40% - Accent4" xfId="25" builtinId="43" customBuiltin="1"/>
    <cellStyle name="40% - Accent5" xfId="26" builtinId="47" customBuiltin="1"/>
    <cellStyle name="40% - Accent6" xfId="27" builtinId="51" customBuiltin="1"/>
    <cellStyle name="60% - Accent1" xfId="28" builtinId="32" customBuiltin="1"/>
    <cellStyle name="60% - Accent2" xfId="29" builtinId="36" customBuiltin="1"/>
    <cellStyle name="60% - Accent3" xfId="30" builtinId="40" customBuiltin="1"/>
    <cellStyle name="60% - Accent4" xfId="31" builtinId="44" customBuiltin="1"/>
    <cellStyle name="60% - Accent5" xfId="32" builtinId="48" customBuiltin="1"/>
    <cellStyle name="60% - Accent6" xfId="33" builtinId="52" customBuiltin="1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lank" xfId="53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Percent (0)" xfId="61"/>
    <cellStyle name="Calc Percent (1)" xfId="62"/>
    <cellStyle name="Calculation" xfId="63" builtinId="22" customBuiltin="1"/>
    <cellStyle name="category" xfId="64"/>
    <cellStyle name="Check Cell" xfId="65" builtinId="23" customBuiltin="1"/>
    <cellStyle name="Comma 2" xfId="66"/>
    <cellStyle name="Comma 3" xfId="67"/>
    <cellStyle name="Comma 4" xfId="68"/>
    <cellStyle name="comma zerodec" xfId="69"/>
    <cellStyle name="Comma0" xfId="70"/>
    <cellStyle name="Currency0" xfId="71"/>
    <cellStyle name="Currency1" xfId="72"/>
    <cellStyle name="Date" xfId="73"/>
    <cellStyle name="Dollar (zero dec)" xfId="74"/>
    <cellStyle name="Enter Currency (0)" xfId="75"/>
    <cellStyle name="Enter Currency (0) 2" xfId="76"/>
    <cellStyle name="Explanatory Text" xfId="77" builtinId="53" customBuiltin="1"/>
    <cellStyle name="Fixed" xfId="78"/>
    <cellStyle name="Good" xfId="79" builtinId="26" customBuiltin="1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2" xfId="87" builtinId="17" customBuiltin="1"/>
    <cellStyle name="Heading 2 2" xfId="88"/>
    <cellStyle name="Heading 3" xfId="89" builtinId="18" customBuiltin="1"/>
    <cellStyle name="Heading 4" xfId="90" builtinId="19" customBuiltin="1"/>
    <cellStyle name="HEADING1" xfId="91"/>
    <cellStyle name="HEADING1 2" xfId="92"/>
    <cellStyle name="HEADING2" xfId="93"/>
    <cellStyle name="HEADING2 2" xfId="94"/>
    <cellStyle name="Input" xfId="95" builtinId="20" customBuiltin="1"/>
    <cellStyle name="Input [yellow]" xfId="96"/>
    <cellStyle name="Input [yellow] 2" xfId="97"/>
    <cellStyle name="Input 2" xfId="98"/>
    <cellStyle name="Link Currency (0)" xfId="99"/>
    <cellStyle name="Link Currency (0) 2" xfId="100"/>
    <cellStyle name="Linked Cell" xfId="101" builtinId="24" customBuiltin="1"/>
    <cellStyle name="Milliers [0]_AR1194" xfId="102"/>
    <cellStyle name="Milliers_AR1194" xfId="103"/>
    <cellStyle name="Model" xfId="104"/>
    <cellStyle name="moi" xfId="105"/>
    <cellStyle name="Monétaire [0]_AR1194" xfId="106"/>
    <cellStyle name="Monétaire_AR1194" xfId="107"/>
    <cellStyle name="n" xfId="108"/>
    <cellStyle name="Neutral" xfId="109" builtinId="28" customBuiltin="1"/>
    <cellStyle name="New Times Roman" xfId="110"/>
    <cellStyle name="no dec" xfId="111"/>
    <cellStyle name="Normal" xfId="0" builtinId="0"/>
    <cellStyle name="Normal - Style1" xfId="112"/>
    <cellStyle name="Normal 2" xfId="113"/>
    <cellStyle name="Normal 2 11" xfId="114"/>
    <cellStyle name="Normal 2 2" xfId="115"/>
    <cellStyle name="Normal 2 2 2" xfId="116"/>
    <cellStyle name="Normal 2 2 2 2" xfId="117"/>
    <cellStyle name="Normal 2 2 2 3" xfId="118"/>
    <cellStyle name="Normal 2 2 2 4" xfId="119"/>
    <cellStyle name="Normal 2 2 3" xfId="120"/>
    <cellStyle name="Normal 2 2 4" xfId="121"/>
    <cellStyle name="Normal 2 2 4_Danh sach thi av cao cap 1 ( noi ) lop k15i ( i1 den i 8 )" xfId="122"/>
    <cellStyle name="Normal 2 2_Danh sach sv nhap hoc den ngay 13 thang 9" xfId="123"/>
    <cellStyle name="Normal 2 3" xfId="124"/>
    <cellStyle name="Normal 2 4" xfId="125"/>
    <cellStyle name="Normal 2 5" xfId="126"/>
    <cellStyle name="Normal 2 6" xfId="127"/>
    <cellStyle name="Normal 2 6 2" xfId="185"/>
    <cellStyle name="Normal 2_Book1" xfId="128"/>
    <cellStyle name="Normal 3" xfId="129"/>
    <cellStyle name="Normal 3 2" xfId="130"/>
    <cellStyle name="Normal 4" xfId="131"/>
    <cellStyle name="Normal 5" xfId="132"/>
    <cellStyle name="Normal 6" xfId="133"/>
    <cellStyle name="Normal 7" xfId="183"/>
    <cellStyle name="Normal_nv2_2003" xfId="134"/>
    <cellStyle name="Normal1" xfId="135"/>
    <cellStyle name="Note" xfId="136" builtinId="10" customBuiltin="1"/>
    <cellStyle name="Output" xfId="137" builtinId="21" customBuiltin="1"/>
    <cellStyle name="Percent (0)" xfId="138"/>
    <cellStyle name="Percent [2]" xfId="139"/>
    <cellStyle name="Percent 2" xfId="140"/>
    <cellStyle name="Percent 3" xfId="141"/>
    <cellStyle name="Percent 4" xfId="184"/>
    <cellStyle name="PERCENTAGE" xfId="142"/>
    <cellStyle name="PrePop Currency (0)" xfId="143"/>
    <cellStyle name="PrePop Currency (0) 2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songuyen" xfId="151"/>
    <cellStyle name="Style 1" xfId="152"/>
    <cellStyle name="subhead" xfId="153"/>
    <cellStyle name="Text Indent A" xfId="154"/>
    <cellStyle name="Text Indent B" xfId="155"/>
    <cellStyle name="Text Indent B 2" xfId="156"/>
    <cellStyle name="Title" xfId="157" builtinId="15" customBuiltin="1"/>
    <cellStyle name="Total" xfId="158" builtinId="25" customBuiltin="1"/>
    <cellStyle name="Total 2" xfId="159"/>
    <cellStyle name="Warning Text" xfId="160" builtinId="11" customBuiltin="1"/>
    <cellStyle name="xuan" xfId="161"/>
    <cellStyle name=" [0.00]_ Att. 1- Cover" xfId="180"/>
    <cellStyle name="_ Att. 1- Cover" xfId="181"/>
    <cellStyle name="?_ Att. 1- Cover" xfId="182"/>
    <cellStyle name="똿뗦먛귟 [0.00]_PRODUCT DETAIL Q1" xfId="162"/>
    <cellStyle name="똿뗦먛귟_PRODUCT DETAIL Q1" xfId="163"/>
    <cellStyle name="믅됞 [0.00]_PRODUCT DETAIL Q1" xfId="164"/>
    <cellStyle name="믅됞_PRODUCT DETAIL Q1" xfId="165"/>
    <cellStyle name="백분율_95" xfId="166"/>
    <cellStyle name="뷭?_BOOKSHIP" xfId="167"/>
    <cellStyle name="콤마 [0]_1202" xfId="171"/>
    <cellStyle name="콤마_1202" xfId="172"/>
    <cellStyle name="통화 [0]_1202" xfId="173"/>
    <cellStyle name="통화_1202" xfId="174"/>
    <cellStyle name="표준_(정보부문)월별인원계획" xfId="175"/>
    <cellStyle name="一般_00Q3902REV.1" xfId="168"/>
    <cellStyle name="千分位[0]_00Q3902REV.1" xfId="169"/>
    <cellStyle name="千分位_00Q3902REV.1" xfId="170"/>
    <cellStyle name="標準_Financial Prpsl" xfId="176"/>
    <cellStyle name="貨幣 [0]_00Q3902REV.1" xfId="177"/>
    <cellStyle name="貨幣[0]_BRE" xfId="178"/>
    <cellStyle name="貨幣_00Q3902REV.1" xfId="179"/>
  </cellStyles>
  <dxfs count="26"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38100</xdr:rowOff>
    </xdr:from>
    <xdr:to>
      <xdr:col>2</xdr:col>
      <xdr:colOff>19050</xdr:colOff>
      <xdr:row>1</xdr:row>
      <xdr:rowOff>142875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38100"/>
          <a:ext cx="3333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</xdr:col>
      <xdr:colOff>114300</xdr:colOff>
      <xdr:row>2</xdr:row>
      <xdr:rowOff>171450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714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NH/2014_2015/HK1/DANH%20SACH%20THI%20-%20DIEM%20KTHP%20DOT%201/MTH%20102/LAN%202/DSTHI_MTH%20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DS LOP"/>
      <sheetName val="DS"/>
      <sheetName val="IN DS LOP (2)"/>
      <sheetName val="IN DS LOP (3)"/>
      <sheetName val="IN DS LOP (4)"/>
      <sheetName val="CHIAPHONG"/>
      <sheetName val="TH"/>
      <sheetName val="DSTHI (3)"/>
      <sheetName val="DSTHI"/>
      <sheetName val="DSTHI (STT )"/>
      <sheetName val="DSSV"/>
      <sheetName val="IDCODE"/>
      <sheetName val="CODEMON"/>
      <sheetName val="IN_DTK"/>
      <sheetName val="in a e"/>
      <sheetName val="L2"/>
      <sheetName val="LPl2"/>
      <sheetName val="DSSV (L2)"/>
      <sheetName val="IN_DTK (L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BẢNG ĐIỂM ĐÁNH GIÁ KẾT QUẢ HỌC TẬP * NĂM HỌC: 2014-2015</v>
          </cell>
        </row>
      </sheetData>
      <sheetData sheetId="11"/>
      <sheetData sheetId="12"/>
      <sheetData sheetId="13"/>
      <sheetData sheetId="14"/>
      <sheetData sheetId="15">
        <row r="9">
          <cell r="C9">
            <v>1821216060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6"/>
  <sheetViews>
    <sheetView topLeftCell="A53" workbookViewId="0">
      <selection activeCell="K88" sqref="K88"/>
    </sheetView>
  </sheetViews>
  <sheetFormatPr defaultRowHeight="12.75"/>
  <cols>
    <col min="1" max="16384" width="9.140625" style="27"/>
  </cols>
  <sheetData>
    <row r="1" spans="1:2">
      <c r="A1" s="26">
        <v>1</v>
      </c>
      <c r="B1" s="26" t="s">
        <v>24</v>
      </c>
    </row>
    <row r="2" spans="1:2">
      <c r="A2" s="26">
        <v>2</v>
      </c>
      <c r="B2" s="26" t="s">
        <v>25</v>
      </c>
    </row>
    <row r="3" spans="1:2">
      <c r="A3" s="26">
        <v>3</v>
      </c>
      <c r="B3" s="26" t="s">
        <v>26</v>
      </c>
    </row>
    <row r="4" spans="1:2">
      <c r="A4" s="26">
        <v>4</v>
      </c>
      <c r="B4" s="26" t="s">
        <v>27</v>
      </c>
    </row>
    <row r="5" spans="1:2">
      <c r="A5" s="26">
        <v>5</v>
      </c>
      <c r="B5" s="26" t="s">
        <v>28</v>
      </c>
    </row>
    <row r="6" spans="1:2">
      <c r="A6" s="26">
        <v>7</v>
      </c>
      <c r="B6" s="26" t="s">
        <v>29</v>
      </c>
    </row>
    <row r="7" spans="1:2">
      <c r="A7" s="26" t="s">
        <v>30</v>
      </c>
      <c r="B7" s="26" t="s">
        <v>31</v>
      </c>
    </row>
    <row r="8" spans="1:2">
      <c r="A8" s="26" t="s">
        <v>32</v>
      </c>
      <c r="B8" s="26" t="s">
        <v>33</v>
      </c>
    </row>
    <row r="9" spans="1:2">
      <c r="A9" s="26">
        <v>0</v>
      </c>
      <c r="B9" s="26" t="s">
        <v>34</v>
      </c>
    </row>
    <row r="10" spans="1:2">
      <c r="A10" s="26" t="s">
        <v>23</v>
      </c>
      <c r="B10" s="26" t="s">
        <v>35</v>
      </c>
    </row>
    <row r="11" spans="1:2">
      <c r="A11" s="26">
        <v>8</v>
      </c>
      <c r="B11" s="26" t="s">
        <v>36</v>
      </c>
    </row>
    <row r="12" spans="1:2">
      <c r="A12" s="26">
        <v>6</v>
      </c>
      <c r="B12" s="26" t="s">
        <v>22</v>
      </c>
    </row>
    <row r="13" spans="1:2">
      <c r="A13" s="26">
        <v>9</v>
      </c>
      <c r="B13" s="26" t="s">
        <v>37</v>
      </c>
    </row>
    <row r="14" spans="1:2">
      <c r="A14" s="26" t="s">
        <v>20</v>
      </c>
      <c r="B14" s="26" t="s">
        <v>38</v>
      </c>
    </row>
    <row r="15" spans="1:2">
      <c r="A15" s="26">
        <v>1.1000000000000001</v>
      </c>
      <c r="B15" s="26" t="s">
        <v>39</v>
      </c>
    </row>
    <row r="16" spans="1:2">
      <c r="A16" s="26">
        <v>1.2</v>
      </c>
      <c r="B16" s="26" t="s">
        <v>40</v>
      </c>
    </row>
    <row r="17" spans="1:2">
      <c r="A17" s="26">
        <v>1.3</v>
      </c>
      <c r="B17" s="26" t="s">
        <v>41</v>
      </c>
    </row>
    <row r="18" spans="1:2">
      <c r="A18" s="26">
        <v>1.4</v>
      </c>
      <c r="B18" s="26" t="s">
        <v>42</v>
      </c>
    </row>
    <row r="19" spans="1:2">
      <c r="A19" s="26">
        <v>1.5</v>
      </c>
      <c r="B19" s="26" t="s">
        <v>43</v>
      </c>
    </row>
    <row r="20" spans="1:2">
      <c r="A20" s="26">
        <v>1.6</v>
      </c>
      <c r="B20" s="26" t="s">
        <v>44</v>
      </c>
    </row>
    <row r="21" spans="1:2">
      <c r="A21" s="26">
        <v>1.7</v>
      </c>
      <c r="B21" s="26" t="s">
        <v>45</v>
      </c>
    </row>
    <row r="22" spans="1:2">
      <c r="A22" s="26">
        <v>1.8</v>
      </c>
      <c r="B22" s="26" t="s">
        <v>46</v>
      </c>
    </row>
    <row r="23" spans="1:2">
      <c r="A23" s="26">
        <v>1.9</v>
      </c>
      <c r="B23" s="26" t="s">
        <v>47</v>
      </c>
    </row>
    <row r="24" spans="1:2">
      <c r="A24" s="26">
        <v>2.1</v>
      </c>
      <c r="B24" s="26" t="s">
        <v>48</v>
      </c>
    </row>
    <row r="25" spans="1:2">
      <c r="A25" s="26">
        <v>2.2000000000000002</v>
      </c>
      <c r="B25" s="26" t="s">
        <v>49</v>
      </c>
    </row>
    <row r="26" spans="1:2">
      <c r="A26" s="26">
        <v>2.2999999999999998</v>
      </c>
      <c r="B26" s="26" t="s">
        <v>50</v>
      </c>
    </row>
    <row r="27" spans="1:2">
      <c r="A27" s="26">
        <v>2.4</v>
      </c>
      <c r="B27" s="26" t="s">
        <v>51</v>
      </c>
    </row>
    <row r="28" spans="1:2">
      <c r="A28" s="26">
        <v>2.5</v>
      </c>
      <c r="B28" s="26" t="s">
        <v>52</v>
      </c>
    </row>
    <row r="29" spans="1:2">
      <c r="A29" s="26">
        <v>2.6</v>
      </c>
      <c r="B29" s="26" t="s">
        <v>53</v>
      </c>
    </row>
    <row r="30" spans="1:2">
      <c r="A30" s="26">
        <v>2.7</v>
      </c>
      <c r="B30" s="26" t="s">
        <v>54</v>
      </c>
    </row>
    <row r="31" spans="1:2">
      <c r="A31" s="26">
        <v>2.8</v>
      </c>
      <c r="B31" s="26" t="s">
        <v>55</v>
      </c>
    </row>
    <row r="32" spans="1:2">
      <c r="A32" s="26">
        <v>2.9</v>
      </c>
      <c r="B32" s="26" t="s">
        <v>56</v>
      </c>
    </row>
    <row r="33" spans="1:2">
      <c r="A33" s="26">
        <v>3.1</v>
      </c>
      <c r="B33" s="26" t="s">
        <v>57</v>
      </c>
    </row>
    <row r="34" spans="1:2">
      <c r="A34" s="26">
        <v>3.2</v>
      </c>
      <c r="B34" s="26" t="s">
        <v>58</v>
      </c>
    </row>
    <row r="35" spans="1:2">
      <c r="A35" s="26">
        <v>3.3</v>
      </c>
      <c r="B35" s="26" t="s">
        <v>59</v>
      </c>
    </row>
    <row r="36" spans="1:2">
      <c r="A36" s="26">
        <v>3.4</v>
      </c>
      <c r="B36" s="26" t="s">
        <v>60</v>
      </c>
    </row>
    <row r="37" spans="1:2">
      <c r="A37" s="26">
        <v>3.5</v>
      </c>
      <c r="B37" s="26" t="s">
        <v>61</v>
      </c>
    </row>
    <row r="38" spans="1:2">
      <c r="A38" s="26">
        <v>3.6</v>
      </c>
      <c r="B38" s="26" t="s">
        <v>62</v>
      </c>
    </row>
    <row r="39" spans="1:2">
      <c r="A39" s="26">
        <v>3.7</v>
      </c>
      <c r="B39" s="26" t="s">
        <v>63</v>
      </c>
    </row>
    <row r="40" spans="1:2">
      <c r="A40" s="26">
        <v>3.8</v>
      </c>
      <c r="B40" s="26" t="s">
        <v>64</v>
      </c>
    </row>
    <row r="41" spans="1:2">
      <c r="A41" s="26">
        <v>3.9</v>
      </c>
      <c r="B41" s="26" t="s">
        <v>65</v>
      </c>
    </row>
    <row r="42" spans="1:2">
      <c r="A42" s="26">
        <v>4.0999999999999996</v>
      </c>
      <c r="B42" s="26" t="s">
        <v>66</v>
      </c>
    </row>
    <row r="43" spans="1:2">
      <c r="A43" s="26">
        <v>4.2</v>
      </c>
      <c r="B43" s="26" t="s">
        <v>67</v>
      </c>
    </row>
    <row r="44" spans="1:2">
      <c r="A44" s="26">
        <v>4.3</v>
      </c>
      <c r="B44" s="28" t="s">
        <v>68</v>
      </c>
    </row>
    <row r="45" spans="1:2">
      <c r="A45" s="26">
        <v>4.4000000000000004</v>
      </c>
      <c r="B45" s="26" t="s">
        <v>69</v>
      </c>
    </row>
    <row r="46" spans="1:2">
      <c r="A46" s="26">
        <v>4.5</v>
      </c>
      <c r="B46" s="26" t="s">
        <v>70</v>
      </c>
    </row>
    <row r="47" spans="1:2">
      <c r="A47" s="26">
        <v>4.5999999999999996</v>
      </c>
      <c r="B47" s="26" t="s">
        <v>71</v>
      </c>
    </row>
    <row r="48" spans="1:2">
      <c r="A48" s="26">
        <v>4.7</v>
      </c>
      <c r="B48" s="26" t="s">
        <v>72</v>
      </c>
    </row>
    <row r="49" spans="1:2">
      <c r="A49" s="26">
        <v>4.8</v>
      </c>
      <c r="B49" s="26" t="s">
        <v>73</v>
      </c>
    </row>
    <row r="50" spans="1:2">
      <c r="A50" s="26">
        <v>4.9000000000000004</v>
      </c>
      <c r="B50" s="26" t="s">
        <v>74</v>
      </c>
    </row>
    <row r="51" spans="1:2">
      <c r="A51" s="26">
        <v>5.0999999999999996</v>
      </c>
      <c r="B51" s="26" t="s">
        <v>75</v>
      </c>
    </row>
    <row r="52" spans="1:2">
      <c r="A52" s="26">
        <v>5.2</v>
      </c>
      <c r="B52" s="26" t="s">
        <v>76</v>
      </c>
    </row>
    <row r="53" spans="1:2">
      <c r="A53" s="26">
        <v>5.3</v>
      </c>
      <c r="B53" s="28" t="s">
        <v>77</v>
      </c>
    </row>
    <row r="54" spans="1:2">
      <c r="A54" s="26">
        <v>5.4</v>
      </c>
      <c r="B54" s="26" t="s">
        <v>78</v>
      </c>
    </row>
    <row r="55" spans="1:2">
      <c r="A55" s="26">
        <v>5.5</v>
      </c>
      <c r="B55" s="26" t="s">
        <v>79</v>
      </c>
    </row>
    <row r="56" spans="1:2">
      <c r="A56" s="26">
        <v>5.6</v>
      </c>
      <c r="B56" s="26" t="s">
        <v>80</v>
      </c>
    </row>
    <row r="57" spans="1:2">
      <c r="A57" s="26">
        <v>5.7</v>
      </c>
      <c r="B57" s="26" t="s">
        <v>81</v>
      </c>
    </row>
    <row r="58" spans="1:2">
      <c r="A58" s="26">
        <v>5.8</v>
      </c>
      <c r="B58" s="26" t="s">
        <v>82</v>
      </c>
    </row>
    <row r="59" spans="1:2">
      <c r="A59" s="26">
        <v>5.9</v>
      </c>
      <c r="B59" s="26" t="s">
        <v>83</v>
      </c>
    </row>
    <row r="60" spans="1:2">
      <c r="A60" s="26">
        <v>6.1</v>
      </c>
      <c r="B60" s="26" t="s">
        <v>84</v>
      </c>
    </row>
    <row r="61" spans="1:2">
      <c r="A61" s="26">
        <v>6.2</v>
      </c>
      <c r="B61" s="26" t="s">
        <v>85</v>
      </c>
    </row>
    <row r="62" spans="1:2">
      <c r="A62" s="26">
        <v>6.3</v>
      </c>
      <c r="B62" s="26" t="s">
        <v>86</v>
      </c>
    </row>
    <row r="63" spans="1:2">
      <c r="A63" s="26">
        <v>6.4</v>
      </c>
      <c r="B63" s="26" t="s">
        <v>87</v>
      </c>
    </row>
    <row r="64" spans="1:2">
      <c r="A64" s="26">
        <v>6.5</v>
      </c>
      <c r="B64" s="26" t="s">
        <v>88</v>
      </c>
    </row>
    <row r="65" spans="1:2">
      <c r="A65" s="26">
        <v>6.6</v>
      </c>
      <c r="B65" s="26" t="s">
        <v>89</v>
      </c>
    </row>
    <row r="66" spans="1:2">
      <c r="A66" s="26">
        <v>6.7</v>
      </c>
      <c r="B66" s="26" t="s">
        <v>90</v>
      </c>
    </row>
    <row r="67" spans="1:2">
      <c r="A67" s="26">
        <v>6.8</v>
      </c>
      <c r="B67" s="26" t="s">
        <v>91</v>
      </c>
    </row>
    <row r="68" spans="1:2">
      <c r="A68" s="26">
        <v>6.9</v>
      </c>
      <c r="B68" s="26" t="s">
        <v>92</v>
      </c>
    </row>
    <row r="69" spans="1:2">
      <c r="A69" s="26">
        <v>7.1</v>
      </c>
      <c r="B69" s="26" t="s">
        <v>93</v>
      </c>
    </row>
    <row r="70" spans="1:2">
      <c r="A70" s="26">
        <v>7.2</v>
      </c>
      <c r="B70" s="26" t="s">
        <v>94</v>
      </c>
    </row>
    <row r="71" spans="1:2">
      <c r="A71" s="26">
        <v>7.3</v>
      </c>
      <c r="B71" s="26" t="s">
        <v>95</v>
      </c>
    </row>
    <row r="72" spans="1:2">
      <c r="A72" s="26">
        <v>7.4</v>
      </c>
      <c r="B72" s="26" t="s">
        <v>96</v>
      </c>
    </row>
    <row r="73" spans="1:2">
      <c r="A73" s="26">
        <v>7.5</v>
      </c>
      <c r="B73" s="26" t="s">
        <v>97</v>
      </c>
    </row>
    <row r="74" spans="1:2">
      <c r="A74" s="26">
        <v>7.6</v>
      </c>
      <c r="B74" s="26" t="s">
        <v>98</v>
      </c>
    </row>
    <row r="75" spans="1:2">
      <c r="A75" s="26">
        <v>7.7</v>
      </c>
      <c r="B75" s="26" t="s">
        <v>99</v>
      </c>
    </row>
    <row r="76" spans="1:2">
      <c r="A76" s="26">
        <v>7.8</v>
      </c>
      <c r="B76" s="26" t="s">
        <v>100</v>
      </c>
    </row>
    <row r="77" spans="1:2">
      <c r="A77" s="26">
        <v>7.9</v>
      </c>
      <c r="B77" s="26" t="s">
        <v>101</v>
      </c>
    </row>
    <row r="78" spans="1:2">
      <c r="A78" s="26">
        <v>8.1</v>
      </c>
      <c r="B78" s="26" t="s">
        <v>102</v>
      </c>
    </row>
    <row r="79" spans="1:2">
      <c r="A79" s="26">
        <v>8.1999999999999993</v>
      </c>
      <c r="B79" s="26" t="s">
        <v>103</v>
      </c>
    </row>
    <row r="80" spans="1:2">
      <c r="A80" s="26">
        <v>8.3000000000000007</v>
      </c>
      <c r="B80" s="26" t="s">
        <v>104</v>
      </c>
    </row>
    <row r="81" spans="1:2">
      <c r="A81" s="26">
        <v>8.4</v>
      </c>
      <c r="B81" s="26" t="s">
        <v>105</v>
      </c>
    </row>
    <row r="82" spans="1:2">
      <c r="A82" s="26">
        <v>8.5</v>
      </c>
      <c r="B82" s="26" t="s">
        <v>106</v>
      </c>
    </row>
    <row r="83" spans="1:2">
      <c r="A83" s="26">
        <v>8.6</v>
      </c>
      <c r="B83" s="26" t="s">
        <v>107</v>
      </c>
    </row>
    <row r="84" spans="1:2">
      <c r="A84" s="26">
        <v>8.6999999999999993</v>
      </c>
      <c r="B84" s="26" t="s">
        <v>108</v>
      </c>
    </row>
    <row r="85" spans="1:2">
      <c r="A85" s="26">
        <v>8.8000000000000007</v>
      </c>
      <c r="B85" s="26" t="s">
        <v>109</v>
      </c>
    </row>
    <row r="86" spans="1:2">
      <c r="A86" s="26">
        <v>8.9</v>
      </c>
      <c r="B86" s="26" t="s">
        <v>110</v>
      </c>
    </row>
    <row r="87" spans="1:2">
      <c r="A87" s="26">
        <v>9.1</v>
      </c>
      <c r="B87" s="26" t="s">
        <v>111</v>
      </c>
    </row>
    <row r="88" spans="1:2">
      <c r="A88" s="26">
        <v>9.1999999999999993</v>
      </c>
      <c r="B88" s="26" t="s">
        <v>112</v>
      </c>
    </row>
    <row r="89" spans="1:2">
      <c r="A89" s="26">
        <v>9.3000000000000007</v>
      </c>
      <c r="B89" s="26" t="s">
        <v>113</v>
      </c>
    </row>
    <row r="90" spans="1:2">
      <c r="A90" s="26">
        <v>9.4</v>
      </c>
      <c r="B90" s="26" t="s">
        <v>114</v>
      </c>
    </row>
    <row r="91" spans="1:2">
      <c r="A91" s="26">
        <v>9.5</v>
      </c>
      <c r="B91" s="26" t="s">
        <v>115</v>
      </c>
    </row>
    <row r="92" spans="1:2">
      <c r="A92" s="26">
        <v>9.6</v>
      </c>
      <c r="B92" s="26" t="s">
        <v>116</v>
      </c>
    </row>
    <row r="93" spans="1:2">
      <c r="A93" s="26">
        <v>9.6999999999999993</v>
      </c>
      <c r="B93" s="26" t="s">
        <v>117</v>
      </c>
    </row>
    <row r="94" spans="1:2">
      <c r="A94" s="26">
        <v>9.8000000000000007</v>
      </c>
      <c r="B94" s="26" t="s">
        <v>118</v>
      </c>
    </row>
    <row r="95" spans="1:2">
      <c r="A95" s="26">
        <v>9.9</v>
      </c>
      <c r="B95" s="26" t="s">
        <v>119</v>
      </c>
    </row>
    <row r="96" spans="1:2">
      <c r="A96" s="26">
        <v>10</v>
      </c>
      <c r="B96" s="26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F7" sqref="F7"/>
    </sheetView>
  </sheetViews>
  <sheetFormatPr defaultRowHeight="15"/>
  <cols>
    <col min="1" max="1" width="9.140625" style="21"/>
  </cols>
  <sheetData>
    <row r="1" spans="1:4">
      <c r="A1" s="21" t="s">
        <v>537</v>
      </c>
      <c r="B1" t="s">
        <v>538</v>
      </c>
      <c r="D1" t="s">
        <v>539</v>
      </c>
    </row>
    <row r="2" spans="1:4">
      <c r="A2" s="21">
        <v>2</v>
      </c>
      <c r="B2" t="s">
        <v>562</v>
      </c>
      <c r="C2" t="str">
        <f>A2&amp;B2</f>
        <v>2401/1</v>
      </c>
      <c r="D2" t="s">
        <v>540</v>
      </c>
    </row>
    <row r="3" spans="1:4">
      <c r="A3" s="21">
        <v>2</v>
      </c>
      <c r="B3" t="s">
        <v>563</v>
      </c>
      <c r="C3" t="str">
        <f t="shared" ref="C3:C66" si="0">A3&amp;B3</f>
        <v>2401/2</v>
      </c>
      <c r="D3" t="s">
        <v>540</v>
      </c>
    </row>
    <row r="4" spans="1:4">
      <c r="A4" s="21">
        <v>2</v>
      </c>
      <c r="B4">
        <v>702</v>
      </c>
      <c r="C4" t="str">
        <f t="shared" si="0"/>
        <v>2702</v>
      </c>
      <c r="D4" t="s">
        <v>540</v>
      </c>
    </row>
    <row r="5" spans="1:4">
      <c r="A5" s="21">
        <v>2</v>
      </c>
      <c r="B5">
        <v>703</v>
      </c>
      <c r="C5" t="str">
        <f t="shared" si="0"/>
        <v>2703</v>
      </c>
      <c r="D5" t="s">
        <v>540</v>
      </c>
    </row>
    <row r="6" spans="1:4">
      <c r="A6" s="21">
        <v>2</v>
      </c>
      <c r="B6" t="s">
        <v>566</v>
      </c>
      <c r="C6" t="str">
        <f t="shared" si="0"/>
        <v>2801A</v>
      </c>
      <c r="D6" t="s">
        <v>540</v>
      </c>
    </row>
    <row r="7" spans="1:4">
      <c r="A7" s="21">
        <v>2</v>
      </c>
      <c r="B7" t="s">
        <v>567</v>
      </c>
      <c r="C7" t="str">
        <f t="shared" si="0"/>
        <v>2801B</v>
      </c>
      <c r="D7" t="s">
        <v>540</v>
      </c>
    </row>
    <row r="8" spans="1:4">
      <c r="A8" s="21">
        <v>2</v>
      </c>
      <c r="B8">
        <v>802</v>
      </c>
      <c r="C8" t="str">
        <f t="shared" si="0"/>
        <v>2802</v>
      </c>
      <c r="D8" t="s">
        <v>540</v>
      </c>
    </row>
    <row r="9" spans="1:4">
      <c r="A9" s="21">
        <v>2</v>
      </c>
      <c r="B9">
        <v>803</v>
      </c>
      <c r="C9" t="str">
        <f t="shared" si="0"/>
        <v>2803</v>
      </c>
      <c r="D9" t="s">
        <v>540</v>
      </c>
    </row>
    <row r="10" spans="1:4">
      <c r="A10" s="21">
        <v>2</v>
      </c>
      <c r="B10" t="s">
        <v>568</v>
      </c>
      <c r="C10" t="str">
        <f t="shared" si="0"/>
        <v>2901A</v>
      </c>
      <c r="D10" t="s">
        <v>540</v>
      </c>
    </row>
    <row r="11" spans="1:4">
      <c r="A11" s="21">
        <v>2</v>
      </c>
      <c r="B11" t="s">
        <v>569</v>
      </c>
      <c r="C11" t="str">
        <f t="shared" si="0"/>
        <v>2901B</v>
      </c>
      <c r="D11" t="s">
        <v>540</v>
      </c>
    </row>
    <row r="12" spans="1:4">
      <c r="A12" s="21">
        <v>2</v>
      </c>
      <c r="B12">
        <v>902</v>
      </c>
      <c r="C12" t="str">
        <f t="shared" si="0"/>
        <v>2902</v>
      </c>
      <c r="D12" t="s">
        <v>540</v>
      </c>
    </row>
    <row r="13" spans="1:4">
      <c r="A13" s="21">
        <v>2</v>
      </c>
      <c r="B13">
        <v>903</v>
      </c>
      <c r="C13" t="str">
        <f t="shared" si="0"/>
        <v>2903</v>
      </c>
      <c r="D13" t="s">
        <v>540</v>
      </c>
    </row>
    <row r="14" spans="1:4">
      <c r="A14" s="21">
        <v>2</v>
      </c>
      <c r="B14" t="s">
        <v>1189</v>
      </c>
      <c r="C14" t="str">
        <f t="shared" si="0"/>
        <v>21001A</v>
      </c>
      <c r="D14" t="s">
        <v>540</v>
      </c>
    </row>
    <row r="15" spans="1:4">
      <c r="A15" s="21">
        <v>2</v>
      </c>
      <c r="B15" t="s">
        <v>1190</v>
      </c>
      <c r="C15" t="str">
        <f t="shared" si="0"/>
        <v>21001B</v>
      </c>
      <c r="D15" t="s">
        <v>540</v>
      </c>
    </row>
    <row r="16" spans="1:4">
      <c r="A16" s="21">
        <v>2</v>
      </c>
      <c r="B16">
        <v>1002</v>
      </c>
      <c r="C16" t="str">
        <f t="shared" si="0"/>
        <v>21002</v>
      </c>
      <c r="D16" t="s">
        <v>540</v>
      </c>
    </row>
    <row r="17" spans="1:4">
      <c r="A17" s="21">
        <v>2</v>
      </c>
      <c r="B17">
        <v>1003</v>
      </c>
      <c r="C17" t="str">
        <f t="shared" si="0"/>
        <v>21003</v>
      </c>
      <c r="D17" t="s">
        <v>540</v>
      </c>
    </row>
    <row r="18" spans="1:4">
      <c r="A18" s="21">
        <v>2</v>
      </c>
      <c r="B18" t="s">
        <v>570</v>
      </c>
      <c r="C18" t="str">
        <f t="shared" si="0"/>
        <v>21101/1</v>
      </c>
      <c r="D18" t="s">
        <v>540</v>
      </c>
    </row>
    <row r="19" spans="1:4">
      <c r="A19" s="21">
        <v>2</v>
      </c>
      <c r="B19" t="s">
        <v>571</v>
      </c>
      <c r="C19" t="str">
        <f t="shared" si="0"/>
        <v>21101/2</v>
      </c>
      <c r="D19" t="s">
        <v>540</v>
      </c>
    </row>
    <row r="20" spans="1:4">
      <c r="A20" s="21">
        <v>2</v>
      </c>
      <c r="B20" t="s">
        <v>543</v>
      </c>
      <c r="C20" t="str">
        <f t="shared" si="0"/>
        <v>2213/1</v>
      </c>
      <c r="D20" t="s">
        <v>540</v>
      </c>
    </row>
    <row r="21" spans="1:4">
      <c r="A21" s="21">
        <v>2</v>
      </c>
      <c r="B21" t="s">
        <v>544</v>
      </c>
      <c r="C21" t="str">
        <f t="shared" si="0"/>
        <v>2213/2</v>
      </c>
      <c r="D21" t="s">
        <v>540</v>
      </c>
    </row>
    <row r="22" spans="1:4">
      <c r="A22" s="21">
        <v>2</v>
      </c>
      <c r="B22" t="s">
        <v>545</v>
      </c>
      <c r="C22" t="str">
        <f t="shared" si="0"/>
        <v>2214/1</v>
      </c>
      <c r="D22" t="s">
        <v>540</v>
      </c>
    </row>
    <row r="23" spans="1:4">
      <c r="A23" s="21">
        <v>2</v>
      </c>
      <c r="B23" t="s">
        <v>546</v>
      </c>
      <c r="C23" t="str">
        <f t="shared" si="0"/>
        <v>2214/2</v>
      </c>
      <c r="D23" t="s">
        <v>540</v>
      </c>
    </row>
    <row r="24" spans="1:4">
      <c r="A24" s="21">
        <v>2</v>
      </c>
      <c r="B24" t="s">
        <v>547</v>
      </c>
      <c r="C24" t="str">
        <f t="shared" si="0"/>
        <v>2307/1</v>
      </c>
      <c r="D24" t="s">
        <v>540</v>
      </c>
    </row>
    <row r="25" spans="1:4">
      <c r="A25" s="21">
        <v>2</v>
      </c>
      <c r="B25" t="s">
        <v>548</v>
      </c>
      <c r="C25" t="str">
        <f t="shared" si="0"/>
        <v>2307/2</v>
      </c>
      <c r="D25" t="s">
        <v>540</v>
      </c>
    </row>
    <row r="26" spans="1:4">
      <c r="A26" s="21">
        <v>2</v>
      </c>
      <c r="B26" t="s">
        <v>549</v>
      </c>
      <c r="C26" t="str">
        <f t="shared" si="0"/>
        <v>2308/1</v>
      </c>
      <c r="D26" t="s">
        <v>540</v>
      </c>
    </row>
    <row r="27" spans="1:4">
      <c r="A27" s="21">
        <v>2</v>
      </c>
      <c r="B27" t="s">
        <v>550</v>
      </c>
      <c r="C27" t="str">
        <f t="shared" si="0"/>
        <v>2308/2</v>
      </c>
      <c r="D27" t="s">
        <v>540</v>
      </c>
    </row>
    <row r="28" spans="1:4">
      <c r="A28" s="21">
        <v>2</v>
      </c>
      <c r="B28" t="s">
        <v>149</v>
      </c>
      <c r="C28" t="str">
        <f t="shared" si="0"/>
        <v>2313/1</v>
      </c>
      <c r="D28" t="s">
        <v>540</v>
      </c>
    </row>
    <row r="29" spans="1:4">
      <c r="A29" s="21">
        <v>2</v>
      </c>
      <c r="B29" t="s">
        <v>551</v>
      </c>
      <c r="C29" t="str">
        <f t="shared" si="0"/>
        <v>2313/2</v>
      </c>
      <c r="D29" t="s">
        <v>540</v>
      </c>
    </row>
    <row r="30" spans="1:4">
      <c r="A30" s="21">
        <v>2</v>
      </c>
      <c r="B30" t="s">
        <v>552</v>
      </c>
      <c r="C30" t="str">
        <f t="shared" si="0"/>
        <v>2314/1</v>
      </c>
      <c r="D30" t="s">
        <v>540</v>
      </c>
    </row>
    <row r="31" spans="1:4">
      <c r="A31" s="21">
        <v>2</v>
      </c>
      <c r="B31" t="s">
        <v>553</v>
      </c>
      <c r="C31" t="str">
        <f t="shared" si="0"/>
        <v>2314/2</v>
      </c>
      <c r="D31" t="s">
        <v>540</v>
      </c>
    </row>
    <row r="32" spans="1:4">
      <c r="A32" s="21">
        <v>2</v>
      </c>
      <c r="B32">
        <v>406</v>
      </c>
      <c r="C32" t="str">
        <f t="shared" si="0"/>
        <v>2406</v>
      </c>
      <c r="D32" t="s">
        <v>540</v>
      </c>
    </row>
    <row r="33" spans="1:4">
      <c r="A33" s="21">
        <v>2</v>
      </c>
      <c r="B33" t="s">
        <v>554</v>
      </c>
      <c r="C33" t="str">
        <f t="shared" si="0"/>
        <v>2407/1</v>
      </c>
      <c r="D33" t="s">
        <v>540</v>
      </c>
    </row>
    <row r="34" spans="1:4">
      <c r="A34" s="21">
        <v>2</v>
      </c>
      <c r="B34" t="s">
        <v>555</v>
      </c>
      <c r="C34" t="str">
        <f t="shared" si="0"/>
        <v>2407/2</v>
      </c>
      <c r="D34" t="s">
        <v>540</v>
      </c>
    </row>
    <row r="35" spans="1:4">
      <c r="A35" s="21">
        <v>2</v>
      </c>
      <c r="B35" t="s">
        <v>556</v>
      </c>
      <c r="C35" t="str">
        <f t="shared" si="0"/>
        <v>2408/1</v>
      </c>
      <c r="D35" t="s">
        <v>540</v>
      </c>
    </row>
    <row r="36" spans="1:4">
      <c r="A36" s="21">
        <v>2</v>
      </c>
      <c r="B36" t="s">
        <v>557</v>
      </c>
      <c r="C36" t="str">
        <f t="shared" si="0"/>
        <v>2408/2</v>
      </c>
      <c r="D36" t="s">
        <v>540</v>
      </c>
    </row>
    <row r="37" spans="1:4">
      <c r="A37" s="21">
        <v>2</v>
      </c>
      <c r="B37" t="s">
        <v>558</v>
      </c>
      <c r="C37" t="str">
        <f t="shared" si="0"/>
        <v>2413/1</v>
      </c>
      <c r="D37" t="s">
        <v>540</v>
      </c>
    </row>
    <row r="38" spans="1:4">
      <c r="A38" s="21">
        <v>2</v>
      </c>
      <c r="B38" t="s">
        <v>559</v>
      </c>
      <c r="C38" t="str">
        <f t="shared" si="0"/>
        <v>2413/2</v>
      </c>
      <c r="D38" t="s">
        <v>540</v>
      </c>
    </row>
    <row r="39" spans="1:4">
      <c r="A39" s="21">
        <v>2</v>
      </c>
      <c r="B39" t="s">
        <v>560</v>
      </c>
      <c r="C39" t="str">
        <f t="shared" si="0"/>
        <v>2414/1</v>
      </c>
      <c r="D39" t="s">
        <v>540</v>
      </c>
    </row>
    <row r="40" spans="1:4">
      <c r="A40" s="21">
        <v>2</v>
      </c>
      <c r="B40" t="s">
        <v>561</v>
      </c>
      <c r="C40" t="str">
        <f t="shared" si="0"/>
        <v>2414/2</v>
      </c>
      <c r="D40" t="s">
        <v>540</v>
      </c>
    </row>
    <row r="41" spans="1:4">
      <c r="A41" s="21">
        <v>2</v>
      </c>
      <c r="B41" t="s">
        <v>541</v>
      </c>
      <c r="C41" t="str">
        <f t="shared" si="0"/>
        <v>2208/1</v>
      </c>
      <c r="D41" t="s">
        <v>540</v>
      </c>
    </row>
    <row r="42" spans="1:4">
      <c r="A42" s="21">
        <v>2</v>
      </c>
      <c r="B42" t="s">
        <v>542</v>
      </c>
      <c r="C42" t="str">
        <f t="shared" si="0"/>
        <v>2208/2</v>
      </c>
      <c r="D42" t="s">
        <v>540</v>
      </c>
    </row>
    <row r="43" spans="1:4">
      <c r="A43" s="21">
        <v>2</v>
      </c>
      <c r="B43" t="s">
        <v>1191</v>
      </c>
      <c r="C43" t="str">
        <f t="shared" si="0"/>
        <v>2208/3</v>
      </c>
      <c r="D43" t="s">
        <v>540</v>
      </c>
    </row>
    <row r="44" spans="1:4">
      <c r="A44" s="21">
        <v>2</v>
      </c>
      <c r="B44" t="s">
        <v>1192</v>
      </c>
      <c r="C44" t="str">
        <f t="shared" si="0"/>
        <v>2208/4</v>
      </c>
      <c r="D44" t="s">
        <v>540</v>
      </c>
    </row>
    <row r="45" spans="1:4" s="134" customFormat="1">
      <c r="A45" s="133">
        <v>1</v>
      </c>
      <c r="B45" s="134" t="s">
        <v>572</v>
      </c>
      <c r="C45" s="134" t="str">
        <f>A45&amp;B45</f>
        <v>1302/1</v>
      </c>
      <c r="D45" s="134" t="s">
        <v>540</v>
      </c>
    </row>
    <row r="46" spans="1:4">
      <c r="A46" s="133">
        <v>1</v>
      </c>
      <c r="B46" s="134" t="s">
        <v>573</v>
      </c>
      <c r="C46" s="134" t="str">
        <f t="shared" si="0"/>
        <v>1302/2</v>
      </c>
      <c r="D46" s="134" t="s">
        <v>540</v>
      </c>
    </row>
    <row r="47" spans="1:4">
      <c r="A47" s="133">
        <v>1</v>
      </c>
      <c r="B47" s="134" t="s">
        <v>574</v>
      </c>
      <c r="C47" s="134" t="str">
        <f t="shared" si="0"/>
        <v>1304/1</v>
      </c>
      <c r="D47" s="134" t="s">
        <v>540</v>
      </c>
    </row>
    <row r="48" spans="1:4">
      <c r="A48" s="133">
        <v>1</v>
      </c>
      <c r="B48" s="134" t="s">
        <v>575</v>
      </c>
      <c r="C48" s="134" t="str">
        <f t="shared" si="0"/>
        <v>1304/2</v>
      </c>
      <c r="D48" s="134" t="s">
        <v>540</v>
      </c>
    </row>
    <row r="49" spans="1:4">
      <c r="A49" s="133">
        <v>1</v>
      </c>
      <c r="B49" s="134">
        <v>305</v>
      </c>
      <c r="C49" s="134" t="str">
        <f t="shared" si="0"/>
        <v>1305</v>
      </c>
      <c r="D49" s="134" t="s">
        <v>540</v>
      </c>
    </row>
    <row r="50" spans="1:4">
      <c r="A50" s="133">
        <v>1</v>
      </c>
      <c r="B50" s="134" t="s">
        <v>547</v>
      </c>
      <c r="C50" s="134" t="str">
        <f t="shared" si="0"/>
        <v>1307/1</v>
      </c>
      <c r="D50" s="134" t="s">
        <v>540</v>
      </c>
    </row>
    <row r="51" spans="1:4">
      <c r="A51" s="133">
        <v>1</v>
      </c>
      <c r="B51" s="134" t="s">
        <v>548</v>
      </c>
      <c r="C51" s="134" t="str">
        <f t="shared" si="0"/>
        <v>1307/2</v>
      </c>
      <c r="D51" s="134" t="s">
        <v>540</v>
      </c>
    </row>
    <row r="52" spans="1:4">
      <c r="A52" s="133">
        <v>1</v>
      </c>
      <c r="B52" s="134">
        <v>308</v>
      </c>
      <c r="C52" s="134" t="str">
        <f t="shared" si="0"/>
        <v>1308</v>
      </c>
      <c r="D52" s="134" t="s">
        <v>540</v>
      </c>
    </row>
    <row r="53" spans="1:4">
      <c r="A53" s="133">
        <v>1</v>
      </c>
      <c r="B53" s="134" t="s">
        <v>576</v>
      </c>
      <c r="C53" s="134" t="str">
        <f t="shared" si="0"/>
        <v>1310/1</v>
      </c>
      <c r="D53" s="134" t="s">
        <v>540</v>
      </c>
    </row>
    <row r="54" spans="1:4">
      <c r="A54" s="133">
        <v>1</v>
      </c>
      <c r="B54" s="134" t="s">
        <v>577</v>
      </c>
      <c r="C54" s="134" t="str">
        <f t="shared" si="0"/>
        <v>1310/2</v>
      </c>
      <c r="D54" s="134" t="s">
        <v>540</v>
      </c>
    </row>
    <row r="55" spans="1:4">
      <c r="A55" s="133">
        <v>1</v>
      </c>
      <c r="B55" s="134" t="s">
        <v>578</v>
      </c>
      <c r="C55" s="134" t="str">
        <f t="shared" si="0"/>
        <v>1510/1</v>
      </c>
      <c r="D55" s="134" t="s">
        <v>540</v>
      </c>
    </row>
    <row r="56" spans="1:4">
      <c r="A56" s="133">
        <v>1</v>
      </c>
      <c r="B56" s="134" t="s">
        <v>579</v>
      </c>
      <c r="C56" s="134" t="str">
        <f t="shared" si="0"/>
        <v>1510/2</v>
      </c>
      <c r="D56" s="134" t="s">
        <v>540</v>
      </c>
    </row>
    <row r="57" spans="1:4">
      <c r="A57" s="133">
        <v>1</v>
      </c>
      <c r="B57" s="134" t="s">
        <v>580</v>
      </c>
      <c r="C57" s="134" t="str">
        <f t="shared" si="0"/>
        <v>1510/3</v>
      </c>
      <c r="D57" s="134" t="s">
        <v>540</v>
      </c>
    </row>
    <row r="58" spans="1:4">
      <c r="A58" s="133">
        <v>1</v>
      </c>
      <c r="B58" s="134">
        <v>612</v>
      </c>
      <c r="C58" s="134" t="str">
        <f t="shared" si="0"/>
        <v>1612</v>
      </c>
      <c r="D58" s="134" t="s">
        <v>540</v>
      </c>
    </row>
    <row r="59" spans="1:4">
      <c r="A59" s="133">
        <v>1</v>
      </c>
      <c r="B59" s="134">
        <v>801</v>
      </c>
      <c r="C59" s="134" t="str">
        <f t="shared" si="0"/>
        <v>1801</v>
      </c>
      <c r="D59" s="134" t="s">
        <v>540</v>
      </c>
    </row>
    <row r="60" spans="1:4">
      <c r="A60" s="133">
        <v>1</v>
      </c>
      <c r="B60" s="134">
        <v>802</v>
      </c>
      <c r="C60" s="134" t="str">
        <f t="shared" si="0"/>
        <v>1802</v>
      </c>
      <c r="D60" s="134" t="s">
        <v>540</v>
      </c>
    </row>
    <row r="61" spans="1:4">
      <c r="A61" s="133">
        <v>1</v>
      </c>
      <c r="B61" s="134">
        <v>803</v>
      </c>
      <c r="C61" s="134" t="str">
        <f t="shared" si="0"/>
        <v>1803</v>
      </c>
      <c r="D61" s="134" t="s">
        <v>540</v>
      </c>
    </row>
    <row r="62" spans="1:4">
      <c r="A62" s="133">
        <v>1</v>
      </c>
      <c r="B62" s="134">
        <v>805</v>
      </c>
      <c r="C62" s="134" t="str">
        <f t="shared" si="0"/>
        <v>1805</v>
      </c>
      <c r="D62" s="134" t="s">
        <v>540</v>
      </c>
    </row>
    <row r="63" spans="1:4">
      <c r="A63" s="133">
        <v>1</v>
      </c>
      <c r="B63" s="134">
        <v>806</v>
      </c>
      <c r="C63" s="134" t="str">
        <f t="shared" si="0"/>
        <v>1806</v>
      </c>
      <c r="D63" s="134" t="s">
        <v>540</v>
      </c>
    </row>
    <row r="64" spans="1:4">
      <c r="A64" s="133">
        <v>1</v>
      </c>
      <c r="B64" s="134">
        <v>807</v>
      </c>
      <c r="C64" s="134" t="str">
        <f t="shared" si="0"/>
        <v>1807</v>
      </c>
      <c r="D64" s="134" t="s">
        <v>540</v>
      </c>
    </row>
    <row r="65" spans="1:4">
      <c r="A65" s="133">
        <v>1</v>
      </c>
      <c r="B65" s="134" t="s">
        <v>1193</v>
      </c>
      <c r="C65" s="134" t="str">
        <f t="shared" si="0"/>
        <v>1613/1</v>
      </c>
      <c r="D65" s="134" t="s">
        <v>540</v>
      </c>
    </row>
    <row r="66" spans="1:4">
      <c r="A66" s="133">
        <v>1</v>
      </c>
      <c r="B66" s="134" t="s">
        <v>1194</v>
      </c>
      <c r="C66" s="134" t="str">
        <f t="shared" si="0"/>
        <v>1613/2</v>
      </c>
      <c r="D66" s="134" t="s">
        <v>540</v>
      </c>
    </row>
    <row r="67" spans="1:4">
      <c r="A67" s="133">
        <v>1</v>
      </c>
      <c r="B67" s="134" t="s">
        <v>1195</v>
      </c>
      <c r="C67" s="134" t="str">
        <f t="shared" ref="C67:C130" si="1">A67&amp;B67</f>
        <v>1613/3</v>
      </c>
      <c r="D67" s="134" t="s">
        <v>540</v>
      </c>
    </row>
    <row r="68" spans="1:4">
      <c r="A68" s="133">
        <v>1</v>
      </c>
      <c r="B68" s="134" t="s">
        <v>1196</v>
      </c>
      <c r="C68" s="134" t="str">
        <f t="shared" si="1"/>
        <v>1613/4</v>
      </c>
      <c r="D68" s="134" t="s">
        <v>540</v>
      </c>
    </row>
    <row r="69" spans="1:4">
      <c r="A69" s="133">
        <v>1</v>
      </c>
      <c r="B69" s="134" t="s">
        <v>1197</v>
      </c>
      <c r="C69" s="134" t="str">
        <f t="shared" si="1"/>
        <v>1613/5</v>
      </c>
      <c r="D69" s="134" t="s">
        <v>540</v>
      </c>
    </row>
    <row r="70" spans="1:4">
      <c r="A70" s="133">
        <v>1</v>
      </c>
      <c r="B70" s="134" t="s">
        <v>1198</v>
      </c>
      <c r="C70" s="134" t="str">
        <f t="shared" si="1"/>
        <v>1613/6</v>
      </c>
      <c r="D70" s="134" t="s">
        <v>540</v>
      </c>
    </row>
    <row r="71" spans="1:4">
      <c r="A71" s="133">
        <v>1</v>
      </c>
      <c r="B71" s="134" t="s">
        <v>1199</v>
      </c>
      <c r="C71" s="134" t="str">
        <f t="shared" si="1"/>
        <v>1613/7</v>
      </c>
      <c r="D71" s="134" t="s">
        <v>540</v>
      </c>
    </row>
    <row r="72" spans="1:4">
      <c r="A72" s="137">
        <v>3</v>
      </c>
      <c r="B72" s="134" t="s">
        <v>1200</v>
      </c>
      <c r="C72" s="134" t="str">
        <f t="shared" si="1"/>
        <v>3133/1-A</v>
      </c>
      <c r="D72" s="134" t="s">
        <v>540</v>
      </c>
    </row>
    <row r="73" spans="1:4">
      <c r="A73" s="137">
        <v>3</v>
      </c>
      <c r="B73" s="134" t="s">
        <v>1201</v>
      </c>
      <c r="C73" s="134" t="str">
        <f t="shared" si="1"/>
        <v>3133/2-A</v>
      </c>
      <c r="D73" s="134" t="s">
        <v>540</v>
      </c>
    </row>
    <row r="74" spans="1:4">
      <c r="A74" s="137">
        <v>3</v>
      </c>
      <c r="B74" s="134" t="s">
        <v>1202</v>
      </c>
      <c r="C74" s="134" t="str">
        <f t="shared" si="1"/>
        <v>3131-A</v>
      </c>
      <c r="D74" s="134" t="s">
        <v>540</v>
      </c>
    </row>
    <row r="75" spans="1:4">
      <c r="A75" s="137">
        <v>3</v>
      </c>
      <c r="B75" s="134" t="s">
        <v>1203</v>
      </c>
      <c r="C75" s="134" t="str">
        <f t="shared" si="1"/>
        <v>3109-B</v>
      </c>
      <c r="D75" s="134" t="s">
        <v>540</v>
      </c>
    </row>
    <row r="76" spans="1:4">
      <c r="A76" s="137">
        <v>3</v>
      </c>
      <c r="B76" s="134" t="s">
        <v>1204</v>
      </c>
      <c r="C76" s="134" t="str">
        <f t="shared" si="1"/>
        <v>3110-B</v>
      </c>
      <c r="D76" s="134" t="s">
        <v>540</v>
      </c>
    </row>
    <row r="77" spans="1:4">
      <c r="A77" s="137">
        <v>3</v>
      </c>
      <c r="B77" s="134" t="s">
        <v>1205</v>
      </c>
      <c r="C77" s="134" t="str">
        <f t="shared" si="1"/>
        <v>3201-C</v>
      </c>
      <c r="D77" s="134" t="s">
        <v>540</v>
      </c>
    </row>
    <row r="78" spans="1:4">
      <c r="A78" s="137">
        <v>3</v>
      </c>
      <c r="B78" s="134" t="s">
        <v>1206</v>
      </c>
      <c r="C78" s="134" t="str">
        <f t="shared" si="1"/>
        <v>3501/1-C</v>
      </c>
      <c r="D78" s="134" t="s">
        <v>540</v>
      </c>
    </row>
    <row r="79" spans="1:4">
      <c r="A79" s="137">
        <v>3</v>
      </c>
      <c r="B79" s="134" t="s">
        <v>1207</v>
      </c>
      <c r="C79" s="134" t="str">
        <f t="shared" si="1"/>
        <v>3501/2-C</v>
      </c>
      <c r="D79" s="134" t="s">
        <v>540</v>
      </c>
    </row>
    <row r="80" spans="1:4">
      <c r="A80" s="137">
        <v>3</v>
      </c>
      <c r="B80" t="s">
        <v>1208</v>
      </c>
      <c r="C80" s="134" t="str">
        <f t="shared" si="1"/>
        <v>3504/1-C</v>
      </c>
      <c r="D80" s="134" t="s">
        <v>540</v>
      </c>
    </row>
    <row r="81" spans="1:4">
      <c r="A81" s="137">
        <v>3</v>
      </c>
      <c r="B81" t="s">
        <v>1209</v>
      </c>
      <c r="C81" s="134" t="str">
        <f t="shared" si="1"/>
        <v>3504/2-C</v>
      </c>
      <c r="D81" s="134" t="s">
        <v>540</v>
      </c>
    </row>
    <row r="82" spans="1:4">
      <c r="A82" s="137">
        <v>3</v>
      </c>
      <c r="B82" t="s">
        <v>1210</v>
      </c>
      <c r="C82" s="134" t="str">
        <f t="shared" si="1"/>
        <v>3504/3-C</v>
      </c>
      <c r="D82" s="134" t="s">
        <v>540</v>
      </c>
    </row>
    <row r="83" spans="1:4">
      <c r="A83" s="137">
        <v>3</v>
      </c>
      <c r="B83" t="s">
        <v>1211</v>
      </c>
      <c r="C83" s="134" t="str">
        <f t="shared" si="1"/>
        <v>3504/4-C</v>
      </c>
      <c r="D83" s="134" t="s">
        <v>540</v>
      </c>
    </row>
    <row r="84" spans="1:4">
      <c r="A84" s="137">
        <v>3</v>
      </c>
      <c r="B84" t="s">
        <v>1212</v>
      </c>
      <c r="C84" s="134" t="str">
        <f t="shared" si="1"/>
        <v>3301/1-D</v>
      </c>
      <c r="D84" s="134" t="s">
        <v>540</v>
      </c>
    </row>
    <row r="85" spans="1:4">
      <c r="A85" s="137">
        <v>3</v>
      </c>
      <c r="B85" t="s">
        <v>1213</v>
      </c>
      <c r="C85" s="134" t="str">
        <f t="shared" si="1"/>
        <v>3301/2-D</v>
      </c>
      <c r="D85" s="134" t="s">
        <v>540</v>
      </c>
    </row>
    <row r="86" spans="1:4">
      <c r="A86" s="137">
        <v>3</v>
      </c>
      <c r="B86" t="s">
        <v>1214</v>
      </c>
      <c r="C86" s="134" t="str">
        <f t="shared" si="1"/>
        <v>3304/1-D</v>
      </c>
      <c r="D86" s="134" t="s">
        <v>540</v>
      </c>
    </row>
    <row r="87" spans="1:4">
      <c r="A87" s="137">
        <v>3</v>
      </c>
      <c r="B87" t="s">
        <v>1215</v>
      </c>
      <c r="C87" s="134" t="str">
        <f t="shared" si="1"/>
        <v>3304/2-D</v>
      </c>
      <c r="D87" s="134" t="s">
        <v>540</v>
      </c>
    </row>
    <row r="88" spans="1:4">
      <c r="A88" s="137">
        <v>3</v>
      </c>
      <c r="B88" t="s">
        <v>1216</v>
      </c>
      <c r="C88" s="134" t="str">
        <f t="shared" si="1"/>
        <v>3404/1-D</v>
      </c>
      <c r="D88" s="134" t="s">
        <v>540</v>
      </c>
    </row>
    <row r="89" spans="1:4">
      <c r="A89" s="137">
        <v>3</v>
      </c>
      <c r="B89" t="s">
        <v>1217</v>
      </c>
      <c r="C89" s="134" t="str">
        <f t="shared" si="1"/>
        <v>3404/2-D</v>
      </c>
      <c r="D89" s="134" t="s">
        <v>540</v>
      </c>
    </row>
    <row r="90" spans="1:4">
      <c r="A90" s="137">
        <v>3</v>
      </c>
      <c r="B90" t="s">
        <v>1218</v>
      </c>
      <c r="C90" s="134" t="str">
        <f t="shared" si="1"/>
        <v>3101/1-E</v>
      </c>
      <c r="D90" s="134" t="s">
        <v>540</v>
      </c>
    </row>
    <row r="91" spans="1:4">
      <c r="A91" s="137">
        <v>3</v>
      </c>
      <c r="B91" t="s">
        <v>1219</v>
      </c>
      <c r="C91" s="134" t="str">
        <f t="shared" si="1"/>
        <v>3101/2-E</v>
      </c>
      <c r="D91" s="134" t="s">
        <v>540</v>
      </c>
    </row>
    <row r="92" spans="1:4">
      <c r="A92" s="137">
        <v>3</v>
      </c>
      <c r="B92" t="s">
        <v>1220</v>
      </c>
      <c r="C92" s="134" t="str">
        <f t="shared" si="1"/>
        <v>3204-E</v>
      </c>
      <c r="D92" s="134" t="s">
        <v>540</v>
      </c>
    </row>
    <row r="93" spans="1:4">
      <c r="A93" s="137">
        <v>3</v>
      </c>
      <c r="B93" t="s">
        <v>1221</v>
      </c>
      <c r="C93" s="134" t="str">
        <f t="shared" si="1"/>
        <v>3205-E</v>
      </c>
      <c r="D93" s="134" t="s">
        <v>540</v>
      </c>
    </row>
    <row r="94" spans="1:4">
      <c r="A94" s="137">
        <v>3</v>
      </c>
      <c r="B94" t="s">
        <v>1222</v>
      </c>
      <c r="C94" s="134" t="str">
        <f t="shared" si="1"/>
        <v>3301/1-E</v>
      </c>
      <c r="D94" s="134" t="s">
        <v>540</v>
      </c>
    </row>
    <row r="95" spans="1:4">
      <c r="A95" s="137">
        <v>3</v>
      </c>
      <c r="B95" t="s">
        <v>1223</v>
      </c>
      <c r="C95" s="134" t="str">
        <f t="shared" si="1"/>
        <v>3301/2-E</v>
      </c>
      <c r="D95" s="134" t="s">
        <v>540</v>
      </c>
    </row>
    <row r="96" spans="1:4">
      <c r="A96" s="137">
        <v>3</v>
      </c>
      <c r="B96" t="s">
        <v>1224</v>
      </c>
      <c r="C96" s="134" t="str">
        <f t="shared" si="1"/>
        <v>3304/1-E</v>
      </c>
      <c r="D96" s="134" t="s">
        <v>540</v>
      </c>
    </row>
    <row r="97" spans="1:4">
      <c r="A97" s="137">
        <v>3</v>
      </c>
      <c r="B97" t="s">
        <v>1225</v>
      </c>
      <c r="C97" s="134" t="str">
        <f t="shared" si="1"/>
        <v>3304/2-E</v>
      </c>
      <c r="D97" s="134" t="s">
        <v>540</v>
      </c>
    </row>
    <row r="98" spans="1:4">
      <c r="A98" s="137">
        <v>3</v>
      </c>
      <c r="B98" t="s">
        <v>1226</v>
      </c>
      <c r="C98" s="134" t="str">
        <f t="shared" si="1"/>
        <v>3401-E</v>
      </c>
      <c r="D98" s="134" t="s">
        <v>540</v>
      </c>
    </row>
    <row r="99" spans="1:4">
      <c r="A99" s="137">
        <v>3</v>
      </c>
      <c r="B99" t="s">
        <v>1227</v>
      </c>
      <c r="C99" s="134" t="str">
        <f t="shared" si="1"/>
        <v>3402-E</v>
      </c>
      <c r="D99" s="134" t="s">
        <v>540</v>
      </c>
    </row>
    <row r="100" spans="1:4">
      <c r="A100" s="137">
        <v>3</v>
      </c>
      <c r="B100" t="s">
        <v>1228</v>
      </c>
      <c r="C100" s="134" t="str">
        <f t="shared" si="1"/>
        <v>3404-E</v>
      </c>
      <c r="D100" s="134" t="s">
        <v>540</v>
      </c>
    </row>
    <row r="101" spans="1:4">
      <c r="A101" s="137">
        <v>3</v>
      </c>
      <c r="B101" t="s">
        <v>1229</v>
      </c>
      <c r="C101" s="134" t="str">
        <f t="shared" si="1"/>
        <v>3405-E</v>
      </c>
      <c r="D101" s="134" t="s">
        <v>540</v>
      </c>
    </row>
    <row r="102" spans="1:4">
      <c r="A102" s="137">
        <v>3</v>
      </c>
      <c r="B102" t="s">
        <v>1230</v>
      </c>
      <c r="C102" s="134" t="str">
        <f t="shared" si="1"/>
        <v>3501/1-E</v>
      </c>
      <c r="D102" s="134" t="s">
        <v>540</v>
      </c>
    </row>
    <row r="103" spans="1:4">
      <c r="A103" s="137">
        <v>3</v>
      </c>
      <c r="B103" t="s">
        <v>1231</v>
      </c>
      <c r="C103" s="134" t="str">
        <f t="shared" si="1"/>
        <v>3501/2-E</v>
      </c>
      <c r="D103" s="134" t="s">
        <v>540</v>
      </c>
    </row>
    <row r="104" spans="1:4">
      <c r="A104" s="137">
        <v>3</v>
      </c>
      <c r="B104" t="s">
        <v>1232</v>
      </c>
      <c r="C104" s="134" t="str">
        <f t="shared" si="1"/>
        <v>3504/1-E</v>
      </c>
      <c r="D104" s="134" t="s">
        <v>540</v>
      </c>
    </row>
    <row r="105" spans="1:4">
      <c r="A105" s="137">
        <v>3</v>
      </c>
      <c r="B105" t="s">
        <v>1233</v>
      </c>
      <c r="C105" s="134" t="str">
        <f t="shared" si="1"/>
        <v>3504/2-E</v>
      </c>
      <c r="D105" s="134" t="s">
        <v>540</v>
      </c>
    </row>
    <row r="106" spans="1:4">
      <c r="A106" s="135">
        <v>4</v>
      </c>
      <c r="B106" s="134">
        <v>401</v>
      </c>
      <c r="C106" s="134" t="str">
        <f t="shared" si="1"/>
        <v>4401</v>
      </c>
      <c r="D106" s="134" t="s">
        <v>540</v>
      </c>
    </row>
    <row r="107" spans="1:4">
      <c r="A107" s="135">
        <v>4</v>
      </c>
      <c r="B107" s="134">
        <v>403</v>
      </c>
      <c r="C107" s="134" t="str">
        <f t="shared" si="1"/>
        <v>4403</v>
      </c>
      <c r="D107" s="134" t="s">
        <v>540</v>
      </c>
    </row>
    <row r="108" spans="1:4">
      <c r="A108" s="135">
        <v>4</v>
      </c>
      <c r="B108" s="134">
        <v>404</v>
      </c>
      <c r="C108" s="134" t="str">
        <f t="shared" si="1"/>
        <v>4404</v>
      </c>
      <c r="D108" s="134" t="s">
        <v>540</v>
      </c>
    </row>
    <row r="109" spans="1:4">
      <c r="A109" s="135">
        <v>4</v>
      </c>
      <c r="B109" s="134">
        <v>501</v>
      </c>
      <c r="C109" s="134" t="str">
        <f t="shared" si="1"/>
        <v>4501</v>
      </c>
      <c r="D109" s="134" t="s">
        <v>540</v>
      </c>
    </row>
    <row r="110" spans="1:4">
      <c r="A110" s="135">
        <v>4</v>
      </c>
      <c r="B110" s="134">
        <v>502</v>
      </c>
      <c r="C110" s="134" t="str">
        <f t="shared" si="1"/>
        <v>4502</v>
      </c>
      <c r="D110" s="134" t="s">
        <v>540</v>
      </c>
    </row>
    <row r="111" spans="1:4">
      <c r="A111" s="135">
        <v>4</v>
      </c>
      <c r="B111" s="134">
        <v>503</v>
      </c>
      <c r="C111" s="134" t="str">
        <f t="shared" si="1"/>
        <v>4503</v>
      </c>
      <c r="D111" s="134" t="s">
        <v>540</v>
      </c>
    </row>
    <row r="112" spans="1:4">
      <c r="A112" s="135">
        <v>4</v>
      </c>
      <c r="B112">
        <v>504</v>
      </c>
      <c r="C112" s="134" t="str">
        <f t="shared" si="1"/>
        <v>4504</v>
      </c>
      <c r="D112" s="134" t="s">
        <v>540</v>
      </c>
    </row>
    <row r="113" spans="1:4">
      <c r="A113" s="135">
        <v>4</v>
      </c>
      <c r="B113">
        <v>601</v>
      </c>
      <c r="C113" s="134" t="str">
        <f t="shared" si="1"/>
        <v>4601</v>
      </c>
      <c r="D113" s="134" t="s">
        <v>540</v>
      </c>
    </row>
    <row r="114" spans="1:4">
      <c r="A114" s="135">
        <v>4</v>
      </c>
      <c r="B114">
        <v>602</v>
      </c>
      <c r="C114" s="134" t="str">
        <f t="shared" si="1"/>
        <v>4602</v>
      </c>
      <c r="D114" s="134" t="s">
        <v>540</v>
      </c>
    </row>
    <row r="115" spans="1:4">
      <c r="A115" s="135">
        <v>4</v>
      </c>
      <c r="B115">
        <v>603</v>
      </c>
      <c r="C115" s="134" t="str">
        <f t="shared" si="1"/>
        <v>4603</v>
      </c>
      <c r="D115" s="134" t="s">
        <v>540</v>
      </c>
    </row>
    <row r="116" spans="1:4">
      <c r="A116" s="136">
        <v>5</v>
      </c>
      <c r="B116" s="134">
        <v>201</v>
      </c>
      <c r="C116" s="134" t="str">
        <f t="shared" si="1"/>
        <v>5201</v>
      </c>
      <c r="D116" s="134" t="s">
        <v>540</v>
      </c>
    </row>
    <row r="117" spans="1:4">
      <c r="A117" s="136">
        <v>5</v>
      </c>
      <c r="B117" s="134">
        <v>202</v>
      </c>
      <c r="C117" s="134" t="str">
        <f t="shared" si="1"/>
        <v>5202</v>
      </c>
      <c r="D117" s="134" t="s">
        <v>540</v>
      </c>
    </row>
    <row r="118" spans="1:4">
      <c r="A118" s="136">
        <v>5</v>
      </c>
      <c r="B118" s="134">
        <v>203</v>
      </c>
      <c r="C118" s="134" t="str">
        <f t="shared" si="1"/>
        <v>5203</v>
      </c>
      <c r="D118" s="134" t="s">
        <v>540</v>
      </c>
    </row>
    <row r="119" spans="1:4">
      <c r="A119" s="136">
        <v>5</v>
      </c>
      <c r="B119" s="134">
        <v>204</v>
      </c>
      <c r="C119" s="134" t="str">
        <f t="shared" si="1"/>
        <v>5204</v>
      </c>
      <c r="D119" s="134" t="s">
        <v>540</v>
      </c>
    </row>
    <row r="120" spans="1:4">
      <c r="A120" s="136">
        <v>5</v>
      </c>
      <c r="B120" s="134">
        <v>205</v>
      </c>
      <c r="C120" s="134" t="str">
        <f t="shared" si="1"/>
        <v>5205</v>
      </c>
      <c r="D120" s="134" t="s">
        <v>540</v>
      </c>
    </row>
    <row r="121" spans="1:4">
      <c r="A121" s="136">
        <v>5</v>
      </c>
      <c r="B121" s="134">
        <v>206</v>
      </c>
      <c r="C121" s="134" t="str">
        <f t="shared" si="1"/>
        <v>5206</v>
      </c>
      <c r="D121" s="134" t="s">
        <v>540</v>
      </c>
    </row>
    <row r="122" spans="1:4">
      <c r="A122" s="136">
        <v>5</v>
      </c>
      <c r="B122">
        <v>301</v>
      </c>
      <c r="C122" s="134" t="str">
        <f t="shared" si="1"/>
        <v>5301</v>
      </c>
      <c r="D122" s="134" t="s">
        <v>540</v>
      </c>
    </row>
    <row r="123" spans="1:4">
      <c r="A123" s="136">
        <v>5</v>
      </c>
      <c r="B123">
        <v>302</v>
      </c>
      <c r="C123" s="134" t="str">
        <f t="shared" si="1"/>
        <v>5302</v>
      </c>
      <c r="D123" s="134" t="s">
        <v>540</v>
      </c>
    </row>
    <row r="124" spans="1:4">
      <c r="A124" s="136">
        <v>5</v>
      </c>
      <c r="B124">
        <v>303</v>
      </c>
      <c r="C124" s="134" t="str">
        <f t="shared" si="1"/>
        <v>5303</v>
      </c>
      <c r="D124" s="134" t="s">
        <v>540</v>
      </c>
    </row>
    <row r="125" spans="1:4">
      <c r="A125" s="136">
        <v>5</v>
      </c>
      <c r="B125">
        <v>304</v>
      </c>
      <c r="C125" s="134" t="str">
        <f t="shared" si="1"/>
        <v>5304</v>
      </c>
      <c r="D125" s="134" t="s">
        <v>540</v>
      </c>
    </row>
    <row r="126" spans="1:4">
      <c r="A126" s="136">
        <v>5</v>
      </c>
      <c r="B126">
        <v>305</v>
      </c>
      <c r="C126" s="134" t="str">
        <f t="shared" si="1"/>
        <v>5305</v>
      </c>
      <c r="D126" s="134" t="s">
        <v>540</v>
      </c>
    </row>
    <row r="127" spans="1:4">
      <c r="A127" s="136">
        <v>5</v>
      </c>
      <c r="B127">
        <v>306</v>
      </c>
      <c r="C127" s="134" t="str">
        <f t="shared" si="1"/>
        <v>5306</v>
      </c>
      <c r="D127" s="134" t="s">
        <v>540</v>
      </c>
    </row>
    <row r="128" spans="1:4">
      <c r="A128" s="136">
        <v>5</v>
      </c>
      <c r="B128">
        <v>404</v>
      </c>
      <c r="C128" s="134" t="str">
        <f t="shared" si="1"/>
        <v>5404</v>
      </c>
      <c r="D128" s="134" t="s">
        <v>540</v>
      </c>
    </row>
    <row r="129" spans="1:4">
      <c r="A129" s="136">
        <v>5</v>
      </c>
      <c r="B129">
        <v>405</v>
      </c>
      <c r="C129" s="134" t="str">
        <f t="shared" si="1"/>
        <v>5405</v>
      </c>
      <c r="D129" s="134" t="s">
        <v>540</v>
      </c>
    </row>
    <row r="130" spans="1:4">
      <c r="A130" s="136">
        <v>5</v>
      </c>
      <c r="B130">
        <v>406</v>
      </c>
      <c r="C130" s="134" t="str">
        <f t="shared" si="1"/>
        <v>5406</v>
      </c>
      <c r="D130" s="134" t="s">
        <v>540</v>
      </c>
    </row>
    <row r="131" spans="1:4">
      <c r="A131" s="136">
        <v>5</v>
      </c>
      <c r="B131">
        <v>504</v>
      </c>
      <c r="C131" s="134" t="str">
        <f t="shared" ref="C131:C145" si="2">A131&amp;B131</f>
        <v>5504</v>
      </c>
      <c r="D131" s="134" t="s">
        <v>540</v>
      </c>
    </row>
    <row r="132" spans="1:4">
      <c r="A132" s="136">
        <v>5</v>
      </c>
      <c r="B132">
        <v>505</v>
      </c>
      <c r="C132" s="134" t="str">
        <f t="shared" si="2"/>
        <v>5505</v>
      </c>
      <c r="D132" s="134" t="s">
        <v>540</v>
      </c>
    </row>
    <row r="133" spans="1:4">
      <c r="A133" s="136">
        <v>5</v>
      </c>
      <c r="B133">
        <v>506</v>
      </c>
      <c r="C133" s="134" t="str">
        <f t="shared" si="2"/>
        <v>5506</v>
      </c>
      <c r="D133" s="134" t="s">
        <v>540</v>
      </c>
    </row>
    <row r="134" spans="1:4">
      <c r="A134" s="136">
        <v>5</v>
      </c>
      <c r="B134">
        <v>601</v>
      </c>
      <c r="C134" s="134" t="str">
        <f t="shared" si="2"/>
        <v>5601</v>
      </c>
      <c r="D134" s="134" t="s">
        <v>540</v>
      </c>
    </row>
    <row r="135" spans="1:4">
      <c r="A135" s="136">
        <v>5</v>
      </c>
      <c r="B135">
        <v>602</v>
      </c>
      <c r="C135" s="134" t="str">
        <f t="shared" si="2"/>
        <v>5602</v>
      </c>
      <c r="D135" s="134" t="s">
        <v>540</v>
      </c>
    </row>
    <row r="136" spans="1:4">
      <c r="A136" s="136">
        <v>5</v>
      </c>
      <c r="B136">
        <v>603</v>
      </c>
      <c r="C136" s="134" t="str">
        <f t="shared" si="2"/>
        <v>5603</v>
      </c>
      <c r="D136" s="134" t="s">
        <v>540</v>
      </c>
    </row>
    <row r="137" spans="1:4">
      <c r="A137" s="136">
        <v>5</v>
      </c>
      <c r="B137">
        <v>604</v>
      </c>
      <c r="C137" s="134" t="str">
        <f t="shared" si="2"/>
        <v>5604</v>
      </c>
      <c r="D137" s="134" t="s">
        <v>540</v>
      </c>
    </row>
    <row r="138" spans="1:4">
      <c r="A138" s="136">
        <v>5</v>
      </c>
      <c r="B138">
        <v>605</v>
      </c>
      <c r="C138" s="134" t="str">
        <f t="shared" si="2"/>
        <v>5605</v>
      </c>
      <c r="D138" s="134" t="s">
        <v>540</v>
      </c>
    </row>
    <row r="139" spans="1:4">
      <c r="A139" s="136">
        <v>5</v>
      </c>
      <c r="B139">
        <v>606</v>
      </c>
      <c r="C139" s="134" t="str">
        <f t="shared" si="2"/>
        <v>5606</v>
      </c>
      <c r="D139" s="134" t="s">
        <v>540</v>
      </c>
    </row>
    <row r="140" spans="1:4">
      <c r="A140" s="136">
        <v>5</v>
      </c>
      <c r="B140" t="s">
        <v>562</v>
      </c>
      <c r="C140" s="134" t="str">
        <f t="shared" si="2"/>
        <v>5401/1</v>
      </c>
      <c r="D140" s="134" t="s">
        <v>540</v>
      </c>
    </row>
    <row r="141" spans="1:4">
      <c r="A141" s="136">
        <v>5</v>
      </c>
      <c r="B141" t="s">
        <v>563</v>
      </c>
      <c r="C141" s="134" t="str">
        <f t="shared" si="2"/>
        <v>5401/2</v>
      </c>
      <c r="D141" s="134" t="s">
        <v>540</v>
      </c>
    </row>
    <row r="142" spans="1:4">
      <c r="A142" s="136">
        <v>5</v>
      </c>
      <c r="B142" t="s">
        <v>581</v>
      </c>
      <c r="C142" s="134" t="str">
        <f t="shared" si="2"/>
        <v>5401/3</v>
      </c>
      <c r="D142" s="134" t="s">
        <v>540</v>
      </c>
    </row>
    <row r="143" spans="1:4">
      <c r="A143" s="136">
        <v>5</v>
      </c>
      <c r="B143" t="s">
        <v>564</v>
      </c>
      <c r="C143" s="134" t="str">
        <f t="shared" si="2"/>
        <v>5501/1</v>
      </c>
      <c r="D143" s="134" t="s">
        <v>540</v>
      </c>
    </row>
    <row r="144" spans="1:4">
      <c r="A144" s="136">
        <v>5</v>
      </c>
      <c r="B144" t="s">
        <v>565</v>
      </c>
      <c r="C144" s="134" t="str">
        <f t="shared" si="2"/>
        <v>5501/2</v>
      </c>
      <c r="D144" s="134" t="s">
        <v>540</v>
      </c>
    </row>
    <row r="145" spans="1:4">
      <c r="A145" s="136">
        <v>5</v>
      </c>
      <c r="B145" t="s">
        <v>582</v>
      </c>
      <c r="C145" s="134" t="str">
        <f t="shared" si="2"/>
        <v>5501/3</v>
      </c>
      <c r="D145" s="134" t="s">
        <v>540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784"/>
  <sheetViews>
    <sheetView topLeftCell="A765" workbookViewId="0">
      <selection activeCell="D786" sqref="D786"/>
    </sheetView>
  </sheetViews>
  <sheetFormatPr defaultRowHeight="12.75"/>
  <cols>
    <col min="1" max="2" width="9.140625" style="38"/>
    <col min="3" max="3" width="12.85546875" style="39" bestFit="1" customWidth="1"/>
    <col min="4" max="4" width="85.7109375" style="40" bestFit="1" customWidth="1"/>
    <col min="5" max="5" width="6.5703125" style="38" bestFit="1" customWidth="1"/>
    <col min="6" max="6" width="6.7109375" style="38" bestFit="1" customWidth="1"/>
    <col min="7" max="7" width="10.140625" style="38" bestFit="1" customWidth="1"/>
    <col min="8" max="8" width="5.140625" style="38" bestFit="1" customWidth="1"/>
    <col min="9" max="13" width="9.140625" style="38"/>
    <col min="14" max="26" width="9.140625" style="41"/>
    <col min="27" max="16384" width="9.140625" style="27"/>
  </cols>
  <sheetData>
    <row r="1" spans="1:26" ht="25.5">
      <c r="A1" s="29" t="s">
        <v>121</v>
      </c>
      <c r="B1" s="29"/>
      <c r="C1" s="29"/>
      <c r="D1" s="227" t="s">
        <v>122</v>
      </c>
      <c r="E1" s="228" t="s">
        <v>123</v>
      </c>
      <c r="F1" s="228" t="s">
        <v>124</v>
      </c>
      <c r="G1" s="228" t="s">
        <v>125</v>
      </c>
      <c r="H1" s="30" t="s">
        <v>126</v>
      </c>
      <c r="I1" s="30"/>
      <c r="J1" s="30"/>
      <c r="K1" s="30"/>
      <c r="L1" s="30"/>
      <c r="M1" s="229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40.5">
      <c r="A2" s="32" t="s">
        <v>127</v>
      </c>
      <c r="B2" s="33" t="s">
        <v>128</v>
      </c>
      <c r="C2" s="33" t="s">
        <v>142</v>
      </c>
      <c r="D2" s="227"/>
      <c r="E2" s="228"/>
      <c r="F2" s="228"/>
      <c r="G2" s="228"/>
      <c r="H2" s="30"/>
      <c r="I2" s="30"/>
      <c r="J2" s="30"/>
      <c r="K2" s="30"/>
      <c r="L2" s="30"/>
      <c r="M2" s="229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3.5">
      <c r="A3" s="34"/>
      <c r="B3" s="35"/>
      <c r="C3" s="33"/>
      <c r="D3" s="36"/>
      <c r="E3" s="37"/>
      <c r="F3" s="37"/>
      <c r="G3" s="37"/>
      <c r="H3" s="30"/>
      <c r="I3" s="30"/>
      <c r="J3" s="30"/>
      <c r="K3" s="30"/>
      <c r="L3" s="30"/>
      <c r="M3" s="3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8" t="str">
        <f>LEFT(C4,3)</f>
        <v>AHI</v>
      </c>
      <c r="B4" s="38" t="str">
        <f>RIGHT(C4,3)</f>
        <v>391</v>
      </c>
      <c r="C4" s="39" t="s">
        <v>152</v>
      </c>
      <c r="D4" s="40" t="s">
        <v>153</v>
      </c>
      <c r="E4" s="38">
        <v>2</v>
      </c>
      <c r="I4" s="38">
        <v>1</v>
      </c>
      <c r="J4" s="40" t="s">
        <v>587</v>
      </c>
    </row>
    <row r="5" spans="1:26">
      <c r="A5" s="38" t="str">
        <f t="shared" ref="A5:A39" si="0">LEFT(C5,3)</f>
        <v>AHI</v>
      </c>
      <c r="B5" s="38" t="str">
        <f t="shared" ref="B5:B39" si="1">RIGHT(C5,3)</f>
        <v>392</v>
      </c>
      <c r="C5" s="39" t="s">
        <v>154</v>
      </c>
      <c r="D5" s="40" t="s">
        <v>155</v>
      </c>
      <c r="E5" s="38">
        <v>2</v>
      </c>
      <c r="I5" s="38">
        <v>2</v>
      </c>
      <c r="J5" s="40" t="s">
        <v>148</v>
      </c>
    </row>
    <row r="6" spans="1:26">
      <c r="A6" s="38" t="str">
        <f t="shared" si="0"/>
        <v>AHI</v>
      </c>
      <c r="B6" s="38" t="str">
        <f t="shared" si="1"/>
        <v>394</v>
      </c>
      <c r="C6" s="39" t="s">
        <v>156</v>
      </c>
      <c r="D6" s="40" t="s">
        <v>157</v>
      </c>
      <c r="E6" s="38">
        <v>1</v>
      </c>
      <c r="I6" s="38">
        <v>3</v>
      </c>
      <c r="J6" s="40" t="s">
        <v>151</v>
      </c>
    </row>
    <row r="7" spans="1:26">
      <c r="A7" s="38" t="str">
        <f t="shared" si="0"/>
        <v>ARC</v>
      </c>
      <c r="B7" s="38" t="str">
        <f t="shared" si="1"/>
        <v>101</v>
      </c>
      <c r="C7" s="39" t="s">
        <v>158</v>
      </c>
      <c r="D7" s="40" t="s">
        <v>159</v>
      </c>
      <c r="E7" s="38">
        <v>2</v>
      </c>
      <c r="I7" s="38">
        <v>4</v>
      </c>
      <c r="J7" s="40" t="s">
        <v>589</v>
      </c>
    </row>
    <row r="8" spans="1:26">
      <c r="A8" s="38" t="str">
        <f t="shared" si="0"/>
        <v>ARC</v>
      </c>
      <c r="B8" s="38" t="str">
        <f t="shared" si="1"/>
        <v>102</v>
      </c>
      <c r="C8" s="39" t="s">
        <v>160</v>
      </c>
      <c r="D8" s="40" t="s">
        <v>161</v>
      </c>
      <c r="E8" s="38">
        <v>3</v>
      </c>
      <c r="I8" s="38">
        <v>5</v>
      </c>
      <c r="J8" s="40" t="s">
        <v>588</v>
      </c>
    </row>
    <row r="9" spans="1:26">
      <c r="A9" s="38" t="str">
        <f t="shared" si="0"/>
        <v>ARC</v>
      </c>
      <c r="B9" s="38" t="str">
        <f t="shared" si="1"/>
        <v>112</v>
      </c>
      <c r="C9" s="39" t="s">
        <v>162</v>
      </c>
      <c r="D9" s="40" t="s">
        <v>163</v>
      </c>
      <c r="E9" s="38">
        <v>2</v>
      </c>
      <c r="J9" s="40"/>
    </row>
    <row r="10" spans="1:26">
      <c r="A10" s="38" t="str">
        <f t="shared" si="0"/>
        <v>ARC</v>
      </c>
      <c r="B10" s="38" t="str">
        <f t="shared" si="1"/>
        <v>116</v>
      </c>
      <c r="C10" s="39" t="s">
        <v>164</v>
      </c>
      <c r="D10" s="40" t="s">
        <v>165</v>
      </c>
      <c r="E10" s="38">
        <v>2</v>
      </c>
    </row>
    <row r="11" spans="1:26">
      <c r="A11" s="38" t="str">
        <f t="shared" si="0"/>
        <v>ARC</v>
      </c>
      <c r="B11" s="38" t="str">
        <f t="shared" si="1"/>
        <v>117</v>
      </c>
      <c r="C11" s="39" t="s">
        <v>166</v>
      </c>
      <c r="D11" s="40" t="s">
        <v>167</v>
      </c>
      <c r="E11" s="38">
        <v>2</v>
      </c>
    </row>
    <row r="12" spans="1:26">
      <c r="A12" s="38" t="str">
        <f t="shared" si="0"/>
        <v>ARC</v>
      </c>
      <c r="B12" s="38" t="str">
        <f t="shared" si="1"/>
        <v>200</v>
      </c>
      <c r="C12" s="39" t="s">
        <v>168</v>
      </c>
      <c r="D12" s="40" t="s">
        <v>169</v>
      </c>
      <c r="E12" s="38">
        <v>2</v>
      </c>
    </row>
    <row r="13" spans="1:26">
      <c r="A13" s="38" t="str">
        <f t="shared" si="0"/>
        <v>ARC</v>
      </c>
      <c r="B13" s="38" t="str">
        <f t="shared" si="1"/>
        <v>201</v>
      </c>
      <c r="C13" s="39" t="s">
        <v>170</v>
      </c>
      <c r="D13" s="40" t="s">
        <v>171</v>
      </c>
      <c r="E13" s="38">
        <v>3</v>
      </c>
    </row>
    <row r="14" spans="1:26">
      <c r="A14" s="38" t="str">
        <f t="shared" si="0"/>
        <v>ARC</v>
      </c>
      <c r="B14" s="38" t="str">
        <f t="shared" si="1"/>
        <v>216</v>
      </c>
      <c r="C14" s="39" t="s">
        <v>172</v>
      </c>
      <c r="D14" s="40" t="s">
        <v>173</v>
      </c>
      <c r="E14" s="38">
        <v>2</v>
      </c>
    </row>
    <row r="15" spans="1:26">
      <c r="A15" s="38" t="str">
        <f t="shared" si="0"/>
        <v>ARC</v>
      </c>
      <c r="B15" s="38" t="str">
        <f t="shared" si="1"/>
        <v>245</v>
      </c>
      <c r="C15" s="39" t="s">
        <v>174</v>
      </c>
      <c r="D15" s="40" t="s">
        <v>175</v>
      </c>
      <c r="E15" s="38">
        <v>2</v>
      </c>
    </row>
    <row r="16" spans="1:26" s="41" customFormat="1">
      <c r="A16" s="38" t="str">
        <f t="shared" si="0"/>
        <v>ARC</v>
      </c>
      <c r="B16" s="38" t="str">
        <f t="shared" si="1"/>
        <v>246</v>
      </c>
      <c r="C16" s="39" t="s">
        <v>176</v>
      </c>
      <c r="D16" s="40" t="s">
        <v>177</v>
      </c>
      <c r="E16" s="38">
        <v>2</v>
      </c>
      <c r="F16" s="38"/>
      <c r="G16" s="38"/>
      <c r="H16" s="38"/>
      <c r="I16" s="38"/>
      <c r="J16" s="38"/>
      <c r="K16" s="38"/>
      <c r="L16" s="38"/>
      <c r="M16" s="38"/>
    </row>
    <row r="17" spans="1:13" s="41" customFormat="1">
      <c r="A17" s="38" t="str">
        <f t="shared" si="0"/>
        <v>ARC</v>
      </c>
      <c r="B17" s="38" t="str">
        <f t="shared" si="1"/>
        <v>252</v>
      </c>
      <c r="C17" s="39" t="s">
        <v>178</v>
      </c>
      <c r="D17" s="40" t="s">
        <v>179</v>
      </c>
      <c r="E17" s="38">
        <v>2</v>
      </c>
      <c r="F17" s="38"/>
      <c r="G17" s="38"/>
      <c r="H17" s="38"/>
      <c r="I17" s="38"/>
      <c r="J17" s="38"/>
      <c r="K17" s="38"/>
      <c r="L17" s="38"/>
      <c r="M17" s="38"/>
    </row>
    <row r="18" spans="1:13" s="41" customFormat="1">
      <c r="A18" s="38" t="str">
        <f t="shared" si="0"/>
        <v>ARC</v>
      </c>
      <c r="B18" s="38" t="str">
        <f t="shared" si="1"/>
        <v>261</v>
      </c>
      <c r="C18" s="39" t="s">
        <v>180</v>
      </c>
      <c r="D18" s="40" t="s">
        <v>181</v>
      </c>
      <c r="E18" s="38">
        <v>1</v>
      </c>
      <c r="F18" s="38"/>
      <c r="G18" s="38"/>
      <c r="H18" s="38"/>
      <c r="I18" s="38"/>
      <c r="J18" s="38"/>
      <c r="K18" s="38"/>
      <c r="L18" s="38"/>
      <c r="M18" s="38"/>
    </row>
    <row r="19" spans="1:13" s="41" customFormat="1">
      <c r="A19" s="38" t="str">
        <f t="shared" si="0"/>
        <v>ARC</v>
      </c>
      <c r="B19" s="38" t="str">
        <f t="shared" si="1"/>
        <v>265</v>
      </c>
      <c r="C19" s="39" t="s">
        <v>182</v>
      </c>
      <c r="D19" s="40" t="s">
        <v>183</v>
      </c>
      <c r="E19" s="38">
        <v>2</v>
      </c>
      <c r="F19" s="38"/>
      <c r="G19" s="38"/>
      <c r="H19" s="38"/>
      <c r="I19" s="38"/>
      <c r="J19" s="38"/>
      <c r="K19" s="38"/>
      <c r="L19" s="38"/>
      <c r="M19" s="38"/>
    </row>
    <row r="20" spans="1:13" s="41" customFormat="1">
      <c r="A20" s="38" t="str">
        <f t="shared" si="0"/>
        <v>ARC</v>
      </c>
      <c r="B20" s="38" t="str">
        <f t="shared" si="1"/>
        <v>272</v>
      </c>
      <c r="C20" s="39" t="s">
        <v>184</v>
      </c>
      <c r="D20" s="40" t="s">
        <v>185</v>
      </c>
      <c r="E20" s="38">
        <v>2</v>
      </c>
      <c r="F20" s="38"/>
      <c r="G20" s="38"/>
      <c r="H20" s="38"/>
      <c r="I20" s="38"/>
      <c r="J20" s="38"/>
      <c r="K20" s="38"/>
      <c r="L20" s="38"/>
      <c r="M20" s="38"/>
    </row>
    <row r="21" spans="1:13" s="41" customFormat="1">
      <c r="A21" s="38" t="str">
        <f t="shared" si="0"/>
        <v>ARC</v>
      </c>
      <c r="B21" s="38" t="str">
        <f t="shared" si="1"/>
        <v>278</v>
      </c>
      <c r="C21" s="39" t="s">
        <v>186</v>
      </c>
      <c r="D21" s="40" t="s">
        <v>187</v>
      </c>
      <c r="E21" s="38">
        <v>2</v>
      </c>
      <c r="F21" s="38"/>
      <c r="G21" s="38"/>
      <c r="H21" s="38"/>
      <c r="I21" s="38"/>
      <c r="J21" s="38"/>
      <c r="K21" s="38"/>
      <c r="L21" s="38"/>
      <c r="M21" s="38"/>
    </row>
    <row r="22" spans="1:13" s="41" customFormat="1">
      <c r="A22" s="38" t="str">
        <f t="shared" si="0"/>
        <v>ARC</v>
      </c>
      <c r="B22" s="38" t="str">
        <f t="shared" si="1"/>
        <v>279</v>
      </c>
      <c r="C22" s="39" t="s">
        <v>188</v>
      </c>
      <c r="D22" s="40" t="s">
        <v>189</v>
      </c>
      <c r="E22" s="38">
        <v>2</v>
      </c>
      <c r="F22" s="38"/>
      <c r="G22" s="38"/>
      <c r="H22" s="38"/>
      <c r="I22" s="38"/>
      <c r="J22" s="38"/>
      <c r="K22" s="38"/>
      <c r="L22" s="38"/>
      <c r="M22" s="38"/>
    </row>
    <row r="23" spans="1:13" s="41" customFormat="1">
      <c r="A23" s="38" t="str">
        <f t="shared" si="0"/>
        <v>ARC</v>
      </c>
      <c r="B23" s="38" t="str">
        <f t="shared" si="1"/>
        <v>296</v>
      </c>
      <c r="C23" s="39" t="s">
        <v>190</v>
      </c>
      <c r="D23" s="40" t="s">
        <v>191</v>
      </c>
      <c r="E23" s="38">
        <v>1</v>
      </c>
      <c r="F23" s="38"/>
      <c r="G23" s="38"/>
      <c r="H23" s="38"/>
      <c r="I23" s="38"/>
      <c r="J23" s="38"/>
      <c r="K23" s="38"/>
      <c r="L23" s="38"/>
      <c r="M23" s="38"/>
    </row>
    <row r="24" spans="1:13" s="41" customFormat="1">
      <c r="A24" s="38" t="str">
        <f t="shared" si="0"/>
        <v>ARC</v>
      </c>
      <c r="B24" s="38" t="str">
        <f t="shared" si="1"/>
        <v>303</v>
      </c>
      <c r="C24" s="39" t="s">
        <v>192</v>
      </c>
      <c r="D24" s="40" t="s">
        <v>193</v>
      </c>
      <c r="E24" s="38">
        <v>2</v>
      </c>
      <c r="F24" s="38"/>
      <c r="G24" s="38"/>
      <c r="H24" s="38"/>
      <c r="I24" s="38"/>
      <c r="J24" s="38"/>
      <c r="K24" s="38"/>
      <c r="L24" s="38"/>
      <c r="M24" s="38"/>
    </row>
    <row r="25" spans="1:13" s="41" customFormat="1">
      <c r="A25" s="38" t="str">
        <f t="shared" si="0"/>
        <v>ARC</v>
      </c>
      <c r="B25" s="38" t="str">
        <f t="shared" si="1"/>
        <v>328</v>
      </c>
      <c r="C25" s="39" t="s">
        <v>194</v>
      </c>
      <c r="D25" s="40" t="s">
        <v>195</v>
      </c>
      <c r="E25" s="38">
        <v>2</v>
      </c>
      <c r="F25" s="38"/>
      <c r="G25" s="38"/>
      <c r="H25" s="38"/>
      <c r="I25" s="38"/>
      <c r="J25" s="38"/>
      <c r="K25" s="38"/>
      <c r="L25" s="38"/>
      <c r="M25" s="38"/>
    </row>
    <row r="26" spans="1:13" s="41" customFormat="1">
      <c r="A26" s="38" t="str">
        <f t="shared" si="0"/>
        <v>ARC</v>
      </c>
      <c r="B26" s="38" t="str">
        <f t="shared" si="1"/>
        <v>329</v>
      </c>
      <c r="C26" s="39" t="s">
        <v>196</v>
      </c>
      <c r="D26" s="40" t="s">
        <v>197</v>
      </c>
      <c r="E26" s="38">
        <v>2</v>
      </c>
      <c r="F26" s="38"/>
      <c r="G26" s="38"/>
      <c r="H26" s="38"/>
      <c r="I26" s="38"/>
      <c r="J26" s="38"/>
      <c r="K26" s="38"/>
      <c r="L26" s="38"/>
      <c r="M26" s="38"/>
    </row>
    <row r="27" spans="1:13" s="41" customFormat="1">
      <c r="A27" s="38" t="str">
        <f t="shared" si="0"/>
        <v>ARC</v>
      </c>
      <c r="B27" s="38" t="str">
        <f t="shared" si="1"/>
        <v>348</v>
      </c>
      <c r="C27" s="39" t="s">
        <v>198</v>
      </c>
      <c r="D27" s="40" t="s">
        <v>199</v>
      </c>
      <c r="E27" s="38">
        <v>1</v>
      </c>
      <c r="F27" s="38"/>
      <c r="G27" s="38"/>
      <c r="H27" s="38"/>
      <c r="I27" s="38"/>
      <c r="J27" s="38"/>
      <c r="K27" s="38"/>
      <c r="L27" s="38"/>
      <c r="M27" s="38"/>
    </row>
    <row r="28" spans="1:13" s="41" customFormat="1">
      <c r="A28" s="38" t="str">
        <f t="shared" si="0"/>
        <v>ARC</v>
      </c>
      <c r="B28" s="38" t="str">
        <f t="shared" si="1"/>
        <v>361</v>
      </c>
      <c r="C28" s="39" t="s">
        <v>200</v>
      </c>
      <c r="D28" s="40" t="s">
        <v>201</v>
      </c>
      <c r="E28" s="38">
        <v>1</v>
      </c>
      <c r="F28" s="38"/>
      <c r="G28" s="38"/>
      <c r="H28" s="38"/>
      <c r="I28" s="38"/>
      <c r="J28" s="38"/>
      <c r="K28" s="38"/>
      <c r="L28" s="38"/>
      <c r="M28" s="38"/>
    </row>
    <row r="29" spans="1:13" s="41" customFormat="1">
      <c r="A29" s="38" t="str">
        <f t="shared" si="0"/>
        <v>ARC</v>
      </c>
      <c r="B29" s="38" t="str">
        <f t="shared" si="1"/>
        <v>362</v>
      </c>
      <c r="C29" s="39" t="s">
        <v>202</v>
      </c>
      <c r="D29" s="40" t="s">
        <v>203</v>
      </c>
      <c r="E29" s="38">
        <v>1</v>
      </c>
      <c r="F29" s="38"/>
      <c r="G29" s="38"/>
      <c r="H29" s="38"/>
      <c r="I29" s="38"/>
      <c r="J29" s="38"/>
      <c r="K29" s="38"/>
      <c r="L29" s="38"/>
      <c r="M29" s="38"/>
    </row>
    <row r="30" spans="1:13" s="41" customFormat="1">
      <c r="A30" s="38" t="str">
        <f t="shared" si="0"/>
        <v>ARC</v>
      </c>
      <c r="B30" s="38" t="str">
        <f t="shared" si="1"/>
        <v>378</v>
      </c>
      <c r="C30" s="39" t="s">
        <v>204</v>
      </c>
      <c r="D30" s="40" t="s">
        <v>205</v>
      </c>
      <c r="E30" s="38">
        <v>2</v>
      </c>
      <c r="F30" s="38"/>
      <c r="G30" s="38"/>
      <c r="H30" s="38"/>
      <c r="I30" s="38"/>
      <c r="J30" s="38"/>
      <c r="K30" s="38"/>
      <c r="L30" s="38"/>
      <c r="M30" s="38"/>
    </row>
    <row r="31" spans="1:13" s="41" customFormat="1">
      <c r="A31" s="38" t="str">
        <f t="shared" si="0"/>
        <v>ARC</v>
      </c>
      <c r="B31" s="38" t="str">
        <f t="shared" si="1"/>
        <v>387</v>
      </c>
      <c r="C31" s="39" t="s">
        <v>206</v>
      </c>
      <c r="D31" s="40" t="s">
        <v>207</v>
      </c>
      <c r="E31" s="38">
        <v>2</v>
      </c>
      <c r="F31" s="38"/>
      <c r="G31" s="38"/>
      <c r="H31" s="38"/>
      <c r="I31" s="38"/>
      <c r="J31" s="38"/>
      <c r="K31" s="38"/>
      <c r="L31" s="38"/>
      <c r="M31" s="38"/>
    </row>
    <row r="32" spans="1:13" s="41" customFormat="1">
      <c r="A32" s="38" t="str">
        <f t="shared" si="0"/>
        <v>ARC</v>
      </c>
      <c r="B32" s="38" t="str">
        <f t="shared" si="1"/>
        <v>388</v>
      </c>
      <c r="C32" s="39" t="s">
        <v>208</v>
      </c>
      <c r="D32" s="40" t="s">
        <v>209</v>
      </c>
      <c r="E32" s="38">
        <v>2</v>
      </c>
      <c r="F32" s="38"/>
      <c r="G32" s="38"/>
      <c r="H32" s="38"/>
      <c r="I32" s="38"/>
      <c r="J32" s="38"/>
      <c r="K32" s="38"/>
      <c r="L32" s="38"/>
      <c r="M32" s="38"/>
    </row>
    <row r="33" spans="1:13" s="41" customFormat="1">
      <c r="A33" s="38" t="str">
        <f t="shared" si="0"/>
        <v>ARC</v>
      </c>
      <c r="B33" s="38" t="str">
        <f t="shared" si="1"/>
        <v>389</v>
      </c>
      <c r="C33" s="39" t="s">
        <v>210</v>
      </c>
      <c r="D33" s="40" t="s">
        <v>211</v>
      </c>
      <c r="E33" s="38">
        <v>2</v>
      </c>
      <c r="F33" s="38"/>
      <c r="G33" s="38"/>
      <c r="H33" s="38"/>
      <c r="I33" s="38"/>
      <c r="J33" s="38"/>
      <c r="K33" s="38"/>
      <c r="L33" s="38"/>
      <c r="M33" s="38"/>
    </row>
    <row r="34" spans="1:13" s="41" customFormat="1">
      <c r="A34" s="38" t="str">
        <f t="shared" si="0"/>
        <v>ARC</v>
      </c>
      <c r="B34" s="38" t="str">
        <f t="shared" si="1"/>
        <v>391</v>
      </c>
      <c r="C34" s="39" t="s">
        <v>212</v>
      </c>
      <c r="D34" s="40" t="s">
        <v>213</v>
      </c>
      <c r="E34" s="38">
        <v>4</v>
      </c>
      <c r="F34" s="38"/>
      <c r="G34" s="38"/>
      <c r="H34" s="38"/>
      <c r="I34" s="38"/>
      <c r="J34" s="38"/>
      <c r="K34" s="38"/>
      <c r="L34" s="38"/>
      <c r="M34" s="38"/>
    </row>
    <row r="35" spans="1:13" s="41" customFormat="1">
      <c r="A35" s="38" t="str">
        <f t="shared" si="0"/>
        <v>ARC</v>
      </c>
      <c r="B35" s="38" t="str">
        <f t="shared" si="1"/>
        <v>392</v>
      </c>
      <c r="C35" s="39" t="s">
        <v>214</v>
      </c>
      <c r="D35" s="40" t="s">
        <v>215</v>
      </c>
      <c r="E35" s="38">
        <v>3</v>
      </c>
      <c r="F35" s="38"/>
      <c r="G35" s="38"/>
      <c r="H35" s="38"/>
      <c r="I35" s="38"/>
      <c r="J35" s="38"/>
      <c r="K35" s="38"/>
      <c r="L35" s="38"/>
      <c r="M35" s="38"/>
    </row>
    <row r="36" spans="1:13" s="41" customFormat="1">
      <c r="A36" s="38" t="str">
        <f t="shared" si="0"/>
        <v>ARC</v>
      </c>
      <c r="B36" s="38" t="str">
        <f t="shared" si="1"/>
        <v>396</v>
      </c>
      <c r="C36" s="39" t="s">
        <v>216</v>
      </c>
      <c r="D36" s="40" t="s">
        <v>191</v>
      </c>
      <c r="E36" s="38">
        <v>1</v>
      </c>
      <c r="F36" s="38"/>
      <c r="G36" s="38"/>
      <c r="H36" s="38"/>
      <c r="I36" s="38"/>
      <c r="J36" s="38"/>
      <c r="K36" s="38"/>
      <c r="L36" s="38"/>
      <c r="M36" s="38"/>
    </row>
    <row r="37" spans="1:13" s="41" customFormat="1">
      <c r="A37" s="38" t="str">
        <f t="shared" si="0"/>
        <v>ARC</v>
      </c>
      <c r="B37" s="38" t="str">
        <f t="shared" si="1"/>
        <v>401</v>
      </c>
      <c r="C37" s="39" t="s">
        <v>217</v>
      </c>
      <c r="D37" s="40" t="s">
        <v>218</v>
      </c>
      <c r="E37" s="38">
        <v>2</v>
      </c>
      <c r="F37" s="38"/>
      <c r="G37" s="38"/>
      <c r="H37" s="38"/>
      <c r="I37" s="38"/>
      <c r="J37" s="38"/>
      <c r="K37" s="38"/>
      <c r="L37" s="38"/>
      <c r="M37" s="38"/>
    </row>
    <row r="38" spans="1:13" s="41" customFormat="1">
      <c r="A38" s="38" t="str">
        <f t="shared" si="0"/>
        <v>ARC</v>
      </c>
      <c r="B38" s="38" t="str">
        <f t="shared" si="1"/>
        <v>405</v>
      </c>
      <c r="C38" s="39" t="s">
        <v>219</v>
      </c>
      <c r="D38" s="40" t="s">
        <v>220</v>
      </c>
      <c r="E38" s="38">
        <v>2</v>
      </c>
      <c r="F38" s="38"/>
      <c r="G38" s="38"/>
      <c r="H38" s="38"/>
      <c r="I38" s="38"/>
      <c r="J38" s="38"/>
      <c r="K38" s="38"/>
      <c r="L38" s="38"/>
      <c r="M38" s="38"/>
    </row>
    <row r="39" spans="1:13" s="41" customFormat="1">
      <c r="A39" s="38" t="str">
        <f t="shared" si="0"/>
        <v>ARC</v>
      </c>
      <c r="B39" s="38" t="str">
        <f t="shared" si="1"/>
        <v>415</v>
      </c>
      <c r="C39" s="39" t="s">
        <v>221</v>
      </c>
      <c r="D39" s="40" t="s">
        <v>222</v>
      </c>
      <c r="E39" s="38">
        <v>2</v>
      </c>
      <c r="F39" s="38"/>
      <c r="G39" s="38"/>
      <c r="H39" s="38"/>
      <c r="I39" s="38"/>
      <c r="J39" s="38"/>
      <c r="K39" s="38"/>
      <c r="L39" s="38"/>
      <c r="M39" s="38"/>
    </row>
    <row r="40" spans="1:13" s="41" customFormat="1">
      <c r="A40" s="38" t="str">
        <f>LEFT(C40,3)</f>
        <v>ARC</v>
      </c>
      <c r="B40" s="38" t="str">
        <f>RIGHT(C40,3)</f>
        <v>416</v>
      </c>
      <c r="C40" s="39" t="s">
        <v>223</v>
      </c>
      <c r="D40" s="40" t="s">
        <v>224</v>
      </c>
      <c r="E40" s="38">
        <v>2</v>
      </c>
      <c r="F40" s="38"/>
      <c r="G40" s="38"/>
      <c r="H40" s="38"/>
      <c r="I40" s="38"/>
      <c r="J40" s="38"/>
      <c r="K40" s="38"/>
      <c r="L40" s="38"/>
      <c r="M40" s="38"/>
    </row>
    <row r="41" spans="1:13" s="41" customFormat="1">
      <c r="A41" s="38" t="str">
        <f t="shared" ref="A41:A104" si="2">LEFT(C41,3)</f>
        <v>ARC</v>
      </c>
      <c r="B41" s="38" t="str">
        <f t="shared" ref="B41:B104" si="3">RIGHT(C41,3)</f>
        <v>417</v>
      </c>
      <c r="C41" s="39" t="s">
        <v>225</v>
      </c>
      <c r="D41" s="40" t="s">
        <v>226</v>
      </c>
      <c r="E41" s="38">
        <v>2</v>
      </c>
      <c r="F41" s="38"/>
      <c r="G41" s="38"/>
      <c r="H41" s="38"/>
      <c r="I41" s="38"/>
      <c r="J41" s="38"/>
      <c r="K41" s="38"/>
      <c r="L41" s="38"/>
      <c r="M41" s="38"/>
    </row>
    <row r="42" spans="1:13" s="41" customFormat="1">
      <c r="A42" s="38" t="str">
        <f t="shared" si="2"/>
        <v>ARC</v>
      </c>
      <c r="B42" s="38" t="str">
        <f t="shared" si="3"/>
        <v>418</v>
      </c>
      <c r="C42" s="39" t="s">
        <v>227</v>
      </c>
      <c r="D42" s="40" t="s">
        <v>228</v>
      </c>
      <c r="E42" s="38">
        <v>3</v>
      </c>
      <c r="F42" s="38"/>
      <c r="G42" s="38"/>
      <c r="H42" s="38"/>
      <c r="I42" s="38"/>
      <c r="J42" s="38"/>
      <c r="K42" s="38"/>
      <c r="L42" s="38"/>
      <c r="M42" s="38"/>
    </row>
    <row r="43" spans="1:13" s="41" customFormat="1">
      <c r="A43" s="38" t="str">
        <f t="shared" si="2"/>
        <v>ARC</v>
      </c>
      <c r="B43" s="38" t="str">
        <f t="shared" si="3"/>
        <v>419</v>
      </c>
      <c r="C43" s="39" t="s">
        <v>229</v>
      </c>
      <c r="D43" s="40" t="s">
        <v>230</v>
      </c>
      <c r="E43" s="38">
        <v>2</v>
      </c>
      <c r="F43" s="38"/>
      <c r="G43" s="38"/>
      <c r="H43" s="38"/>
      <c r="I43" s="38"/>
      <c r="J43" s="38"/>
      <c r="K43" s="38"/>
      <c r="L43" s="38"/>
      <c r="M43" s="38"/>
    </row>
    <row r="44" spans="1:13" s="41" customFormat="1">
      <c r="A44" s="38" t="str">
        <f t="shared" si="2"/>
        <v>ARC</v>
      </c>
      <c r="B44" s="38" t="str">
        <f t="shared" si="3"/>
        <v>428</v>
      </c>
      <c r="C44" s="39" t="s">
        <v>231</v>
      </c>
      <c r="D44" s="40" t="s">
        <v>232</v>
      </c>
      <c r="E44" s="38">
        <v>2</v>
      </c>
      <c r="F44" s="38"/>
      <c r="G44" s="38"/>
      <c r="H44" s="38"/>
      <c r="I44" s="38"/>
      <c r="J44" s="38"/>
      <c r="K44" s="38"/>
      <c r="L44" s="38"/>
      <c r="M44" s="38"/>
    </row>
    <row r="45" spans="1:13" s="41" customFormat="1">
      <c r="A45" s="38" t="str">
        <f t="shared" si="2"/>
        <v>ARC</v>
      </c>
      <c r="B45" s="38" t="str">
        <f t="shared" si="3"/>
        <v>446</v>
      </c>
      <c r="C45" s="39" t="s">
        <v>233</v>
      </c>
      <c r="D45" s="40" t="s">
        <v>234</v>
      </c>
      <c r="E45" s="38">
        <v>3</v>
      </c>
      <c r="F45" s="38"/>
      <c r="G45" s="38"/>
      <c r="H45" s="38"/>
      <c r="I45" s="38"/>
      <c r="J45" s="38"/>
      <c r="K45" s="38"/>
      <c r="L45" s="38"/>
      <c r="M45" s="38"/>
    </row>
    <row r="46" spans="1:13" s="41" customFormat="1">
      <c r="A46" s="38" t="str">
        <f t="shared" si="2"/>
        <v>ARC</v>
      </c>
      <c r="B46" s="38" t="str">
        <f t="shared" si="3"/>
        <v>447</v>
      </c>
      <c r="C46" s="39" t="s">
        <v>235</v>
      </c>
      <c r="D46" s="40" t="s">
        <v>236</v>
      </c>
      <c r="E46" s="38">
        <v>8</v>
      </c>
      <c r="F46" s="38"/>
      <c r="G46" s="38"/>
      <c r="H46" s="38"/>
      <c r="I46" s="38"/>
      <c r="J46" s="38"/>
      <c r="K46" s="38"/>
      <c r="L46" s="38"/>
      <c r="M46" s="38"/>
    </row>
    <row r="47" spans="1:13" s="41" customFormat="1">
      <c r="A47" s="38" t="str">
        <f t="shared" si="2"/>
        <v>ARC</v>
      </c>
      <c r="B47" s="38" t="str">
        <f t="shared" si="3"/>
        <v>448</v>
      </c>
      <c r="C47" s="39" t="s">
        <v>237</v>
      </c>
      <c r="D47" s="40" t="s">
        <v>238</v>
      </c>
      <c r="E47" s="38">
        <v>2</v>
      </c>
      <c r="F47" s="38"/>
      <c r="G47" s="38"/>
      <c r="H47" s="38"/>
      <c r="I47" s="38"/>
      <c r="J47" s="38"/>
      <c r="K47" s="38"/>
      <c r="L47" s="38"/>
      <c r="M47" s="38"/>
    </row>
    <row r="48" spans="1:13" s="41" customFormat="1">
      <c r="A48" s="38" t="str">
        <f t="shared" si="2"/>
        <v>ARC</v>
      </c>
      <c r="B48" s="38" t="str">
        <f t="shared" si="3"/>
        <v>449</v>
      </c>
      <c r="C48" s="39" t="s">
        <v>239</v>
      </c>
      <c r="D48" s="40" t="s">
        <v>240</v>
      </c>
      <c r="E48" s="38">
        <v>10</v>
      </c>
      <c r="F48" s="38"/>
      <c r="G48" s="38"/>
      <c r="H48" s="38"/>
      <c r="I48" s="38"/>
      <c r="J48" s="38"/>
      <c r="K48" s="38"/>
      <c r="L48" s="38"/>
      <c r="M48" s="38"/>
    </row>
    <row r="49" spans="1:13" s="41" customFormat="1">
      <c r="A49" s="38" t="str">
        <f t="shared" si="2"/>
        <v>ARC</v>
      </c>
      <c r="B49" s="38" t="str">
        <f t="shared" si="3"/>
        <v>455</v>
      </c>
      <c r="C49" s="39" t="s">
        <v>241</v>
      </c>
      <c r="D49" s="40" t="s">
        <v>242</v>
      </c>
      <c r="E49" s="38">
        <v>2</v>
      </c>
      <c r="F49" s="38"/>
      <c r="G49" s="38"/>
      <c r="H49" s="38"/>
      <c r="I49" s="38"/>
      <c r="J49" s="38"/>
      <c r="K49" s="38"/>
      <c r="L49" s="38"/>
      <c r="M49" s="38"/>
    </row>
    <row r="50" spans="1:13" s="41" customFormat="1">
      <c r="A50" s="38" t="str">
        <f t="shared" si="2"/>
        <v>ARC</v>
      </c>
      <c r="B50" s="38" t="str">
        <f t="shared" si="3"/>
        <v>460</v>
      </c>
      <c r="C50" s="39" t="s">
        <v>243</v>
      </c>
      <c r="D50" s="40" t="s">
        <v>244</v>
      </c>
      <c r="E50" s="38">
        <v>2</v>
      </c>
      <c r="F50" s="38"/>
      <c r="G50" s="38"/>
      <c r="H50" s="38"/>
      <c r="I50" s="38"/>
      <c r="J50" s="38"/>
      <c r="K50" s="38"/>
      <c r="L50" s="38"/>
      <c r="M50" s="38"/>
    </row>
    <row r="51" spans="1:13" s="41" customFormat="1">
      <c r="A51" s="38" t="str">
        <f t="shared" si="2"/>
        <v>ARC</v>
      </c>
      <c r="B51" s="38" t="str">
        <f t="shared" si="3"/>
        <v>496</v>
      </c>
      <c r="C51" s="39" t="s">
        <v>245</v>
      </c>
      <c r="D51" s="40" t="s">
        <v>191</v>
      </c>
      <c r="E51" s="38">
        <v>1</v>
      </c>
      <c r="F51" s="38"/>
      <c r="G51" s="38"/>
      <c r="H51" s="38"/>
      <c r="I51" s="38"/>
      <c r="J51" s="38"/>
      <c r="K51" s="38"/>
      <c r="L51" s="38"/>
      <c r="M51" s="38"/>
    </row>
    <row r="52" spans="1:13" s="41" customFormat="1">
      <c r="A52" s="38" t="str">
        <f t="shared" si="2"/>
        <v>ART</v>
      </c>
      <c r="B52" s="38" t="str">
        <f t="shared" si="3"/>
        <v>111</v>
      </c>
      <c r="C52" s="39" t="s">
        <v>246</v>
      </c>
      <c r="D52" s="40" t="s">
        <v>247</v>
      </c>
      <c r="E52" s="38">
        <v>4</v>
      </c>
      <c r="F52" s="38"/>
      <c r="G52" s="38"/>
      <c r="H52" s="38"/>
      <c r="I52" s="38"/>
      <c r="J52" s="38"/>
      <c r="K52" s="38"/>
      <c r="L52" s="38"/>
      <c r="M52" s="38"/>
    </row>
    <row r="53" spans="1:13" s="41" customFormat="1">
      <c r="A53" s="38" t="str">
        <f t="shared" si="2"/>
        <v>ART</v>
      </c>
      <c r="B53" s="38" t="str">
        <f t="shared" si="3"/>
        <v>151</v>
      </c>
      <c r="C53" s="39" t="s">
        <v>248</v>
      </c>
      <c r="D53" s="40" t="s">
        <v>249</v>
      </c>
      <c r="E53" s="38">
        <v>2</v>
      </c>
      <c r="F53" s="38"/>
      <c r="G53" s="38"/>
      <c r="H53" s="38"/>
      <c r="I53" s="38"/>
      <c r="J53" s="38"/>
      <c r="K53" s="38"/>
      <c r="L53" s="38"/>
      <c r="M53" s="38"/>
    </row>
    <row r="54" spans="1:13" s="41" customFormat="1">
      <c r="A54" s="38" t="str">
        <f t="shared" si="2"/>
        <v>ART</v>
      </c>
      <c r="B54" s="38" t="str">
        <f t="shared" si="3"/>
        <v>161</v>
      </c>
      <c r="C54" s="39" t="s">
        <v>250</v>
      </c>
      <c r="D54" s="40" t="s">
        <v>251</v>
      </c>
      <c r="E54" s="38">
        <v>2</v>
      </c>
      <c r="F54" s="38"/>
      <c r="G54" s="38"/>
      <c r="H54" s="38"/>
      <c r="I54" s="38"/>
      <c r="J54" s="38"/>
      <c r="K54" s="38"/>
      <c r="L54" s="38"/>
      <c r="M54" s="38"/>
    </row>
    <row r="55" spans="1:13" s="41" customFormat="1">
      <c r="A55" s="38" t="str">
        <f t="shared" si="2"/>
        <v>ART</v>
      </c>
      <c r="B55" s="38" t="str">
        <f t="shared" si="3"/>
        <v>201</v>
      </c>
      <c r="C55" s="39" t="s">
        <v>252</v>
      </c>
      <c r="D55" s="40" t="s">
        <v>253</v>
      </c>
      <c r="E55" s="38">
        <v>2</v>
      </c>
      <c r="F55" s="38"/>
      <c r="G55" s="38"/>
      <c r="H55" s="38"/>
      <c r="I55" s="38"/>
      <c r="J55" s="38"/>
      <c r="K55" s="38"/>
      <c r="L55" s="38"/>
      <c r="M55" s="38"/>
    </row>
    <row r="56" spans="1:13" s="41" customFormat="1">
      <c r="A56" s="38" t="str">
        <f t="shared" si="2"/>
        <v>ART</v>
      </c>
      <c r="B56" s="38" t="str">
        <f t="shared" si="3"/>
        <v>202</v>
      </c>
      <c r="C56" s="39" t="s">
        <v>254</v>
      </c>
      <c r="D56" s="40" t="s">
        <v>255</v>
      </c>
      <c r="E56" s="38">
        <v>2</v>
      </c>
      <c r="F56" s="38"/>
      <c r="G56" s="38"/>
      <c r="H56" s="38"/>
      <c r="I56" s="38"/>
      <c r="J56" s="38"/>
      <c r="K56" s="38"/>
      <c r="L56" s="38"/>
      <c r="M56" s="38"/>
    </row>
    <row r="57" spans="1:13" s="41" customFormat="1">
      <c r="A57" s="38" t="str">
        <f t="shared" si="2"/>
        <v>ART</v>
      </c>
      <c r="B57" s="38" t="str">
        <f t="shared" si="3"/>
        <v>203</v>
      </c>
      <c r="C57" s="39" t="s">
        <v>256</v>
      </c>
      <c r="D57" s="40" t="s">
        <v>257</v>
      </c>
      <c r="E57" s="38">
        <v>2</v>
      </c>
      <c r="F57" s="38"/>
      <c r="G57" s="38"/>
      <c r="H57" s="38"/>
      <c r="I57" s="38"/>
      <c r="J57" s="38"/>
      <c r="K57" s="38"/>
      <c r="L57" s="38"/>
      <c r="M57" s="38"/>
    </row>
    <row r="58" spans="1:13" s="41" customFormat="1">
      <c r="A58" s="38" t="str">
        <f t="shared" si="2"/>
        <v>ART</v>
      </c>
      <c r="B58" s="38" t="str">
        <f t="shared" si="3"/>
        <v>205</v>
      </c>
      <c r="C58" s="39" t="s">
        <v>258</v>
      </c>
      <c r="D58" s="40" t="s">
        <v>259</v>
      </c>
      <c r="E58" s="38">
        <v>2</v>
      </c>
      <c r="F58" s="38"/>
      <c r="G58" s="38"/>
      <c r="H58" s="38"/>
      <c r="I58" s="38"/>
      <c r="J58" s="38"/>
      <c r="K58" s="38"/>
      <c r="L58" s="38"/>
      <c r="M58" s="38"/>
    </row>
    <row r="59" spans="1:13" s="41" customFormat="1">
      <c r="A59" s="38" t="str">
        <f t="shared" si="2"/>
        <v>ART</v>
      </c>
      <c r="B59" s="38" t="str">
        <f t="shared" si="3"/>
        <v>213</v>
      </c>
      <c r="C59" s="39" t="s">
        <v>260</v>
      </c>
      <c r="D59" s="40" t="s">
        <v>261</v>
      </c>
      <c r="E59" s="38">
        <v>2</v>
      </c>
      <c r="F59" s="38"/>
      <c r="G59" s="38"/>
      <c r="H59" s="38"/>
      <c r="I59" s="38"/>
      <c r="J59" s="38"/>
      <c r="K59" s="38"/>
      <c r="L59" s="38"/>
      <c r="M59" s="38"/>
    </row>
    <row r="60" spans="1:13" s="41" customFormat="1">
      <c r="A60" s="38" t="str">
        <f t="shared" si="2"/>
        <v>ART</v>
      </c>
      <c r="B60" s="38" t="str">
        <f t="shared" si="3"/>
        <v>221</v>
      </c>
      <c r="C60" s="39" t="s">
        <v>262</v>
      </c>
      <c r="D60" s="40" t="s">
        <v>263</v>
      </c>
      <c r="E60" s="38">
        <v>2</v>
      </c>
      <c r="F60" s="38"/>
      <c r="G60" s="38"/>
      <c r="H60" s="38"/>
      <c r="I60" s="38"/>
      <c r="J60" s="38"/>
      <c r="K60" s="38"/>
      <c r="L60" s="38"/>
      <c r="M60" s="38"/>
    </row>
    <row r="61" spans="1:13" s="41" customFormat="1">
      <c r="A61" s="38" t="str">
        <f t="shared" si="2"/>
        <v>ART</v>
      </c>
      <c r="B61" s="38" t="str">
        <f t="shared" si="3"/>
        <v>251</v>
      </c>
      <c r="C61" s="39" t="s">
        <v>264</v>
      </c>
      <c r="D61" s="40" t="s">
        <v>265</v>
      </c>
      <c r="E61" s="38">
        <v>2</v>
      </c>
      <c r="F61" s="38"/>
      <c r="G61" s="38"/>
      <c r="H61" s="38"/>
      <c r="I61" s="38"/>
      <c r="J61" s="38"/>
      <c r="K61" s="38"/>
      <c r="L61" s="38"/>
      <c r="M61" s="38"/>
    </row>
    <row r="62" spans="1:13" s="41" customFormat="1">
      <c r="A62" s="38" t="str">
        <f t="shared" si="2"/>
        <v>ART</v>
      </c>
      <c r="B62" s="38" t="str">
        <f t="shared" si="3"/>
        <v>270</v>
      </c>
      <c r="C62" s="39" t="s">
        <v>266</v>
      </c>
      <c r="D62" s="40" t="s">
        <v>267</v>
      </c>
      <c r="E62" s="38">
        <v>2</v>
      </c>
      <c r="F62" s="38"/>
      <c r="G62" s="38"/>
      <c r="H62" s="38"/>
      <c r="I62" s="38"/>
      <c r="J62" s="38"/>
      <c r="K62" s="38"/>
      <c r="L62" s="38"/>
      <c r="M62" s="38"/>
    </row>
    <row r="63" spans="1:13" s="41" customFormat="1">
      <c r="A63" s="38" t="str">
        <f t="shared" si="2"/>
        <v>ART</v>
      </c>
      <c r="B63" s="38" t="str">
        <f t="shared" si="3"/>
        <v>271</v>
      </c>
      <c r="C63" s="39" t="s">
        <v>268</v>
      </c>
      <c r="D63" s="40" t="s">
        <v>269</v>
      </c>
      <c r="E63" s="38">
        <v>3</v>
      </c>
      <c r="F63" s="38"/>
      <c r="G63" s="38"/>
      <c r="H63" s="38"/>
      <c r="I63" s="38"/>
      <c r="J63" s="38"/>
      <c r="K63" s="38"/>
      <c r="L63" s="38"/>
      <c r="M63" s="38"/>
    </row>
    <row r="64" spans="1:13" s="41" customFormat="1">
      <c r="A64" s="38" t="str">
        <f t="shared" si="2"/>
        <v>ART</v>
      </c>
      <c r="B64" s="38" t="str">
        <f t="shared" si="3"/>
        <v>301</v>
      </c>
      <c r="C64" s="39" t="s">
        <v>270</v>
      </c>
      <c r="D64" s="40" t="s">
        <v>271</v>
      </c>
      <c r="E64" s="38">
        <v>2</v>
      </c>
      <c r="F64" s="38"/>
      <c r="G64" s="38"/>
      <c r="H64" s="38"/>
      <c r="I64" s="38"/>
      <c r="J64" s="38"/>
      <c r="K64" s="38"/>
      <c r="L64" s="38"/>
      <c r="M64" s="38"/>
    </row>
    <row r="65" spans="1:13" s="41" customFormat="1">
      <c r="A65" s="38" t="str">
        <f t="shared" si="2"/>
        <v>ART</v>
      </c>
      <c r="B65" s="38" t="str">
        <f t="shared" si="3"/>
        <v>341</v>
      </c>
      <c r="C65" s="39" t="s">
        <v>272</v>
      </c>
      <c r="D65" s="40" t="s">
        <v>273</v>
      </c>
      <c r="E65" s="38">
        <v>3</v>
      </c>
      <c r="F65" s="38"/>
      <c r="G65" s="38"/>
      <c r="H65" s="38"/>
      <c r="I65" s="38"/>
      <c r="J65" s="38"/>
      <c r="K65" s="38"/>
      <c r="L65" s="38"/>
      <c r="M65" s="38"/>
    </row>
    <row r="66" spans="1:13" s="41" customFormat="1">
      <c r="A66" s="38" t="str">
        <f t="shared" si="2"/>
        <v>ART</v>
      </c>
      <c r="B66" s="38" t="str">
        <f t="shared" si="3"/>
        <v>343</v>
      </c>
      <c r="C66" s="39" t="s">
        <v>274</v>
      </c>
      <c r="D66" s="40" t="s">
        <v>275</v>
      </c>
      <c r="E66" s="38">
        <v>2</v>
      </c>
      <c r="F66" s="38"/>
      <c r="G66" s="38"/>
      <c r="H66" s="38"/>
      <c r="I66" s="38"/>
      <c r="J66" s="38"/>
      <c r="K66" s="38"/>
      <c r="L66" s="38"/>
      <c r="M66" s="38"/>
    </row>
    <row r="67" spans="1:13" s="41" customFormat="1">
      <c r="A67" s="38" t="str">
        <f t="shared" si="2"/>
        <v>ART</v>
      </c>
      <c r="B67" s="38" t="str">
        <f t="shared" si="3"/>
        <v>386</v>
      </c>
      <c r="C67" s="39" t="s">
        <v>276</v>
      </c>
      <c r="D67" s="40" t="s">
        <v>277</v>
      </c>
      <c r="E67" s="38">
        <v>2</v>
      </c>
      <c r="F67" s="38"/>
      <c r="G67" s="38"/>
      <c r="H67" s="38"/>
      <c r="I67" s="38"/>
      <c r="J67" s="38"/>
      <c r="K67" s="38"/>
      <c r="L67" s="38"/>
      <c r="M67" s="38"/>
    </row>
    <row r="68" spans="1:13" s="41" customFormat="1">
      <c r="A68" s="38" t="str">
        <f t="shared" si="2"/>
        <v>CIE</v>
      </c>
      <c r="B68" s="38" t="str">
        <f t="shared" si="3"/>
        <v>340</v>
      </c>
      <c r="C68" s="39" t="s">
        <v>278</v>
      </c>
      <c r="D68" s="40" t="s">
        <v>279</v>
      </c>
      <c r="E68" s="38">
        <v>2</v>
      </c>
      <c r="F68" s="38"/>
      <c r="G68" s="38"/>
      <c r="H68" s="38"/>
      <c r="I68" s="38"/>
      <c r="J68" s="38"/>
      <c r="K68" s="38"/>
      <c r="L68" s="38"/>
      <c r="M68" s="38"/>
    </row>
    <row r="69" spans="1:13" s="41" customFormat="1">
      <c r="A69" s="38" t="str">
        <f t="shared" si="2"/>
        <v>CIE</v>
      </c>
      <c r="B69" s="38" t="str">
        <f t="shared" si="3"/>
        <v>341</v>
      </c>
      <c r="C69" s="39" t="s">
        <v>280</v>
      </c>
      <c r="D69" s="40" t="s">
        <v>281</v>
      </c>
      <c r="E69" s="38">
        <v>2</v>
      </c>
      <c r="F69" s="38"/>
      <c r="G69" s="38"/>
      <c r="H69" s="38"/>
      <c r="I69" s="38"/>
      <c r="J69" s="38"/>
      <c r="K69" s="38"/>
      <c r="L69" s="38"/>
      <c r="M69" s="38"/>
    </row>
    <row r="70" spans="1:13" s="41" customFormat="1">
      <c r="A70" s="38" t="str">
        <f t="shared" si="2"/>
        <v>CHE</v>
      </c>
      <c r="B70" s="38" t="str">
        <f t="shared" si="3"/>
        <v>309</v>
      </c>
      <c r="C70" s="39" t="s">
        <v>141</v>
      </c>
      <c r="D70" s="40" t="s">
        <v>129</v>
      </c>
      <c r="E70" s="38">
        <v>3</v>
      </c>
      <c r="F70" s="38"/>
      <c r="G70" s="38"/>
      <c r="H70" s="38"/>
      <c r="I70" s="38"/>
      <c r="J70" s="38"/>
      <c r="K70" s="38"/>
      <c r="L70" s="38"/>
      <c r="M70" s="38"/>
    </row>
    <row r="71" spans="1:13" s="41" customFormat="1">
      <c r="A71" s="38" t="str">
        <f t="shared" si="2"/>
        <v>DMS</v>
      </c>
      <c r="B71" s="38" t="str">
        <f t="shared" si="3"/>
        <v>221</v>
      </c>
      <c r="C71" s="39" t="s">
        <v>282</v>
      </c>
      <c r="D71" s="40" t="s">
        <v>283</v>
      </c>
      <c r="E71" s="38">
        <v>3</v>
      </c>
      <c r="F71" s="38"/>
      <c r="G71" s="38"/>
      <c r="H71" s="38"/>
      <c r="I71" s="38"/>
      <c r="J71" s="38"/>
      <c r="K71" s="38"/>
      <c r="L71" s="38"/>
      <c r="M71" s="38"/>
    </row>
    <row r="72" spans="1:13" s="41" customFormat="1">
      <c r="A72" s="38" t="str">
        <f t="shared" si="2"/>
        <v>DMS</v>
      </c>
      <c r="B72" s="38" t="str">
        <f t="shared" si="3"/>
        <v>231</v>
      </c>
      <c r="C72" s="39" t="s">
        <v>284</v>
      </c>
      <c r="D72" s="40" t="s">
        <v>285</v>
      </c>
      <c r="E72" s="38">
        <v>3</v>
      </c>
      <c r="F72" s="38"/>
      <c r="G72" s="38"/>
      <c r="H72" s="38"/>
      <c r="I72" s="38"/>
      <c r="J72" s="38"/>
      <c r="K72" s="38"/>
      <c r="L72" s="38"/>
      <c r="M72" s="38"/>
    </row>
    <row r="73" spans="1:13" s="41" customFormat="1">
      <c r="A73" s="38" t="str">
        <f t="shared" si="2"/>
        <v>DMS</v>
      </c>
      <c r="B73" s="38" t="str">
        <f t="shared" si="3"/>
        <v>271</v>
      </c>
      <c r="C73" s="39" t="s">
        <v>286</v>
      </c>
      <c r="D73" s="40" t="s">
        <v>287</v>
      </c>
      <c r="E73" s="38">
        <v>3</v>
      </c>
      <c r="F73" s="38"/>
      <c r="G73" s="38"/>
      <c r="H73" s="38"/>
      <c r="I73" s="38"/>
      <c r="J73" s="38"/>
      <c r="K73" s="38"/>
      <c r="L73" s="38"/>
      <c r="M73" s="38"/>
    </row>
    <row r="74" spans="1:13" s="41" customFormat="1">
      <c r="A74" s="38" t="str">
        <f t="shared" si="2"/>
        <v>DMS</v>
      </c>
      <c r="B74" s="38" t="str">
        <f t="shared" si="3"/>
        <v>296</v>
      </c>
      <c r="C74" s="39" t="s">
        <v>288</v>
      </c>
      <c r="D74" s="40" t="s">
        <v>289</v>
      </c>
      <c r="E74" s="38">
        <v>1</v>
      </c>
      <c r="F74" s="38"/>
      <c r="G74" s="38"/>
      <c r="H74" s="38"/>
      <c r="I74" s="38"/>
      <c r="J74" s="38"/>
      <c r="K74" s="38"/>
      <c r="L74" s="38"/>
      <c r="M74" s="38"/>
    </row>
    <row r="75" spans="1:13" s="41" customFormat="1">
      <c r="A75" s="38" t="str">
        <f t="shared" si="2"/>
        <v>DMS</v>
      </c>
      <c r="B75" s="38" t="str">
        <f t="shared" si="3"/>
        <v>341</v>
      </c>
      <c r="C75" s="39" t="s">
        <v>290</v>
      </c>
      <c r="D75" s="40" t="s">
        <v>291</v>
      </c>
      <c r="E75" s="38">
        <v>3</v>
      </c>
      <c r="F75" s="38"/>
      <c r="G75" s="38"/>
      <c r="H75" s="38"/>
      <c r="I75" s="38"/>
      <c r="J75" s="38"/>
      <c r="K75" s="38"/>
      <c r="L75" s="38"/>
      <c r="M75" s="38"/>
    </row>
    <row r="76" spans="1:13" s="41" customFormat="1">
      <c r="A76" s="38" t="str">
        <f t="shared" si="2"/>
        <v>DMS</v>
      </c>
      <c r="B76" s="38" t="str">
        <f t="shared" si="3"/>
        <v>344</v>
      </c>
      <c r="C76" s="39" t="s">
        <v>292</v>
      </c>
      <c r="D76" s="40" t="s">
        <v>293</v>
      </c>
      <c r="E76" s="38">
        <v>2</v>
      </c>
      <c r="F76" s="38"/>
      <c r="G76" s="38"/>
      <c r="H76" s="38"/>
      <c r="I76" s="38"/>
      <c r="J76" s="38"/>
      <c r="K76" s="38"/>
      <c r="L76" s="38"/>
      <c r="M76" s="38"/>
    </row>
    <row r="77" spans="1:13" s="41" customFormat="1">
      <c r="A77" s="38" t="str">
        <f t="shared" si="2"/>
        <v>DMS</v>
      </c>
      <c r="B77" s="38" t="str">
        <f t="shared" si="3"/>
        <v>348</v>
      </c>
      <c r="C77" s="39" t="s">
        <v>294</v>
      </c>
      <c r="D77" s="40" t="s">
        <v>238</v>
      </c>
      <c r="E77" s="38">
        <v>2</v>
      </c>
      <c r="F77" s="38"/>
      <c r="G77" s="38"/>
      <c r="H77" s="38"/>
      <c r="I77" s="38"/>
      <c r="J77" s="38"/>
      <c r="K77" s="38"/>
      <c r="L77" s="38"/>
      <c r="M77" s="38"/>
    </row>
    <row r="78" spans="1:13" s="41" customFormat="1">
      <c r="A78" s="38" t="str">
        <f t="shared" si="2"/>
        <v>DMS</v>
      </c>
      <c r="B78" s="38" t="str">
        <f t="shared" si="3"/>
        <v>349</v>
      </c>
      <c r="C78" s="39" t="s">
        <v>295</v>
      </c>
      <c r="D78" s="40" t="s">
        <v>296</v>
      </c>
      <c r="E78" s="38">
        <v>1</v>
      </c>
      <c r="F78" s="38"/>
      <c r="G78" s="38"/>
      <c r="H78" s="38"/>
      <c r="I78" s="38"/>
      <c r="J78" s="38"/>
      <c r="K78" s="38"/>
      <c r="L78" s="38"/>
      <c r="M78" s="38"/>
    </row>
    <row r="79" spans="1:13" s="41" customFormat="1">
      <c r="A79" s="38" t="str">
        <f t="shared" si="2"/>
        <v>DMS</v>
      </c>
      <c r="B79" s="38" t="str">
        <f t="shared" si="3"/>
        <v>365</v>
      </c>
      <c r="C79" s="39" t="s">
        <v>297</v>
      </c>
      <c r="D79" s="40" t="s">
        <v>298</v>
      </c>
      <c r="E79" s="38">
        <v>3</v>
      </c>
      <c r="F79" s="38"/>
      <c r="G79" s="38"/>
      <c r="H79" s="38"/>
      <c r="I79" s="38"/>
      <c r="J79" s="38"/>
      <c r="K79" s="38"/>
      <c r="L79" s="38"/>
      <c r="M79" s="38"/>
    </row>
    <row r="80" spans="1:13" s="41" customFormat="1">
      <c r="A80" s="38" t="str">
        <f t="shared" si="2"/>
        <v>DMS</v>
      </c>
      <c r="B80" s="38" t="str">
        <f t="shared" si="3"/>
        <v>371</v>
      </c>
      <c r="C80" s="39" t="s">
        <v>299</v>
      </c>
      <c r="D80" s="40" t="s">
        <v>300</v>
      </c>
      <c r="E80" s="38">
        <v>3</v>
      </c>
      <c r="F80" s="38"/>
      <c r="G80" s="38"/>
      <c r="H80" s="38"/>
      <c r="I80" s="38"/>
      <c r="J80" s="38"/>
      <c r="K80" s="38"/>
      <c r="L80" s="38"/>
      <c r="M80" s="38"/>
    </row>
    <row r="81" spans="1:13" s="41" customFormat="1">
      <c r="A81" s="38" t="str">
        <f t="shared" si="2"/>
        <v>DMS</v>
      </c>
      <c r="B81" s="38" t="str">
        <f t="shared" si="3"/>
        <v>396</v>
      </c>
      <c r="C81" s="39" t="s">
        <v>301</v>
      </c>
      <c r="D81" s="40" t="s">
        <v>289</v>
      </c>
      <c r="E81" s="38">
        <v>1</v>
      </c>
      <c r="F81" s="38"/>
      <c r="G81" s="38"/>
      <c r="H81" s="38"/>
      <c r="I81" s="38"/>
      <c r="J81" s="38"/>
      <c r="K81" s="38"/>
      <c r="L81" s="38"/>
      <c r="M81" s="38"/>
    </row>
    <row r="82" spans="1:13" s="41" customFormat="1">
      <c r="A82" s="38" t="str">
        <f t="shared" si="2"/>
        <v>DMS</v>
      </c>
      <c r="B82" s="38" t="str">
        <f t="shared" si="3"/>
        <v>441</v>
      </c>
      <c r="C82" s="39" t="s">
        <v>302</v>
      </c>
      <c r="D82" s="40" t="s">
        <v>303</v>
      </c>
      <c r="E82" s="38">
        <v>3</v>
      </c>
      <c r="F82" s="38"/>
      <c r="G82" s="38"/>
      <c r="H82" s="38"/>
      <c r="I82" s="38"/>
      <c r="J82" s="38"/>
      <c r="K82" s="38"/>
      <c r="L82" s="38"/>
      <c r="M82" s="38"/>
    </row>
    <row r="83" spans="1:13" s="41" customFormat="1">
      <c r="A83" s="38" t="str">
        <f t="shared" si="2"/>
        <v>DMS</v>
      </c>
      <c r="B83" s="38" t="str">
        <f t="shared" si="3"/>
        <v>444</v>
      </c>
      <c r="C83" s="39" t="s">
        <v>304</v>
      </c>
      <c r="D83" s="40" t="s">
        <v>305</v>
      </c>
      <c r="E83" s="38">
        <v>2</v>
      </c>
      <c r="F83" s="38"/>
      <c r="G83" s="38"/>
      <c r="H83" s="38"/>
      <c r="I83" s="38"/>
      <c r="J83" s="38"/>
      <c r="K83" s="38"/>
      <c r="L83" s="38"/>
      <c r="M83" s="38"/>
    </row>
    <row r="84" spans="1:13" s="41" customFormat="1">
      <c r="A84" s="38" t="str">
        <f t="shared" si="2"/>
        <v>DMS</v>
      </c>
      <c r="B84" s="38" t="str">
        <f t="shared" si="3"/>
        <v>448</v>
      </c>
      <c r="C84" s="39" t="s">
        <v>306</v>
      </c>
      <c r="D84" s="40" t="s">
        <v>238</v>
      </c>
      <c r="E84" s="38">
        <v>3</v>
      </c>
      <c r="F84" s="38"/>
      <c r="G84" s="38"/>
      <c r="H84" s="38"/>
      <c r="I84" s="38"/>
      <c r="J84" s="38"/>
      <c r="K84" s="38"/>
      <c r="L84" s="38"/>
      <c r="M84" s="38"/>
    </row>
    <row r="85" spans="1:13" s="41" customFormat="1">
      <c r="A85" s="38" t="str">
        <f t="shared" si="2"/>
        <v>DMS</v>
      </c>
      <c r="B85" s="38" t="str">
        <f t="shared" si="3"/>
        <v>449</v>
      </c>
      <c r="C85" s="39" t="s">
        <v>307</v>
      </c>
      <c r="D85" s="40" t="s">
        <v>240</v>
      </c>
      <c r="E85" s="38">
        <v>3</v>
      </c>
      <c r="F85" s="38"/>
      <c r="G85" s="38"/>
      <c r="H85" s="38"/>
      <c r="I85" s="38"/>
      <c r="J85" s="38"/>
      <c r="K85" s="38"/>
      <c r="L85" s="38"/>
      <c r="M85" s="38"/>
    </row>
    <row r="86" spans="1:13" s="41" customFormat="1">
      <c r="A86" s="38" t="str">
        <f t="shared" si="2"/>
        <v>DMS</v>
      </c>
      <c r="B86" s="38" t="str">
        <f t="shared" si="3"/>
        <v>460</v>
      </c>
      <c r="C86" s="39" t="s">
        <v>308</v>
      </c>
      <c r="D86" s="40" t="s">
        <v>309</v>
      </c>
      <c r="E86" s="38">
        <v>3</v>
      </c>
      <c r="F86" s="38"/>
      <c r="G86" s="38"/>
      <c r="H86" s="38"/>
      <c r="I86" s="38"/>
      <c r="J86" s="38"/>
      <c r="K86" s="38"/>
      <c r="L86" s="38"/>
      <c r="M86" s="38"/>
    </row>
    <row r="87" spans="1:13" s="41" customFormat="1">
      <c r="A87" s="38" t="str">
        <f t="shared" si="2"/>
        <v>DMS</v>
      </c>
      <c r="B87" s="38" t="str">
        <f t="shared" si="3"/>
        <v>464</v>
      </c>
      <c r="C87" s="39" t="s">
        <v>310</v>
      </c>
      <c r="D87" s="40" t="s">
        <v>311</v>
      </c>
      <c r="E87" s="38">
        <v>2</v>
      </c>
      <c r="F87" s="38"/>
      <c r="G87" s="38"/>
      <c r="H87" s="38"/>
      <c r="I87" s="38"/>
      <c r="J87" s="38"/>
      <c r="K87" s="38"/>
      <c r="L87" s="38"/>
      <c r="M87" s="38"/>
    </row>
    <row r="88" spans="1:13" s="41" customFormat="1">
      <c r="A88" s="38" t="str">
        <f t="shared" si="2"/>
        <v>DMS</v>
      </c>
      <c r="B88" s="38" t="str">
        <f t="shared" si="3"/>
        <v>496</v>
      </c>
      <c r="C88" s="39" t="s">
        <v>312</v>
      </c>
      <c r="D88" s="40" t="s">
        <v>289</v>
      </c>
      <c r="E88" s="38">
        <v>1</v>
      </c>
      <c r="F88" s="38"/>
      <c r="G88" s="38"/>
      <c r="H88" s="38"/>
      <c r="I88" s="38"/>
      <c r="J88" s="38"/>
      <c r="K88" s="38"/>
      <c r="L88" s="38"/>
      <c r="M88" s="38"/>
    </row>
    <row r="89" spans="1:13" s="41" customFormat="1">
      <c r="A89" s="38" t="str">
        <f t="shared" si="2"/>
        <v>DTE</v>
      </c>
      <c r="B89" s="38" t="str">
        <f t="shared" si="3"/>
        <v>102</v>
      </c>
      <c r="C89" s="39" t="s">
        <v>313</v>
      </c>
      <c r="D89" s="40" t="s">
        <v>314</v>
      </c>
      <c r="E89" s="38">
        <v>1</v>
      </c>
      <c r="F89" s="38"/>
      <c r="G89" s="38"/>
      <c r="H89" s="38"/>
      <c r="I89" s="38"/>
      <c r="J89" s="38"/>
      <c r="K89" s="38"/>
      <c r="L89" s="38"/>
      <c r="M89" s="38"/>
    </row>
    <row r="90" spans="1:13" s="41" customFormat="1">
      <c r="A90" s="38" t="str">
        <f t="shared" si="2"/>
        <v>DTE</v>
      </c>
      <c r="B90" s="38" t="str">
        <f t="shared" si="3"/>
        <v>152</v>
      </c>
      <c r="C90" s="39" t="s">
        <v>315</v>
      </c>
      <c r="D90" s="40" t="s">
        <v>316</v>
      </c>
      <c r="E90" s="38">
        <v>1</v>
      </c>
      <c r="F90" s="38"/>
      <c r="G90" s="38"/>
      <c r="H90" s="38"/>
      <c r="I90" s="38"/>
      <c r="J90" s="38"/>
      <c r="K90" s="38"/>
      <c r="L90" s="38"/>
      <c r="M90" s="38"/>
    </row>
    <row r="91" spans="1:13" s="41" customFormat="1">
      <c r="A91" s="38" t="str">
        <f t="shared" si="2"/>
        <v>DTE</v>
      </c>
      <c r="B91" s="38" t="str">
        <f t="shared" si="3"/>
        <v>202</v>
      </c>
      <c r="C91" s="39" t="s">
        <v>317</v>
      </c>
      <c r="D91" s="40" t="s">
        <v>318</v>
      </c>
      <c r="E91" s="38">
        <v>1</v>
      </c>
      <c r="F91" s="38"/>
      <c r="G91" s="38"/>
      <c r="H91" s="38"/>
      <c r="I91" s="38"/>
      <c r="J91" s="38"/>
      <c r="K91" s="38"/>
      <c r="L91" s="38"/>
      <c r="M91" s="38"/>
    </row>
    <row r="92" spans="1:13" s="41" customFormat="1">
      <c r="A92" s="38" t="str">
        <f t="shared" si="2"/>
        <v>DTE</v>
      </c>
      <c r="B92" s="38" t="str">
        <f t="shared" si="3"/>
        <v>102</v>
      </c>
      <c r="C92" s="39" t="s">
        <v>319</v>
      </c>
      <c r="D92" s="40" t="s">
        <v>314</v>
      </c>
      <c r="E92" s="38">
        <v>1</v>
      </c>
      <c r="F92" s="38"/>
      <c r="G92" s="38"/>
      <c r="H92" s="38"/>
      <c r="I92" s="38"/>
      <c r="J92" s="38"/>
      <c r="K92" s="38"/>
      <c r="L92" s="38"/>
      <c r="M92" s="38"/>
    </row>
    <row r="93" spans="1:13" s="41" customFormat="1">
      <c r="A93" s="38" t="str">
        <f t="shared" si="2"/>
        <v>DTE</v>
      </c>
      <c r="B93" s="38" t="str">
        <f t="shared" si="3"/>
        <v>152</v>
      </c>
      <c r="C93" s="39" t="s">
        <v>320</v>
      </c>
      <c r="D93" s="40" t="s">
        <v>316</v>
      </c>
      <c r="E93" s="38">
        <v>1</v>
      </c>
      <c r="F93" s="38"/>
      <c r="G93" s="38"/>
      <c r="H93" s="38"/>
      <c r="I93" s="38"/>
      <c r="J93" s="38"/>
      <c r="K93" s="38"/>
      <c r="L93" s="38"/>
      <c r="M93" s="38"/>
    </row>
    <row r="94" spans="1:13" s="41" customFormat="1">
      <c r="A94" s="38" t="str">
        <f t="shared" si="2"/>
        <v>DTE</v>
      </c>
      <c r="B94" s="38" t="str">
        <f t="shared" si="3"/>
        <v>202</v>
      </c>
      <c r="C94" s="39" t="s">
        <v>321</v>
      </c>
      <c r="D94" s="40" t="s">
        <v>318</v>
      </c>
      <c r="E94" s="38">
        <v>1</v>
      </c>
      <c r="F94" s="38"/>
      <c r="G94" s="38"/>
      <c r="H94" s="38"/>
      <c r="I94" s="38"/>
      <c r="J94" s="38"/>
      <c r="K94" s="38"/>
      <c r="L94" s="38"/>
      <c r="M94" s="38"/>
    </row>
    <row r="95" spans="1:13" s="41" customFormat="1">
      <c r="A95" s="38" t="str">
        <f t="shared" si="2"/>
        <v>ECL</v>
      </c>
      <c r="B95" s="38" t="str">
        <f t="shared" si="3"/>
        <v>301</v>
      </c>
      <c r="C95" s="39" t="s">
        <v>322</v>
      </c>
      <c r="D95" s="40" t="s">
        <v>323</v>
      </c>
      <c r="E95" s="38">
        <v>2</v>
      </c>
      <c r="F95" s="38"/>
      <c r="G95" s="38"/>
      <c r="H95" s="38"/>
      <c r="I95" s="38"/>
      <c r="J95" s="38"/>
      <c r="K95" s="38"/>
      <c r="L95" s="38"/>
      <c r="M95" s="38"/>
    </row>
    <row r="96" spans="1:13" s="41" customFormat="1">
      <c r="A96" s="38" t="str">
        <f t="shared" si="2"/>
        <v>ECL</v>
      </c>
      <c r="B96" s="38" t="str">
        <f t="shared" si="3"/>
        <v>352</v>
      </c>
      <c r="C96" s="39" t="s">
        <v>324</v>
      </c>
      <c r="D96" s="40" t="s">
        <v>325</v>
      </c>
      <c r="E96" s="38">
        <v>2</v>
      </c>
      <c r="F96" s="38"/>
      <c r="G96" s="38"/>
      <c r="H96" s="38"/>
      <c r="I96" s="38"/>
      <c r="J96" s="38"/>
      <c r="K96" s="38"/>
      <c r="L96" s="38"/>
      <c r="M96" s="38"/>
    </row>
    <row r="97" spans="1:13" s="41" customFormat="1">
      <c r="A97" s="38" t="str">
        <f t="shared" si="2"/>
        <v>ECL</v>
      </c>
      <c r="B97" s="38" t="str">
        <f t="shared" si="3"/>
        <v>394</v>
      </c>
      <c r="C97" s="39" t="s">
        <v>326</v>
      </c>
      <c r="D97" s="40" t="s">
        <v>327</v>
      </c>
      <c r="E97" s="38">
        <v>2</v>
      </c>
      <c r="F97" s="38"/>
      <c r="G97" s="38"/>
      <c r="H97" s="38"/>
      <c r="I97" s="38"/>
      <c r="J97" s="38"/>
      <c r="K97" s="38"/>
      <c r="L97" s="38"/>
      <c r="M97" s="38"/>
    </row>
    <row r="98" spans="1:13" s="41" customFormat="1">
      <c r="A98" s="38" t="str">
        <f t="shared" si="2"/>
        <v>ECL</v>
      </c>
      <c r="B98" s="38" t="str">
        <f t="shared" si="3"/>
        <v>420</v>
      </c>
      <c r="C98" s="39" t="s">
        <v>328</v>
      </c>
      <c r="D98" s="40" t="s">
        <v>329</v>
      </c>
      <c r="E98" s="38">
        <v>2</v>
      </c>
      <c r="F98" s="38"/>
      <c r="G98" s="38"/>
      <c r="H98" s="38"/>
      <c r="I98" s="38"/>
      <c r="J98" s="38"/>
      <c r="K98" s="38"/>
      <c r="L98" s="38"/>
      <c r="M98" s="38"/>
    </row>
    <row r="99" spans="1:13" s="41" customFormat="1">
      <c r="A99" s="38" t="str">
        <f t="shared" si="2"/>
        <v>ECO</v>
      </c>
      <c r="B99" s="38" t="str">
        <f t="shared" si="3"/>
        <v>391</v>
      </c>
      <c r="C99" s="39" t="s">
        <v>330</v>
      </c>
      <c r="D99" s="40" t="s">
        <v>331</v>
      </c>
      <c r="E99" s="38">
        <v>2</v>
      </c>
      <c r="F99" s="38"/>
      <c r="G99" s="38"/>
      <c r="H99" s="38"/>
      <c r="I99" s="38"/>
      <c r="J99" s="38"/>
      <c r="K99" s="38"/>
      <c r="L99" s="38"/>
      <c r="M99" s="38"/>
    </row>
    <row r="100" spans="1:13" s="41" customFormat="1">
      <c r="A100" s="38" t="str">
        <f t="shared" si="2"/>
        <v xml:space="preserve">ES </v>
      </c>
      <c r="B100" s="38" t="str">
        <f t="shared" si="3"/>
        <v>101</v>
      </c>
      <c r="C100" s="39" t="s">
        <v>332</v>
      </c>
      <c r="D100" s="40" t="s">
        <v>333</v>
      </c>
      <c r="E100" s="38">
        <v>1</v>
      </c>
      <c r="F100" s="38"/>
      <c r="G100" s="38"/>
      <c r="H100" s="38"/>
      <c r="I100" s="38"/>
      <c r="J100" s="38"/>
      <c r="K100" s="38"/>
      <c r="L100" s="38"/>
      <c r="M100" s="38"/>
    </row>
    <row r="101" spans="1:13" s="41" customFormat="1">
      <c r="A101" s="38" t="str">
        <f t="shared" si="2"/>
        <v xml:space="preserve">ES </v>
      </c>
      <c r="B101" s="38" t="str">
        <f t="shared" si="3"/>
        <v>102</v>
      </c>
      <c r="C101" s="39" t="s">
        <v>334</v>
      </c>
      <c r="D101" s="40" t="s">
        <v>335</v>
      </c>
      <c r="E101" s="38">
        <v>1</v>
      </c>
      <c r="F101" s="38"/>
      <c r="G101" s="38"/>
      <c r="H101" s="38"/>
      <c r="I101" s="38"/>
      <c r="J101" s="38"/>
      <c r="K101" s="38"/>
      <c r="L101" s="38"/>
      <c r="M101" s="38"/>
    </row>
    <row r="102" spans="1:13" s="41" customFormat="1">
      <c r="A102" s="38" t="str">
        <f t="shared" si="2"/>
        <v xml:space="preserve">ES </v>
      </c>
      <c r="B102" s="38" t="str">
        <f t="shared" si="3"/>
        <v>221</v>
      </c>
      <c r="C102" s="39" t="s">
        <v>336</v>
      </c>
      <c r="D102" s="40" t="s">
        <v>337</v>
      </c>
      <c r="E102" s="38">
        <v>1</v>
      </c>
      <c r="F102" s="38"/>
      <c r="G102" s="38"/>
      <c r="H102" s="38"/>
      <c r="I102" s="38"/>
      <c r="J102" s="38"/>
      <c r="K102" s="38"/>
      <c r="L102" s="38"/>
      <c r="M102" s="38"/>
    </row>
    <row r="103" spans="1:13" s="41" customFormat="1">
      <c r="A103" s="38" t="str">
        <f t="shared" si="2"/>
        <v xml:space="preserve">ES </v>
      </c>
      <c r="B103" s="38" t="str">
        <f t="shared" si="3"/>
        <v>222</v>
      </c>
      <c r="C103" s="39" t="s">
        <v>338</v>
      </c>
      <c r="D103" s="40" t="s">
        <v>339</v>
      </c>
      <c r="E103" s="38">
        <v>1</v>
      </c>
      <c r="F103" s="38"/>
      <c r="G103" s="38"/>
      <c r="H103" s="38"/>
      <c r="I103" s="38"/>
      <c r="J103" s="38"/>
      <c r="K103" s="38"/>
      <c r="L103" s="38"/>
      <c r="M103" s="38"/>
    </row>
    <row r="104" spans="1:13" s="41" customFormat="1">
      <c r="A104" s="38" t="str">
        <f t="shared" si="2"/>
        <v xml:space="preserve">ES </v>
      </c>
      <c r="B104" s="38" t="str">
        <f t="shared" si="3"/>
        <v>223</v>
      </c>
      <c r="C104" s="39" t="s">
        <v>340</v>
      </c>
      <c r="D104" s="40" t="s">
        <v>341</v>
      </c>
      <c r="E104" s="38">
        <v>1</v>
      </c>
      <c r="F104" s="38"/>
      <c r="G104" s="38"/>
      <c r="H104" s="38"/>
      <c r="I104" s="38"/>
      <c r="J104" s="38"/>
      <c r="K104" s="38"/>
      <c r="L104" s="38"/>
      <c r="M104" s="38"/>
    </row>
    <row r="105" spans="1:13" s="41" customFormat="1">
      <c r="A105" s="38" t="str">
        <f t="shared" ref="A105:A168" si="4">LEFT(C105,3)</f>
        <v xml:space="preserve">ES </v>
      </c>
      <c r="B105" s="38" t="str">
        <f t="shared" ref="B105:B168" si="5">RIGHT(C105,3)</f>
        <v>226</v>
      </c>
      <c r="C105" s="39" t="s">
        <v>342</v>
      </c>
      <c r="D105" s="40" t="s">
        <v>343</v>
      </c>
      <c r="E105" s="38">
        <v>1</v>
      </c>
      <c r="F105" s="38"/>
      <c r="G105" s="38"/>
      <c r="H105" s="38"/>
      <c r="I105" s="38"/>
      <c r="J105" s="38"/>
      <c r="K105" s="38"/>
      <c r="L105" s="38"/>
      <c r="M105" s="38"/>
    </row>
    <row r="106" spans="1:13" s="41" customFormat="1">
      <c r="A106" s="38" t="str">
        <f t="shared" si="4"/>
        <v xml:space="preserve">ES </v>
      </c>
      <c r="B106" s="38" t="str">
        <f t="shared" si="5"/>
        <v>271</v>
      </c>
      <c r="C106" s="39" t="s">
        <v>344</v>
      </c>
      <c r="D106" s="40" t="s">
        <v>345</v>
      </c>
      <c r="E106" s="38">
        <v>1</v>
      </c>
      <c r="F106" s="38"/>
      <c r="G106" s="38"/>
      <c r="H106" s="38"/>
      <c r="I106" s="38"/>
      <c r="J106" s="38"/>
      <c r="K106" s="38"/>
      <c r="L106" s="38"/>
      <c r="M106" s="38"/>
    </row>
    <row r="107" spans="1:13" s="41" customFormat="1">
      <c r="A107" s="38" t="str">
        <f t="shared" si="4"/>
        <v xml:space="preserve">ES </v>
      </c>
      <c r="B107" s="38" t="str">
        <f t="shared" si="5"/>
        <v>272</v>
      </c>
      <c r="C107" s="39" t="s">
        <v>346</v>
      </c>
      <c r="D107" s="40" t="s">
        <v>347</v>
      </c>
      <c r="E107" s="38">
        <v>1</v>
      </c>
      <c r="F107" s="38"/>
      <c r="G107" s="38"/>
      <c r="H107" s="38"/>
      <c r="I107" s="38"/>
      <c r="J107" s="38"/>
      <c r="K107" s="38"/>
      <c r="L107" s="38"/>
      <c r="M107" s="38"/>
    </row>
    <row r="108" spans="1:13" s="41" customFormat="1">
      <c r="A108" s="38" t="str">
        <f t="shared" si="4"/>
        <v xml:space="preserve">ES </v>
      </c>
      <c r="B108" s="38" t="str">
        <f t="shared" si="5"/>
        <v>273</v>
      </c>
      <c r="C108" s="39" t="s">
        <v>348</v>
      </c>
      <c r="D108" s="40" t="s">
        <v>349</v>
      </c>
      <c r="E108" s="38">
        <v>1</v>
      </c>
      <c r="F108" s="38"/>
      <c r="G108" s="38"/>
      <c r="H108" s="38"/>
      <c r="I108" s="38"/>
      <c r="J108" s="38"/>
      <c r="K108" s="38"/>
      <c r="L108" s="38"/>
      <c r="M108" s="38"/>
    </row>
    <row r="109" spans="1:13" s="41" customFormat="1">
      <c r="A109" s="38" t="str">
        <f t="shared" si="4"/>
        <v xml:space="preserve">ES </v>
      </c>
      <c r="B109" s="38" t="str">
        <f t="shared" si="5"/>
        <v>276</v>
      </c>
      <c r="C109" s="39" t="s">
        <v>350</v>
      </c>
      <c r="D109" s="40" t="s">
        <v>351</v>
      </c>
      <c r="E109" s="38">
        <v>1</v>
      </c>
      <c r="F109" s="38"/>
      <c r="G109" s="38"/>
      <c r="H109" s="38"/>
      <c r="I109" s="38"/>
      <c r="J109" s="38"/>
      <c r="K109" s="38"/>
      <c r="L109" s="38"/>
      <c r="M109" s="38"/>
    </row>
    <row r="110" spans="1:13" s="41" customFormat="1">
      <c r="A110" s="38" t="str">
        <f t="shared" si="4"/>
        <v xml:space="preserve">ES </v>
      </c>
      <c r="B110" s="38" t="str">
        <f t="shared" si="5"/>
        <v>303</v>
      </c>
      <c r="C110" s="39" t="s">
        <v>352</v>
      </c>
      <c r="D110" s="40" t="s">
        <v>353</v>
      </c>
      <c r="E110" s="38">
        <v>1</v>
      </c>
      <c r="F110" s="38"/>
      <c r="G110" s="38"/>
      <c r="H110" s="38"/>
      <c r="I110" s="38"/>
      <c r="J110" s="38"/>
      <c r="K110" s="38"/>
      <c r="L110" s="38"/>
      <c r="M110" s="38"/>
    </row>
    <row r="111" spans="1:13" s="41" customFormat="1">
      <c r="A111" s="38" t="str">
        <f t="shared" si="4"/>
        <v>EVR</v>
      </c>
      <c r="B111" s="38" t="str">
        <f t="shared" si="5"/>
        <v>101</v>
      </c>
      <c r="C111" s="39" t="s">
        <v>354</v>
      </c>
      <c r="D111" s="40" t="s">
        <v>355</v>
      </c>
      <c r="E111" s="38">
        <v>3</v>
      </c>
      <c r="F111" s="38"/>
      <c r="G111" s="38"/>
      <c r="H111" s="38"/>
      <c r="I111" s="38"/>
      <c r="J111" s="38"/>
      <c r="K111" s="38"/>
      <c r="L111" s="38"/>
      <c r="M111" s="38"/>
    </row>
    <row r="112" spans="1:13" s="41" customFormat="1">
      <c r="A112" s="38" t="str">
        <f t="shared" si="4"/>
        <v>EVR</v>
      </c>
      <c r="B112" s="38" t="str">
        <f t="shared" si="5"/>
        <v>103</v>
      </c>
      <c r="C112" s="39" t="s">
        <v>356</v>
      </c>
      <c r="D112" s="40" t="s">
        <v>357</v>
      </c>
      <c r="E112" s="38">
        <v>1</v>
      </c>
      <c r="F112" s="38"/>
      <c r="G112" s="38"/>
      <c r="H112" s="38"/>
      <c r="I112" s="38"/>
      <c r="J112" s="38"/>
      <c r="K112" s="38"/>
      <c r="L112" s="38"/>
      <c r="M112" s="38"/>
    </row>
    <row r="113" spans="1:13" s="41" customFormat="1">
      <c r="A113" s="38" t="str">
        <f t="shared" si="4"/>
        <v>EVR</v>
      </c>
      <c r="B113" s="38" t="str">
        <f t="shared" si="5"/>
        <v>205</v>
      </c>
      <c r="C113" s="39" t="s">
        <v>358</v>
      </c>
      <c r="D113" s="40" t="s">
        <v>359</v>
      </c>
      <c r="E113" s="38">
        <v>2</v>
      </c>
      <c r="F113" s="38"/>
      <c r="G113" s="38"/>
      <c r="H113" s="38"/>
      <c r="I113" s="38"/>
      <c r="J113" s="38"/>
      <c r="K113" s="38"/>
      <c r="L113" s="38"/>
      <c r="M113" s="38"/>
    </row>
    <row r="114" spans="1:13" s="41" customFormat="1">
      <c r="A114" s="38" t="str">
        <f t="shared" si="4"/>
        <v>EVR</v>
      </c>
      <c r="B114" s="38" t="str">
        <f t="shared" si="5"/>
        <v>248</v>
      </c>
      <c r="C114" s="39" t="s">
        <v>360</v>
      </c>
      <c r="D114" s="40" t="s">
        <v>199</v>
      </c>
      <c r="E114" s="38">
        <v>1</v>
      </c>
      <c r="F114" s="38"/>
      <c r="G114" s="38"/>
      <c r="H114" s="38"/>
      <c r="I114" s="38"/>
      <c r="J114" s="38"/>
      <c r="K114" s="38"/>
      <c r="L114" s="38"/>
      <c r="M114" s="38"/>
    </row>
    <row r="115" spans="1:13" s="41" customFormat="1">
      <c r="A115" s="38" t="str">
        <f t="shared" si="4"/>
        <v>EVR</v>
      </c>
      <c r="B115" s="38" t="str">
        <f t="shared" si="5"/>
        <v>296</v>
      </c>
      <c r="C115" s="39" t="s">
        <v>361</v>
      </c>
      <c r="D115" s="40" t="s">
        <v>289</v>
      </c>
      <c r="E115" s="38">
        <v>1</v>
      </c>
      <c r="F115" s="38"/>
      <c r="G115" s="38"/>
      <c r="H115" s="38"/>
      <c r="I115" s="38"/>
      <c r="J115" s="38"/>
      <c r="K115" s="38"/>
      <c r="L115" s="38"/>
      <c r="M115" s="38"/>
    </row>
    <row r="116" spans="1:13" s="41" customFormat="1">
      <c r="A116" s="38" t="str">
        <f t="shared" si="4"/>
        <v>EVR</v>
      </c>
      <c r="B116" s="38" t="str">
        <f t="shared" si="5"/>
        <v>348</v>
      </c>
      <c r="C116" s="39" t="s">
        <v>362</v>
      </c>
      <c r="D116" s="40" t="s">
        <v>238</v>
      </c>
      <c r="E116" s="38">
        <v>2</v>
      </c>
      <c r="F116" s="38"/>
      <c r="G116" s="38"/>
      <c r="H116" s="38"/>
      <c r="I116" s="38"/>
      <c r="J116" s="38"/>
      <c r="K116" s="38"/>
      <c r="L116" s="38"/>
      <c r="M116" s="38"/>
    </row>
    <row r="117" spans="1:13" s="41" customFormat="1">
      <c r="A117" s="38" t="str">
        <f t="shared" si="4"/>
        <v>EVR</v>
      </c>
      <c r="B117" s="38" t="str">
        <f t="shared" si="5"/>
        <v>349</v>
      </c>
      <c r="C117" s="39" t="s">
        <v>363</v>
      </c>
      <c r="D117" s="40" t="s">
        <v>296</v>
      </c>
      <c r="E117" s="38">
        <v>1</v>
      </c>
      <c r="F117" s="38"/>
      <c r="G117" s="38"/>
      <c r="H117" s="38"/>
      <c r="I117" s="38"/>
      <c r="J117" s="38"/>
      <c r="K117" s="38"/>
      <c r="L117" s="38"/>
      <c r="M117" s="38"/>
    </row>
    <row r="118" spans="1:13" s="41" customFormat="1">
      <c r="A118" s="38" t="str">
        <f t="shared" si="4"/>
        <v>EVR</v>
      </c>
      <c r="B118" s="38" t="str">
        <f t="shared" si="5"/>
        <v>350</v>
      </c>
      <c r="C118" s="39" t="s">
        <v>364</v>
      </c>
      <c r="D118" s="40" t="s">
        <v>365</v>
      </c>
      <c r="E118" s="38">
        <v>2</v>
      </c>
      <c r="F118" s="38"/>
      <c r="G118" s="38"/>
      <c r="H118" s="38"/>
      <c r="I118" s="38"/>
      <c r="J118" s="38"/>
      <c r="K118" s="38"/>
      <c r="L118" s="38"/>
      <c r="M118" s="38"/>
    </row>
    <row r="119" spans="1:13" s="41" customFormat="1">
      <c r="A119" s="38" t="str">
        <f t="shared" si="4"/>
        <v>EVR</v>
      </c>
      <c r="B119" s="38" t="str">
        <f t="shared" si="5"/>
        <v>353</v>
      </c>
      <c r="C119" s="39" t="s">
        <v>366</v>
      </c>
      <c r="D119" s="40" t="s">
        <v>367</v>
      </c>
      <c r="E119" s="38">
        <v>2</v>
      </c>
      <c r="F119" s="38"/>
      <c r="G119" s="38"/>
      <c r="H119" s="38"/>
      <c r="I119" s="38"/>
      <c r="J119" s="38"/>
      <c r="K119" s="38"/>
      <c r="L119" s="38"/>
      <c r="M119" s="38"/>
    </row>
    <row r="120" spans="1:13" s="41" customFormat="1">
      <c r="A120" s="38" t="str">
        <f t="shared" si="4"/>
        <v>EVR</v>
      </c>
      <c r="B120" s="38" t="str">
        <f t="shared" si="5"/>
        <v>354</v>
      </c>
      <c r="C120" s="39" t="s">
        <v>368</v>
      </c>
      <c r="D120" s="40" t="s">
        <v>369</v>
      </c>
      <c r="E120" s="38">
        <v>3</v>
      </c>
      <c r="F120" s="38"/>
      <c r="G120" s="38"/>
      <c r="H120" s="38"/>
      <c r="I120" s="38"/>
      <c r="J120" s="38"/>
      <c r="K120" s="38"/>
      <c r="L120" s="38"/>
      <c r="M120" s="38"/>
    </row>
    <row r="121" spans="1:13" s="41" customFormat="1">
      <c r="A121" s="38" t="str">
        <f t="shared" si="4"/>
        <v>EVR</v>
      </c>
      <c r="B121" s="38" t="str">
        <f t="shared" si="5"/>
        <v>355</v>
      </c>
      <c r="C121" s="39" t="s">
        <v>370</v>
      </c>
      <c r="D121" s="40" t="s">
        <v>371</v>
      </c>
      <c r="E121" s="38">
        <v>2</v>
      </c>
      <c r="F121" s="38"/>
      <c r="G121" s="38"/>
      <c r="H121" s="38"/>
      <c r="I121" s="38"/>
      <c r="J121" s="38"/>
      <c r="K121" s="38"/>
      <c r="L121" s="38"/>
      <c r="M121" s="38"/>
    </row>
    <row r="122" spans="1:13" s="41" customFormat="1">
      <c r="A122" s="38" t="str">
        <f t="shared" si="4"/>
        <v>EVR</v>
      </c>
      <c r="B122" s="38" t="str">
        <f t="shared" si="5"/>
        <v>396</v>
      </c>
      <c r="C122" s="39" t="s">
        <v>372</v>
      </c>
      <c r="D122" s="40" t="s">
        <v>289</v>
      </c>
      <c r="E122" s="38">
        <v>1</v>
      </c>
      <c r="F122" s="38"/>
      <c r="G122" s="38"/>
      <c r="H122" s="38"/>
      <c r="I122" s="38"/>
      <c r="J122" s="38"/>
      <c r="K122" s="38"/>
      <c r="L122" s="38"/>
      <c r="M122" s="38"/>
    </row>
    <row r="123" spans="1:13" s="41" customFormat="1">
      <c r="A123" s="38" t="str">
        <f t="shared" si="4"/>
        <v>EVR</v>
      </c>
      <c r="B123" s="38" t="str">
        <f t="shared" si="5"/>
        <v>405</v>
      </c>
      <c r="C123" s="39" t="s">
        <v>373</v>
      </c>
      <c r="D123" s="40" t="s">
        <v>374</v>
      </c>
      <c r="E123" s="38">
        <v>2</v>
      </c>
      <c r="F123" s="38"/>
      <c r="G123" s="38"/>
      <c r="H123" s="38"/>
      <c r="I123" s="38"/>
      <c r="J123" s="38"/>
      <c r="K123" s="38"/>
      <c r="L123" s="38"/>
      <c r="M123" s="38"/>
    </row>
    <row r="124" spans="1:13" s="41" customFormat="1">
      <c r="A124" s="38" t="str">
        <f t="shared" si="4"/>
        <v>EVR</v>
      </c>
      <c r="B124" s="38" t="str">
        <f t="shared" si="5"/>
        <v>406</v>
      </c>
      <c r="C124" s="39" t="s">
        <v>375</v>
      </c>
      <c r="D124" s="40" t="s">
        <v>376</v>
      </c>
      <c r="E124" s="38">
        <v>2</v>
      </c>
      <c r="F124" s="38"/>
      <c r="G124" s="38"/>
      <c r="H124" s="38"/>
      <c r="I124" s="38"/>
      <c r="J124" s="38"/>
      <c r="K124" s="38"/>
      <c r="L124" s="38"/>
      <c r="M124" s="38"/>
    </row>
    <row r="125" spans="1:13" s="41" customFormat="1">
      <c r="A125" s="38" t="str">
        <f t="shared" si="4"/>
        <v>EVR</v>
      </c>
      <c r="B125" s="38" t="str">
        <f t="shared" si="5"/>
        <v>407</v>
      </c>
      <c r="C125" s="39" t="s">
        <v>377</v>
      </c>
      <c r="D125" s="40" t="s">
        <v>378</v>
      </c>
      <c r="E125" s="38">
        <v>2</v>
      </c>
      <c r="F125" s="38"/>
      <c r="G125" s="38"/>
      <c r="H125" s="38"/>
      <c r="I125" s="38"/>
      <c r="J125" s="38"/>
      <c r="K125" s="38"/>
      <c r="L125" s="38"/>
      <c r="M125" s="38"/>
    </row>
    <row r="126" spans="1:13" s="41" customFormat="1">
      <c r="A126" s="38" t="str">
        <f t="shared" si="4"/>
        <v>EVR</v>
      </c>
      <c r="B126" s="38" t="str">
        <f t="shared" si="5"/>
        <v>408</v>
      </c>
      <c r="C126" s="39" t="s">
        <v>379</v>
      </c>
      <c r="D126" s="40" t="s">
        <v>380</v>
      </c>
      <c r="E126" s="38">
        <v>2</v>
      </c>
      <c r="F126" s="38"/>
      <c r="G126" s="38"/>
      <c r="H126" s="38"/>
      <c r="I126" s="38"/>
      <c r="J126" s="38"/>
      <c r="K126" s="38"/>
      <c r="L126" s="38"/>
      <c r="M126" s="38"/>
    </row>
    <row r="127" spans="1:13" s="41" customFormat="1">
      <c r="A127" s="38" t="str">
        <f t="shared" si="4"/>
        <v>EVR</v>
      </c>
      <c r="B127" s="38" t="str">
        <f t="shared" si="5"/>
        <v>414</v>
      </c>
      <c r="C127" s="39" t="s">
        <v>381</v>
      </c>
      <c r="D127" s="40" t="s">
        <v>382</v>
      </c>
      <c r="E127" s="38">
        <v>2</v>
      </c>
      <c r="F127" s="38"/>
      <c r="G127" s="38"/>
      <c r="H127" s="38"/>
      <c r="I127" s="38"/>
      <c r="J127" s="38"/>
      <c r="K127" s="38"/>
      <c r="L127" s="38"/>
      <c r="M127" s="38"/>
    </row>
    <row r="128" spans="1:13" s="41" customFormat="1">
      <c r="A128" s="38" t="str">
        <f t="shared" si="4"/>
        <v>EVR</v>
      </c>
      <c r="B128" s="38" t="str">
        <f t="shared" si="5"/>
        <v>415</v>
      </c>
      <c r="C128" s="39" t="s">
        <v>383</v>
      </c>
      <c r="D128" s="40" t="s">
        <v>384</v>
      </c>
      <c r="E128" s="38">
        <v>2</v>
      </c>
      <c r="F128" s="38"/>
      <c r="G128" s="38"/>
      <c r="H128" s="38"/>
      <c r="I128" s="38"/>
      <c r="J128" s="38"/>
      <c r="K128" s="38"/>
      <c r="L128" s="38"/>
      <c r="M128" s="38"/>
    </row>
    <row r="129" spans="1:13" s="41" customFormat="1">
      <c r="A129" s="38" t="str">
        <f t="shared" si="4"/>
        <v>EVR</v>
      </c>
      <c r="B129" s="38" t="str">
        <f t="shared" si="5"/>
        <v>434</v>
      </c>
      <c r="C129" s="39" t="s">
        <v>385</v>
      </c>
      <c r="D129" s="40" t="s">
        <v>386</v>
      </c>
      <c r="E129" s="38">
        <v>3</v>
      </c>
      <c r="F129" s="38"/>
      <c r="G129" s="38"/>
      <c r="H129" s="38"/>
      <c r="I129" s="38"/>
      <c r="J129" s="38"/>
      <c r="K129" s="38"/>
      <c r="L129" s="38"/>
      <c r="M129" s="38"/>
    </row>
    <row r="130" spans="1:13" s="41" customFormat="1">
      <c r="A130" s="38" t="str">
        <f t="shared" si="4"/>
        <v>EVR</v>
      </c>
      <c r="B130" s="38" t="str">
        <f t="shared" si="5"/>
        <v>447</v>
      </c>
      <c r="C130" s="39" t="s">
        <v>387</v>
      </c>
      <c r="D130" s="40" t="s">
        <v>236</v>
      </c>
      <c r="E130" s="38">
        <v>8</v>
      </c>
      <c r="F130" s="38"/>
      <c r="G130" s="38"/>
      <c r="H130" s="38"/>
      <c r="I130" s="38"/>
      <c r="J130" s="38"/>
      <c r="K130" s="38"/>
      <c r="L130" s="38"/>
      <c r="M130" s="38"/>
    </row>
    <row r="131" spans="1:13" s="41" customFormat="1">
      <c r="A131" s="38" t="str">
        <f t="shared" si="4"/>
        <v>EVR</v>
      </c>
      <c r="B131" s="38" t="str">
        <f t="shared" si="5"/>
        <v>448</v>
      </c>
      <c r="C131" s="39" t="s">
        <v>388</v>
      </c>
      <c r="D131" s="40" t="s">
        <v>238</v>
      </c>
      <c r="E131" s="38">
        <v>2</v>
      </c>
      <c r="F131" s="38"/>
      <c r="G131" s="38"/>
      <c r="H131" s="38"/>
      <c r="I131" s="38"/>
      <c r="J131" s="38"/>
      <c r="K131" s="38"/>
      <c r="L131" s="38"/>
      <c r="M131" s="38"/>
    </row>
    <row r="132" spans="1:13" s="41" customFormat="1">
      <c r="A132" s="38" t="str">
        <f t="shared" si="4"/>
        <v>EVR</v>
      </c>
      <c r="B132" s="38" t="str">
        <f t="shared" si="5"/>
        <v>449</v>
      </c>
      <c r="C132" s="39" t="s">
        <v>389</v>
      </c>
      <c r="D132" s="40" t="s">
        <v>240</v>
      </c>
      <c r="E132" s="38">
        <v>8</v>
      </c>
      <c r="F132" s="38"/>
      <c r="G132" s="38"/>
      <c r="H132" s="38"/>
      <c r="I132" s="38"/>
      <c r="J132" s="38"/>
      <c r="K132" s="38"/>
      <c r="L132" s="38"/>
      <c r="M132" s="38"/>
    </row>
    <row r="133" spans="1:13" s="41" customFormat="1">
      <c r="A133" s="38" t="str">
        <f t="shared" si="4"/>
        <v>EVR</v>
      </c>
      <c r="B133" s="38" t="str">
        <f t="shared" si="5"/>
        <v>450</v>
      </c>
      <c r="C133" s="39" t="s">
        <v>390</v>
      </c>
      <c r="D133" s="40" t="s">
        <v>391</v>
      </c>
      <c r="E133" s="38">
        <v>2</v>
      </c>
      <c r="F133" s="38"/>
      <c r="G133" s="38"/>
      <c r="H133" s="38"/>
      <c r="I133" s="38"/>
      <c r="J133" s="38"/>
      <c r="K133" s="38"/>
      <c r="L133" s="38"/>
      <c r="M133" s="38"/>
    </row>
    <row r="134" spans="1:13" s="41" customFormat="1">
      <c r="A134" s="38" t="str">
        <f t="shared" si="4"/>
        <v>EVR</v>
      </c>
      <c r="B134" s="38" t="str">
        <f t="shared" si="5"/>
        <v>453</v>
      </c>
      <c r="C134" s="39" t="s">
        <v>392</v>
      </c>
      <c r="D134" s="40" t="s">
        <v>393</v>
      </c>
      <c r="E134" s="38">
        <v>2</v>
      </c>
      <c r="F134" s="38"/>
      <c r="G134" s="38"/>
      <c r="H134" s="38"/>
      <c r="I134" s="38"/>
      <c r="J134" s="38"/>
      <c r="K134" s="38"/>
      <c r="L134" s="38"/>
      <c r="M134" s="38"/>
    </row>
    <row r="135" spans="1:13" s="41" customFormat="1">
      <c r="A135" s="38" t="str">
        <f t="shared" si="4"/>
        <v>EVR</v>
      </c>
      <c r="B135" s="38" t="str">
        <f t="shared" si="5"/>
        <v>455</v>
      </c>
      <c r="C135" s="39" t="s">
        <v>394</v>
      </c>
      <c r="D135" s="40" t="s">
        <v>395</v>
      </c>
      <c r="E135" s="38">
        <v>2</v>
      </c>
      <c r="F135" s="38"/>
      <c r="G135" s="38"/>
      <c r="H135" s="38"/>
      <c r="I135" s="38"/>
      <c r="J135" s="38"/>
      <c r="K135" s="38"/>
      <c r="L135" s="38"/>
      <c r="M135" s="38"/>
    </row>
    <row r="136" spans="1:13" s="41" customFormat="1">
      <c r="A136" s="38" t="str">
        <f t="shared" si="4"/>
        <v>EVR</v>
      </c>
      <c r="B136" s="38" t="str">
        <f t="shared" si="5"/>
        <v>456</v>
      </c>
      <c r="C136" s="39" t="s">
        <v>396</v>
      </c>
      <c r="D136" s="40" t="s">
        <v>397</v>
      </c>
      <c r="E136" s="38">
        <v>3</v>
      </c>
      <c r="F136" s="38"/>
      <c r="G136" s="38"/>
      <c r="H136" s="38"/>
      <c r="I136" s="38"/>
      <c r="J136" s="38"/>
      <c r="K136" s="38"/>
      <c r="L136" s="38"/>
      <c r="M136" s="38"/>
    </row>
    <row r="137" spans="1:13" s="41" customFormat="1">
      <c r="A137" s="38" t="str">
        <f t="shared" si="4"/>
        <v>EVR</v>
      </c>
      <c r="B137" s="38" t="str">
        <f t="shared" si="5"/>
        <v>457</v>
      </c>
      <c r="C137" s="39" t="s">
        <v>398</v>
      </c>
      <c r="D137" s="40" t="s">
        <v>399</v>
      </c>
      <c r="E137" s="38">
        <v>2</v>
      </c>
      <c r="F137" s="38"/>
      <c r="G137" s="38"/>
      <c r="H137" s="38"/>
      <c r="I137" s="38"/>
      <c r="J137" s="38"/>
      <c r="K137" s="38"/>
      <c r="L137" s="38"/>
      <c r="M137" s="38"/>
    </row>
    <row r="138" spans="1:13">
      <c r="A138" s="38" t="str">
        <f t="shared" si="4"/>
        <v>EVR</v>
      </c>
      <c r="B138" s="38" t="str">
        <f t="shared" si="5"/>
        <v>496</v>
      </c>
      <c r="C138" s="39" t="s">
        <v>400</v>
      </c>
      <c r="D138" s="40" t="s">
        <v>289</v>
      </c>
      <c r="E138" s="38">
        <v>1</v>
      </c>
    </row>
    <row r="139" spans="1:13">
      <c r="A139" s="38" t="str">
        <f t="shared" si="4"/>
        <v>EVR</v>
      </c>
      <c r="B139" s="38" t="str">
        <f t="shared" si="5"/>
        <v>497</v>
      </c>
      <c r="C139" s="39" t="s">
        <v>401</v>
      </c>
      <c r="D139" s="40" t="s">
        <v>236</v>
      </c>
      <c r="E139" s="38">
        <v>5</v>
      </c>
    </row>
    <row r="140" spans="1:13">
      <c r="A140" s="38" t="str">
        <f t="shared" si="4"/>
        <v>EVR</v>
      </c>
      <c r="B140" s="38" t="str">
        <f t="shared" si="5"/>
        <v>499</v>
      </c>
      <c r="C140" s="39" t="s">
        <v>402</v>
      </c>
      <c r="D140" s="40" t="s">
        <v>240</v>
      </c>
      <c r="E140" s="38">
        <v>5</v>
      </c>
    </row>
    <row r="141" spans="1:13">
      <c r="A141" s="38" t="str">
        <f t="shared" si="4"/>
        <v>FSH</v>
      </c>
      <c r="B141" s="38" t="str">
        <f t="shared" si="5"/>
        <v>161</v>
      </c>
      <c r="C141" s="39" t="s">
        <v>403</v>
      </c>
      <c r="D141" s="40" t="s">
        <v>404</v>
      </c>
      <c r="E141" s="38">
        <v>2</v>
      </c>
    </row>
    <row r="142" spans="1:13" s="41" customFormat="1">
      <c r="A142" s="38" t="str">
        <f t="shared" si="4"/>
        <v>GEO</v>
      </c>
      <c r="B142" s="38" t="str">
        <f t="shared" si="5"/>
        <v>311</v>
      </c>
      <c r="C142" s="39" t="s">
        <v>405</v>
      </c>
      <c r="D142" s="40" t="s">
        <v>406</v>
      </c>
      <c r="E142" s="38">
        <v>3</v>
      </c>
      <c r="F142" s="38"/>
      <c r="G142" s="38"/>
      <c r="H142" s="38"/>
      <c r="I142" s="38"/>
      <c r="J142" s="38"/>
      <c r="K142" s="38"/>
      <c r="L142" s="38"/>
      <c r="M142" s="38"/>
    </row>
    <row r="143" spans="1:13" s="41" customFormat="1">
      <c r="A143" s="38" t="str">
        <f t="shared" si="4"/>
        <v>GEO</v>
      </c>
      <c r="B143" s="38" t="str">
        <f t="shared" si="5"/>
        <v>372</v>
      </c>
      <c r="C143" s="43" t="s">
        <v>407</v>
      </c>
      <c r="D143" s="40" t="s">
        <v>408</v>
      </c>
      <c r="E143" s="38">
        <v>3</v>
      </c>
      <c r="F143" s="42"/>
      <c r="G143" s="42"/>
      <c r="H143" s="42"/>
      <c r="I143" s="42"/>
      <c r="J143" s="42"/>
      <c r="K143" s="42"/>
      <c r="L143" s="38"/>
      <c r="M143" s="38"/>
    </row>
    <row r="144" spans="1:13" s="41" customFormat="1">
      <c r="A144" s="38" t="str">
        <f t="shared" si="4"/>
        <v>GLY</v>
      </c>
      <c r="B144" s="38" t="str">
        <f t="shared" si="5"/>
        <v>290</v>
      </c>
      <c r="C144" s="43" t="s">
        <v>409</v>
      </c>
      <c r="D144" s="40" t="s">
        <v>410</v>
      </c>
      <c r="E144" s="38">
        <v>2</v>
      </c>
      <c r="F144" s="42"/>
      <c r="G144" s="42"/>
      <c r="H144" s="42"/>
      <c r="I144" s="42"/>
      <c r="J144" s="42"/>
      <c r="K144" s="42"/>
      <c r="L144" s="38"/>
      <c r="M144" s="38"/>
    </row>
    <row r="145" spans="1:13" s="41" customFormat="1">
      <c r="A145" s="38" t="str">
        <f t="shared" si="4"/>
        <v>HYD</v>
      </c>
      <c r="B145" s="38" t="str">
        <f t="shared" si="5"/>
        <v>393</v>
      </c>
      <c r="C145" s="43" t="s">
        <v>411</v>
      </c>
      <c r="D145" s="40" t="s">
        <v>412</v>
      </c>
      <c r="E145" s="38">
        <v>3</v>
      </c>
      <c r="F145" s="42"/>
      <c r="G145" s="42"/>
      <c r="H145" s="42"/>
      <c r="I145" s="42"/>
      <c r="J145" s="42"/>
      <c r="K145" s="42"/>
      <c r="L145" s="38"/>
      <c r="M145" s="38"/>
    </row>
    <row r="146" spans="1:13" s="41" customFormat="1">
      <c r="A146" s="38" t="str">
        <f t="shared" si="4"/>
        <v>HYD</v>
      </c>
      <c r="B146" s="38" t="str">
        <f t="shared" si="5"/>
        <v>398</v>
      </c>
      <c r="C146" s="43" t="s">
        <v>413</v>
      </c>
      <c r="D146" s="40" t="s">
        <v>414</v>
      </c>
      <c r="E146" s="38">
        <v>3</v>
      </c>
      <c r="F146" s="42"/>
      <c r="G146" s="42"/>
      <c r="H146" s="42"/>
      <c r="I146" s="42"/>
      <c r="J146" s="42"/>
      <c r="K146" s="43"/>
      <c r="L146" s="38"/>
      <c r="M146" s="38"/>
    </row>
    <row r="147" spans="1:13" s="41" customFormat="1">
      <c r="A147" s="38" t="str">
        <f t="shared" si="4"/>
        <v>HYD</v>
      </c>
      <c r="B147" s="38" t="str">
        <f t="shared" si="5"/>
        <v>443</v>
      </c>
      <c r="C147" s="43" t="s">
        <v>415</v>
      </c>
      <c r="D147" s="40" t="s">
        <v>416</v>
      </c>
      <c r="E147" s="38">
        <v>3</v>
      </c>
      <c r="F147" s="42"/>
      <c r="G147" s="42"/>
      <c r="H147" s="42"/>
      <c r="I147" s="42"/>
      <c r="J147" s="42"/>
      <c r="K147" s="42"/>
      <c r="L147" s="38"/>
      <c r="M147" s="38"/>
    </row>
    <row r="148" spans="1:13" s="41" customFormat="1">
      <c r="A148" s="38" t="str">
        <f t="shared" si="4"/>
        <v xml:space="preserve">IE </v>
      </c>
      <c r="B148" s="38" t="str">
        <f t="shared" si="5"/>
        <v>109</v>
      </c>
      <c r="C148" s="43" t="s">
        <v>417</v>
      </c>
      <c r="D148" s="40" t="s">
        <v>418</v>
      </c>
      <c r="E148" s="38">
        <v>2</v>
      </c>
      <c r="F148" s="42"/>
      <c r="G148" s="42"/>
      <c r="H148" s="42"/>
      <c r="I148" s="42"/>
      <c r="J148" s="42"/>
      <c r="K148" s="42"/>
      <c r="L148" s="38"/>
      <c r="M148" s="38"/>
    </row>
    <row r="149" spans="1:13" s="41" customFormat="1">
      <c r="A149" s="38" t="str">
        <f t="shared" si="4"/>
        <v xml:space="preserve">IE </v>
      </c>
      <c r="B149" s="38" t="str">
        <f t="shared" si="5"/>
        <v>409</v>
      </c>
      <c r="C149" s="43" t="s">
        <v>419</v>
      </c>
      <c r="D149" s="40" t="s">
        <v>420</v>
      </c>
      <c r="E149" s="38">
        <v>2</v>
      </c>
      <c r="F149" s="42"/>
      <c r="G149" s="42"/>
      <c r="H149" s="42"/>
      <c r="I149" s="42"/>
      <c r="J149" s="42"/>
      <c r="K149" s="42"/>
      <c r="L149" s="38"/>
      <c r="M149" s="38"/>
    </row>
    <row r="150" spans="1:13" s="41" customFormat="1">
      <c r="A150" s="38" t="str">
        <f t="shared" si="4"/>
        <v xml:space="preserve">IS </v>
      </c>
      <c r="B150" s="38" t="str">
        <f t="shared" si="5"/>
        <v>439</v>
      </c>
      <c r="C150" s="43" t="s">
        <v>421</v>
      </c>
      <c r="D150" s="40" t="s">
        <v>422</v>
      </c>
      <c r="E150" s="38">
        <v>3</v>
      </c>
      <c r="F150" s="42"/>
      <c r="G150" s="42"/>
      <c r="H150" s="42"/>
      <c r="I150" s="42"/>
      <c r="J150" s="42"/>
      <c r="K150" s="42"/>
      <c r="L150" s="38"/>
      <c r="M150" s="38"/>
    </row>
    <row r="151" spans="1:13" s="41" customFormat="1">
      <c r="A151" s="38" t="str">
        <f t="shared" si="4"/>
        <v>ITD</v>
      </c>
      <c r="B151" s="38" t="str">
        <f t="shared" si="5"/>
        <v>201</v>
      </c>
      <c r="C151" s="43" t="s">
        <v>423</v>
      </c>
      <c r="D151" s="40" t="s">
        <v>424</v>
      </c>
      <c r="E151" s="38">
        <v>2</v>
      </c>
      <c r="F151" s="42"/>
      <c r="G151" s="42"/>
      <c r="H151" s="42"/>
      <c r="I151" s="42"/>
      <c r="J151" s="42"/>
      <c r="K151" s="42"/>
      <c r="L151" s="38"/>
      <c r="M151" s="38"/>
    </row>
    <row r="152" spans="1:13" s="41" customFormat="1">
      <c r="A152" s="38" t="str">
        <f t="shared" si="4"/>
        <v>ITD</v>
      </c>
      <c r="B152" s="38" t="str">
        <f t="shared" si="5"/>
        <v>250</v>
      </c>
      <c r="C152" s="39" t="s">
        <v>425</v>
      </c>
      <c r="D152" s="40" t="s">
        <v>426</v>
      </c>
      <c r="E152" s="38">
        <v>2</v>
      </c>
      <c r="F152" s="38"/>
      <c r="G152" s="38"/>
      <c r="H152" s="38"/>
      <c r="I152" s="38"/>
      <c r="J152" s="38"/>
      <c r="K152" s="38"/>
      <c r="L152" s="38"/>
      <c r="M152" s="38"/>
    </row>
    <row r="153" spans="1:13" s="41" customFormat="1">
      <c r="A153" s="38" t="str">
        <f t="shared" si="4"/>
        <v>ITD</v>
      </c>
      <c r="B153" s="38" t="str">
        <f t="shared" si="5"/>
        <v>395</v>
      </c>
      <c r="C153" s="39" t="s">
        <v>427</v>
      </c>
      <c r="D153" s="40" t="s">
        <v>428</v>
      </c>
      <c r="E153" s="38">
        <v>2</v>
      </c>
      <c r="F153" s="38"/>
      <c r="G153" s="38"/>
      <c r="H153" s="38"/>
      <c r="I153" s="38"/>
      <c r="J153" s="38"/>
      <c r="K153" s="38"/>
      <c r="L153" s="38"/>
      <c r="M153" s="38"/>
    </row>
    <row r="154" spans="1:13" s="41" customFormat="1">
      <c r="A154" s="38" t="str">
        <f t="shared" si="4"/>
        <v>ITD</v>
      </c>
      <c r="B154" s="38" t="str">
        <f t="shared" si="5"/>
        <v>396</v>
      </c>
      <c r="C154" s="39" t="s">
        <v>429</v>
      </c>
      <c r="D154" s="40" t="s">
        <v>430</v>
      </c>
      <c r="E154" s="38">
        <v>2</v>
      </c>
      <c r="F154" s="38"/>
      <c r="G154" s="38"/>
      <c r="H154" s="38"/>
      <c r="I154" s="38"/>
      <c r="J154" s="38"/>
      <c r="K154" s="38"/>
      <c r="L154" s="38"/>
      <c r="M154" s="38"/>
    </row>
    <row r="155" spans="1:13" s="41" customFormat="1">
      <c r="A155" s="38" t="str">
        <f t="shared" si="4"/>
        <v>ITD</v>
      </c>
      <c r="B155" s="38" t="str">
        <f t="shared" si="5"/>
        <v>403</v>
      </c>
      <c r="C155" s="39" t="s">
        <v>431</v>
      </c>
      <c r="D155" s="40" t="s">
        <v>432</v>
      </c>
      <c r="E155" s="38">
        <v>2</v>
      </c>
      <c r="F155" s="38"/>
      <c r="G155" s="38"/>
      <c r="H155" s="38"/>
      <c r="I155" s="38"/>
      <c r="J155" s="38"/>
      <c r="K155" s="38"/>
      <c r="L155" s="38"/>
      <c r="M155" s="38"/>
    </row>
    <row r="156" spans="1:13" s="41" customFormat="1">
      <c r="A156" s="38" t="str">
        <f t="shared" si="4"/>
        <v>ITD</v>
      </c>
      <c r="B156" s="38" t="str">
        <f t="shared" si="5"/>
        <v>405</v>
      </c>
      <c r="C156" s="39" t="s">
        <v>433</v>
      </c>
      <c r="D156" s="40" t="s">
        <v>434</v>
      </c>
      <c r="E156" s="38">
        <v>2</v>
      </c>
      <c r="F156" s="38"/>
      <c r="G156" s="38"/>
      <c r="H156" s="38"/>
      <c r="I156" s="38"/>
      <c r="J156" s="38"/>
      <c r="K156" s="38"/>
      <c r="L156" s="38"/>
      <c r="M156" s="38"/>
    </row>
    <row r="157" spans="1:13" s="41" customFormat="1">
      <c r="A157" s="38" t="str">
        <f t="shared" si="4"/>
        <v>ITD</v>
      </c>
      <c r="B157" s="38" t="str">
        <f t="shared" si="5"/>
        <v>445</v>
      </c>
      <c r="C157" s="39" t="s">
        <v>435</v>
      </c>
      <c r="D157" s="40" t="s">
        <v>436</v>
      </c>
      <c r="E157" s="38">
        <v>2</v>
      </c>
      <c r="F157" s="38"/>
      <c r="G157" s="38"/>
      <c r="H157" s="38"/>
      <c r="I157" s="38"/>
      <c r="J157" s="38"/>
      <c r="K157" s="38"/>
      <c r="L157" s="38"/>
      <c r="M157" s="38"/>
    </row>
    <row r="158" spans="1:13" s="41" customFormat="1">
      <c r="A158" s="38" t="str">
        <f t="shared" si="4"/>
        <v>ITD</v>
      </c>
      <c r="B158" s="38" t="str">
        <f t="shared" si="5"/>
        <v>446</v>
      </c>
      <c r="C158" s="39" t="s">
        <v>437</v>
      </c>
      <c r="D158" s="40" t="s">
        <v>438</v>
      </c>
      <c r="E158" s="38">
        <v>2</v>
      </c>
      <c r="F158" s="38"/>
      <c r="G158" s="38"/>
      <c r="H158" s="38"/>
      <c r="I158" s="38"/>
      <c r="J158" s="38"/>
      <c r="K158" s="38"/>
      <c r="L158" s="38"/>
      <c r="M158" s="38"/>
    </row>
    <row r="159" spans="1:13" s="41" customFormat="1">
      <c r="A159" s="38" t="str">
        <f t="shared" si="4"/>
        <v>ITD</v>
      </c>
      <c r="B159" s="38" t="str">
        <f t="shared" si="5"/>
        <v>447</v>
      </c>
      <c r="C159" s="39" t="s">
        <v>439</v>
      </c>
      <c r="D159" s="40" t="s">
        <v>236</v>
      </c>
      <c r="E159" s="38">
        <v>6</v>
      </c>
      <c r="F159" s="38"/>
      <c r="G159" s="38"/>
      <c r="H159" s="38"/>
      <c r="I159" s="38"/>
      <c r="J159" s="38"/>
      <c r="K159" s="38"/>
      <c r="L159" s="38"/>
      <c r="M159" s="38"/>
    </row>
    <row r="160" spans="1:13" s="41" customFormat="1">
      <c r="A160" s="38" t="str">
        <f t="shared" si="4"/>
        <v>ITD</v>
      </c>
      <c r="B160" s="38" t="str">
        <f t="shared" si="5"/>
        <v>448</v>
      </c>
      <c r="C160" s="39" t="s">
        <v>440</v>
      </c>
      <c r="D160" s="40" t="s">
        <v>238</v>
      </c>
      <c r="E160" s="38">
        <v>2</v>
      </c>
      <c r="F160" s="38"/>
      <c r="G160" s="38"/>
      <c r="H160" s="38"/>
      <c r="I160" s="38"/>
      <c r="J160" s="38"/>
      <c r="K160" s="38"/>
      <c r="L160" s="38"/>
      <c r="M160" s="38"/>
    </row>
    <row r="161" spans="1:13" s="41" customFormat="1">
      <c r="A161" s="38" t="str">
        <f t="shared" si="4"/>
        <v>ITD</v>
      </c>
      <c r="B161" s="38" t="str">
        <f t="shared" si="5"/>
        <v>449</v>
      </c>
      <c r="C161" s="39" t="s">
        <v>441</v>
      </c>
      <c r="D161" s="40" t="s">
        <v>240</v>
      </c>
      <c r="E161" s="38">
        <v>8</v>
      </c>
      <c r="F161" s="38"/>
      <c r="G161" s="38"/>
      <c r="H161" s="38"/>
      <c r="I161" s="38"/>
      <c r="J161" s="38"/>
      <c r="K161" s="38"/>
      <c r="L161" s="38"/>
      <c r="M161" s="38"/>
    </row>
    <row r="162" spans="1:13" s="41" customFormat="1">
      <c r="A162" s="38" t="str">
        <f t="shared" si="4"/>
        <v>LAW</v>
      </c>
      <c r="B162" s="38" t="str">
        <f t="shared" si="5"/>
        <v>391</v>
      </c>
      <c r="C162" s="39" t="s">
        <v>442</v>
      </c>
      <c r="D162" s="40" t="s">
        <v>443</v>
      </c>
      <c r="E162" s="38">
        <v>2</v>
      </c>
      <c r="F162" s="38"/>
      <c r="G162" s="38"/>
      <c r="H162" s="38"/>
      <c r="I162" s="38"/>
      <c r="J162" s="38"/>
      <c r="K162" s="38"/>
      <c r="L162" s="38"/>
      <c r="M162" s="38"/>
    </row>
    <row r="163" spans="1:13" s="41" customFormat="1">
      <c r="A163" s="38" t="str">
        <f t="shared" si="4"/>
        <v>MEC</v>
      </c>
      <c r="B163" s="38" t="str">
        <f t="shared" si="5"/>
        <v>206</v>
      </c>
      <c r="C163" s="39" t="s">
        <v>444</v>
      </c>
      <c r="D163" s="40" t="s">
        <v>445</v>
      </c>
      <c r="E163" s="38">
        <v>3</v>
      </c>
      <c r="F163" s="38"/>
      <c r="G163" s="38"/>
      <c r="H163" s="38"/>
      <c r="I163" s="38"/>
      <c r="J163" s="38"/>
      <c r="K163" s="38"/>
      <c r="L163" s="38"/>
      <c r="M163" s="38"/>
    </row>
    <row r="164" spans="1:13" s="41" customFormat="1">
      <c r="A164" s="38" t="str">
        <f t="shared" si="4"/>
        <v>PSY</v>
      </c>
      <c r="B164" s="38" t="str">
        <f t="shared" si="5"/>
        <v>111</v>
      </c>
      <c r="C164" s="39" t="s">
        <v>446</v>
      </c>
      <c r="D164" s="40" t="s">
        <v>447</v>
      </c>
      <c r="E164" s="38">
        <v>2</v>
      </c>
      <c r="F164" s="38"/>
      <c r="G164" s="38"/>
      <c r="H164" s="38"/>
      <c r="I164" s="38"/>
      <c r="J164" s="38"/>
      <c r="K164" s="38"/>
      <c r="L164" s="38"/>
      <c r="M164" s="38"/>
    </row>
    <row r="165" spans="1:13" s="41" customFormat="1">
      <c r="A165" s="38" t="str">
        <f t="shared" si="4"/>
        <v>PHY</v>
      </c>
      <c r="B165" s="38" t="str">
        <f t="shared" si="5"/>
        <v>306</v>
      </c>
      <c r="C165" s="39" t="s">
        <v>448</v>
      </c>
      <c r="D165" s="40" t="s">
        <v>449</v>
      </c>
      <c r="E165" s="38">
        <v>2</v>
      </c>
      <c r="F165" s="38"/>
      <c r="G165" s="38"/>
      <c r="H165" s="38"/>
      <c r="I165" s="38"/>
      <c r="J165" s="38"/>
      <c r="K165" s="38"/>
      <c r="L165" s="38"/>
      <c r="M165" s="38"/>
    </row>
    <row r="166" spans="1:13" s="41" customFormat="1">
      <c r="A166" s="38" t="str">
        <f t="shared" si="4"/>
        <v>PHY</v>
      </c>
      <c r="B166" s="38" t="str">
        <f t="shared" si="5"/>
        <v>307</v>
      </c>
      <c r="C166" s="39" t="s">
        <v>450</v>
      </c>
      <c r="D166" s="40" t="s">
        <v>451</v>
      </c>
      <c r="E166" s="38">
        <v>2</v>
      </c>
      <c r="F166" s="38"/>
      <c r="G166" s="38"/>
      <c r="H166" s="38"/>
      <c r="I166" s="38"/>
      <c r="J166" s="38"/>
      <c r="K166" s="38"/>
      <c r="L166" s="38"/>
      <c r="M166" s="38"/>
    </row>
    <row r="167" spans="1:13" s="41" customFormat="1">
      <c r="A167" s="38" t="str">
        <f t="shared" si="4"/>
        <v>TOX</v>
      </c>
      <c r="B167" s="38" t="str">
        <f t="shared" si="5"/>
        <v>301</v>
      </c>
      <c r="C167" s="39" t="s">
        <v>452</v>
      </c>
      <c r="D167" s="40" t="s">
        <v>453</v>
      </c>
      <c r="E167" s="38">
        <v>2</v>
      </c>
      <c r="F167" s="38"/>
      <c r="G167" s="38"/>
      <c r="H167" s="38"/>
      <c r="I167" s="38"/>
      <c r="J167" s="38"/>
      <c r="K167" s="38"/>
      <c r="L167" s="38"/>
      <c r="M167" s="38"/>
    </row>
    <row r="168" spans="1:13" s="41" customFormat="1">
      <c r="A168" s="38" t="str">
        <f t="shared" si="4"/>
        <v>TOX</v>
      </c>
      <c r="B168" s="38" t="str">
        <f t="shared" si="5"/>
        <v>405</v>
      </c>
      <c r="C168" s="39" t="s">
        <v>454</v>
      </c>
      <c r="D168" s="40" t="s">
        <v>455</v>
      </c>
      <c r="E168" s="38">
        <v>2</v>
      </c>
      <c r="F168" s="38"/>
      <c r="G168" s="38"/>
      <c r="H168" s="38"/>
      <c r="I168" s="38"/>
      <c r="J168" s="38"/>
      <c r="K168" s="38"/>
      <c r="L168" s="38"/>
      <c r="M168" s="38"/>
    </row>
    <row r="169" spans="1:13" s="41" customFormat="1">
      <c r="A169" s="38" t="str">
        <f t="shared" ref="A169:A170" si="6">LEFT(C169,3)</f>
        <v>TOX</v>
      </c>
      <c r="B169" s="38" t="str">
        <f t="shared" ref="B169:B170" si="7">RIGHT(C169,3)</f>
        <v>423</v>
      </c>
      <c r="C169" s="39" t="s">
        <v>456</v>
      </c>
      <c r="D169" s="40" t="s">
        <v>457</v>
      </c>
      <c r="E169" s="38">
        <v>3</v>
      </c>
      <c r="F169" s="38"/>
      <c r="G169" s="38"/>
      <c r="H169" s="38"/>
      <c r="I169" s="38"/>
      <c r="J169" s="38"/>
      <c r="K169" s="38"/>
      <c r="L169" s="38"/>
      <c r="M169" s="38"/>
    </row>
    <row r="170" spans="1:13" s="41" customFormat="1">
      <c r="A170" s="38" t="str">
        <f t="shared" si="6"/>
        <v>THR</v>
      </c>
      <c r="B170" s="38" t="str">
        <f t="shared" si="7"/>
        <v>391</v>
      </c>
      <c r="C170" s="39" t="s">
        <v>458</v>
      </c>
      <c r="D170" s="40" t="s">
        <v>459</v>
      </c>
      <c r="E170" s="38">
        <v>2</v>
      </c>
      <c r="F170" s="38"/>
      <c r="G170" s="38"/>
      <c r="H170" s="38"/>
      <c r="I170" s="38"/>
      <c r="J170" s="38"/>
      <c r="K170" s="38"/>
      <c r="L170" s="38"/>
      <c r="M170" s="38"/>
    </row>
    <row r="171" spans="1:13" s="41" customFormat="1">
      <c r="A171" s="38" t="str">
        <f>LEFT(C171,3)</f>
        <v>BCH</v>
      </c>
      <c r="B171" s="38" t="str">
        <f>RIGHT(C171,3)</f>
        <v>201</v>
      </c>
      <c r="C171" s="39" t="s">
        <v>465</v>
      </c>
      <c r="D171" s="40" t="s">
        <v>466</v>
      </c>
      <c r="E171" s="38">
        <v>3</v>
      </c>
      <c r="F171" s="38"/>
      <c r="G171" s="38"/>
      <c r="H171" s="38"/>
      <c r="I171" s="38"/>
      <c r="J171" s="38"/>
      <c r="K171" s="38"/>
      <c r="L171" s="38"/>
      <c r="M171" s="38"/>
    </row>
    <row r="172" spans="1:13" s="41" customFormat="1">
      <c r="A172" s="38" t="str">
        <f t="shared" ref="A172:A207" si="8">LEFT(C172,3)</f>
        <v>BCH</v>
      </c>
      <c r="B172" s="38" t="str">
        <f t="shared" ref="B172:B207" si="9">RIGHT(C172,3)</f>
        <v>301</v>
      </c>
      <c r="C172" s="39" t="s">
        <v>467</v>
      </c>
      <c r="D172" s="40" t="s">
        <v>468</v>
      </c>
      <c r="E172" s="38">
        <v>3</v>
      </c>
      <c r="F172" s="38"/>
      <c r="G172" s="38"/>
      <c r="H172" s="38"/>
      <c r="I172" s="38"/>
      <c r="J172" s="38"/>
      <c r="K172" s="38"/>
      <c r="L172" s="38"/>
      <c r="M172" s="38"/>
    </row>
    <row r="173" spans="1:13" s="41" customFormat="1">
      <c r="A173" s="38" t="str">
        <f t="shared" si="8"/>
        <v>BIO</v>
      </c>
      <c r="B173" s="38" t="str">
        <f t="shared" si="9"/>
        <v>101</v>
      </c>
      <c r="C173" s="39" t="s">
        <v>469</v>
      </c>
      <c r="D173" s="40" t="s">
        <v>470</v>
      </c>
      <c r="E173" s="38">
        <v>3</v>
      </c>
      <c r="F173" s="38"/>
      <c r="G173" s="38"/>
      <c r="H173" s="38"/>
      <c r="I173" s="38"/>
      <c r="J173" s="38"/>
      <c r="K173" s="38"/>
      <c r="L173" s="38"/>
      <c r="M173" s="38"/>
    </row>
    <row r="174" spans="1:13" s="41" customFormat="1">
      <c r="A174" s="38" t="str">
        <f t="shared" si="8"/>
        <v>CHE</v>
      </c>
      <c r="B174" s="38" t="str">
        <f t="shared" si="9"/>
        <v>100</v>
      </c>
      <c r="C174" s="39" t="s">
        <v>471</v>
      </c>
      <c r="D174" s="40" t="s">
        <v>472</v>
      </c>
      <c r="E174" s="38">
        <v>1</v>
      </c>
      <c r="F174" s="38"/>
      <c r="G174" s="38"/>
      <c r="H174" s="38"/>
      <c r="I174" s="38"/>
      <c r="J174" s="38"/>
      <c r="K174" s="38"/>
      <c r="L174" s="38"/>
      <c r="M174" s="38"/>
    </row>
    <row r="175" spans="1:13" s="41" customFormat="1">
      <c r="A175" s="38" t="str">
        <f t="shared" si="8"/>
        <v>CHE</v>
      </c>
      <c r="B175" s="38" t="str">
        <f t="shared" si="9"/>
        <v>101</v>
      </c>
      <c r="C175" s="39" t="s">
        <v>473</v>
      </c>
      <c r="D175" s="40" t="s">
        <v>474</v>
      </c>
      <c r="E175" s="38">
        <v>3</v>
      </c>
      <c r="F175" s="38"/>
      <c r="G175" s="38"/>
      <c r="H175" s="38"/>
      <c r="I175" s="38"/>
      <c r="J175" s="38"/>
      <c r="K175" s="38"/>
      <c r="L175" s="38"/>
      <c r="M175" s="38"/>
    </row>
    <row r="176" spans="1:13" s="41" customFormat="1">
      <c r="A176" s="38" t="str">
        <f t="shared" si="8"/>
        <v>CHE</v>
      </c>
      <c r="B176" s="38" t="str">
        <f t="shared" si="9"/>
        <v>202</v>
      </c>
      <c r="C176" s="39" t="s">
        <v>475</v>
      </c>
      <c r="D176" s="40" t="s">
        <v>476</v>
      </c>
      <c r="E176" s="38">
        <v>2</v>
      </c>
      <c r="F176" s="38"/>
      <c r="G176" s="38"/>
      <c r="H176" s="38"/>
      <c r="I176" s="38"/>
      <c r="J176" s="38"/>
      <c r="K176" s="38"/>
      <c r="L176" s="38"/>
      <c r="M176" s="38"/>
    </row>
    <row r="177" spans="1:13" s="41" customFormat="1">
      <c r="A177" s="38" t="str">
        <f t="shared" si="8"/>
        <v>CHE</v>
      </c>
      <c r="B177" s="38" t="str">
        <f t="shared" si="9"/>
        <v>203</v>
      </c>
      <c r="C177" s="39" t="s">
        <v>477</v>
      </c>
      <c r="D177" s="40" t="s">
        <v>478</v>
      </c>
      <c r="E177" s="38">
        <v>3</v>
      </c>
      <c r="F177" s="38"/>
      <c r="G177" s="38"/>
      <c r="H177" s="38"/>
      <c r="I177" s="38"/>
      <c r="J177" s="38"/>
      <c r="K177" s="38"/>
      <c r="L177" s="38"/>
      <c r="M177" s="38"/>
    </row>
    <row r="178" spans="1:13" s="41" customFormat="1">
      <c r="A178" s="38" t="str">
        <f t="shared" si="8"/>
        <v>CHE</v>
      </c>
      <c r="B178" s="38" t="str">
        <f t="shared" si="9"/>
        <v>215</v>
      </c>
      <c r="C178" s="39" t="s">
        <v>479</v>
      </c>
      <c r="D178" s="40" t="s">
        <v>480</v>
      </c>
      <c r="E178" s="38">
        <v>3</v>
      </c>
      <c r="F178" s="38"/>
      <c r="G178" s="38"/>
      <c r="H178" s="38"/>
      <c r="I178" s="38"/>
      <c r="J178" s="38"/>
      <c r="K178" s="38"/>
      <c r="L178" s="38"/>
      <c r="M178" s="38"/>
    </row>
    <row r="179" spans="1:13" s="41" customFormat="1">
      <c r="A179" s="38" t="str">
        <f t="shared" si="8"/>
        <v>CHE</v>
      </c>
      <c r="B179" s="38" t="str">
        <f t="shared" si="9"/>
        <v>230</v>
      </c>
      <c r="C179" s="39" t="s">
        <v>481</v>
      </c>
      <c r="D179" s="40" t="s">
        <v>482</v>
      </c>
      <c r="E179" s="38">
        <v>1</v>
      </c>
      <c r="F179" s="38"/>
      <c r="G179" s="38"/>
      <c r="H179" s="38"/>
      <c r="I179" s="38"/>
      <c r="J179" s="38"/>
      <c r="K179" s="38"/>
      <c r="L179" s="38"/>
      <c r="M179" s="38"/>
    </row>
    <row r="180" spans="1:13" s="41" customFormat="1">
      <c r="A180" s="38" t="str">
        <f t="shared" si="8"/>
        <v>CHE</v>
      </c>
      <c r="B180" s="38" t="str">
        <f t="shared" si="9"/>
        <v>254</v>
      </c>
      <c r="C180" s="39" t="s">
        <v>483</v>
      </c>
      <c r="D180" s="40" t="s">
        <v>484</v>
      </c>
      <c r="E180" s="38">
        <v>3</v>
      </c>
      <c r="F180" s="38"/>
      <c r="G180" s="38"/>
      <c r="H180" s="38"/>
      <c r="I180" s="38"/>
      <c r="J180" s="38"/>
      <c r="K180" s="38"/>
      <c r="L180" s="38"/>
      <c r="M180" s="38"/>
    </row>
    <row r="181" spans="1:13" s="41" customFormat="1">
      <c r="A181" s="38" t="str">
        <f t="shared" si="8"/>
        <v>CHE</v>
      </c>
      <c r="B181" s="38" t="str">
        <f t="shared" si="9"/>
        <v>260</v>
      </c>
      <c r="C181" s="39" t="s">
        <v>485</v>
      </c>
      <c r="D181" s="40" t="s">
        <v>486</v>
      </c>
      <c r="E181" s="38">
        <v>1</v>
      </c>
      <c r="F181" s="38"/>
      <c r="G181" s="38"/>
      <c r="H181" s="38"/>
      <c r="I181" s="38"/>
      <c r="J181" s="38"/>
      <c r="K181" s="38"/>
      <c r="L181" s="38"/>
      <c r="M181" s="38"/>
    </row>
    <row r="182" spans="1:13" s="41" customFormat="1">
      <c r="A182" s="38" t="str">
        <f t="shared" si="8"/>
        <v>CHE</v>
      </c>
      <c r="B182" s="38" t="str">
        <f t="shared" si="9"/>
        <v>263</v>
      </c>
      <c r="C182" s="39" t="s">
        <v>487</v>
      </c>
      <c r="D182" s="40" t="s">
        <v>488</v>
      </c>
      <c r="E182" s="38">
        <v>3</v>
      </c>
      <c r="F182" s="38"/>
      <c r="G182" s="38"/>
      <c r="H182" s="38"/>
      <c r="I182" s="38"/>
      <c r="J182" s="38"/>
      <c r="K182" s="38"/>
      <c r="L182" s="38"/>
      <c r="M182" s="38"/>
    </row>
    <row r="183" spans="1:13" s="41" customFormat="1">
      <c r="A183" s="38" t="str">
        <f t="shared" si="8"/>
        <v>CHE</v>
      </c>
      <c r="B183" s="38" t="str">
        <f t="shared" si="9"/>
        <v>265</v>
      </c>
      <c r="C183" s="39" t="s">
        <v>489</v>
      </c>
      <c r="D183" s="40" t="s">
        <v>490</v>
      </c>
      <c r="E183" s="38">
        <v>3</v>
      </c>
      <c r="F183" s="38"/>
      <c r="G183" s="38"/>
      <c r="H183" s="38"/>
      <c r="I183" s="38"/>
      <c r="J183" s="38"/>
      <c r="K183" s="38"/>
      <c r="L183" s="38"/>
      <c r="M183" s="38"/>
    </row>
    <row r="184" spans="1:13" s="41" customFormat="1">
      <c r="A184" s="38" t="str">
        <f t="shared" si="8"/>
        <v>CHE</v>
      </c>
      <c r="B184" s="38" t="str">
        <f t="shared" si="9"/>
        <v>273</v>
      </c>
      <c r="C184" s="39" t="s">
        <v>491</v>
      </c>
      <c r="D184" s="40" t="s">
        <v>492</v>
      </c>
      <c r="E184" s="38">
        <v>2</v>
      </c>
      <c r="F184" s="38"/>
      <c r="G184" s="38"/>
      <c r="H184" s="38"/>
      <c r="I184" s="38"/>
      <c r="J184" s="38"/>
      <c r="K184" s="38"/>
      <c r="L184" s="38"/>
      <c r="M184" s="38"/>
    </row>
    <row r="185" spans="1:13" s="41" customFormat="1">
      <c r="A185" s="38" t="str">
        <f t="shared" si="8"/>
        <v>CHE</v>
      </c>
      <c r="B185" s="38" t="str">
        <f t="shared" si="9"/>
        <v>274</v>
      </c>
      <c r="C185" s="39" t="s">
        <v>493</v>
      </c>
      <c r="D185" s="40" t="s">
        <v>494</v>
      </c>
      <c r="E185" s="38">
        <v>3</v>
      </c>
      <c r="F185" s="38"/>
      <c r="G185" s="38"/>
      <c r="H185" s="38"/>
      <c r="I185" s="38"/>
      <c r="J185" s="38"/>
      <c r="K185" s="38"/>
      <c r="L185" s="38"/>
      <c r="M185" s="38"/>
    </row>
    <row r="186" spans="1:13" s="41" customFormat="1">
      <c r="A186" s="38" t="str">
        <f t="shared" si="8"/>
        <v>CHE</v>
      </c>
      <c r="B186" s="38" t="str">
        <f t="shared" si="9"/>
        <v>309</v>
      </c>
      <c r="C186" s="39" t="s">
        <v>141</v>
      </c>
      <c r="D186" s="40" t="s">
        <v>129</v>
      </c>
      <c r="E186" s="38">
        <v>3</v>
      </c>
      <c r="F186" s="38"/>
      <c r="G186" s="38"/>
      <c r="H186" s="38"/>
      <c r="I186" s="38"/>
      <c r="J186" s="38"/>
      <c r="K186" s="38"/>
      <c r="L186" s="38"/>
      <c r="M186" s="38"/>
    </row>
    <row r="187" spans="1:13" s="41" customFormat="1">
      <c r="A187" s="38" t="str">
        <f t="shared" si="8"/>
        <v>CHE</v>
      </c>
      <c r="B187" s="38" t="str">
        <f t="shared" si="9"/>
        <v>371</v>
      </c>
      <c r="C187" s="39" t="s">
        <v>495</v>
      </c>
      <c r="D187" s="40" t="s">
        <v>496</v>
      </c>
      <c r="E187" s="38">
        <v>3</v>
      </c>
      <c r="F187" s="38"/>
      <c r="G187" s="38"/>
      <c r="H187" s="38"/>
      <c r="I187" s="38"/>
      <c r="J187" s="38"/>
      <c r="K187" s="38"/>
      <c r="L187" s="38"/>
      <c r="M187" s="38"/>
    </row>
    <row r="188" spans="1:13" s="41" customFormat="1">
      <c r="A188" s="38" t="str">
        <f t="shared" si="8"/>
        <v>CHE</v>
      </c>
      <c r="B188" s="38" t="str">
        <f t="shared" si="9"/>
        <v>373</v>
      </c>
      <c r="C188" s="39" t="s">
        <v>497</v>
      </c>
      <c r="D188" s="40" t="s">
        <v>498</v>
      </c>
      <c r="E188" s="38">
        <v>3</v>
      </c>
      <c r="F188" s="38"/>
      <c r="G188" s="38"/>
      <c r="H188" s="38"/>
      <c r="I188" s="38"/>
      <c r="J188" s="38"/>
      <c r="K188" s="38"/>
      <c r="L188" s="38"/>
      <c r="M188" s="38"/>
    </row>
    <row r="189" spans="1:13" s="41" customFormat="1">
      <c r="A189" s="38" t="str">
        <f t="shared" si="8"/>
        <v>CHE</v>
      </c>
      <c r="B189" s="38" t="str">
        <f t="shared" si="9"/>
        <v>473</v>
      </c>
      <c r="C189" s="39" t="s">
        <v>499</v>
      </c>
      <c r="D189" s="40" t="s">
        <v>500</v>
      </c>
      <c r="E189" s="38">
        <v>1</v>
      </c>
      <c r="F189" s="38"/>
      <c r="G189" s="38"/>
      <c r="H189" s="38"/>
      <c r="I189" s="38"/>
      <c r="J189" s="38"/>
      <c r="K189" s="38"/>
      <c r="L189" s="38"/>
      <c r="M189" s="38"/>
    </row>
    <row r="190" spans="1:13" s="41" customFormat="1">
      <c r="A190" s="38" t="str">
        <f t="shared" si="8"/>
        <v>LAW</v>
      </c>
      <c r="B190" s="38" t="str">
        <f t="shared" si="9"/>
        <v>403</v>
      </c>
      <c r="C190" s="39" t="s">
        <v>501</v>
      </c>
      <c r="D190" s="40" t="s">
        <v>502</v>
      </c>
      <c r="E190" s="38">
        <v>3</v>
      </c>
      <c r="F190" s="38"/>
      <c r="G190" s="38"/>
      <c r="H190" s="38"/>
      <c r="I190" s="38"/>
      <c r="J190" s="38"/>
      <c r="K190" s="38"/>
      <c r="L190" s="38"/>
      <c r="M190" s="38"/>
    </row>
    <row r="191" spans="1:13" s="41" customFormat="1">
      <c r="A191" s="38" t="str">
        <f t="shared" si="8"/>
        <v>MTH</v>
      </c>
      <c r="B191" s="38" t="str">
        <f t="shared" si="9"/>
        <v>100</v>
      </c>
      <c r="C191" s="39" t="s">
        <v>503</v>
      </c>
      <c r="D191" s="40" t="s">
        <v>504</v>
      </c>
      <c r="E191" s="38">
        <v>3</v>
      </c>
      <c r="F191" s="38"/>
      <c r="G191" s="38"/>
      <c r="H191" s="38"/>
      <c r="I191" s="38"/>
      <c r="J191" s="38"/>
      <c r="K191" s="38"/>
      <c r="L191" s="38"/>
      <c r="M191" s="38"/>
    </row>
    <row r="192" spans="1:13" s="41" customFormat="1">
      <c r="A192" s="38" t="str">
        <f t="shared" si="8"/>
        <v>MTH</v>
      </c>
      <c r="B192" s="38" t="str">
        <f t="shared" si="9"/>
        <v>101</v>
      </c>
      <c r="C192" s="39" t="s">
        <v>505</v>
      </c>
      <c r="D192" s="40" t="s">
        <v>506</v>
      </c>
      <c r="E192" s="38">
        <v>3</v>
      </c>
      <c r="F192" s="38"/>
      <c r="G192" s="38"/>
      <c r="H192" s="38"/>
      <c r="I192" s="38"/>
      <c r="J192" s="38"/>
      <c r="K192" s="38"/>
      <c r="L192" s="38"/>
      <c r="M192" s="38"/>
    </row>
    <row r="193" spans="1:13" s="41" customFormat="1">
      <c r="A193" s="38" t="str">
        <f t="shared" si="8"/>
        <v>MTH</v>
      </c>
      <c r="B193" s="38" t="str">
        <f t="shared" si="9"/>
        <v>102</v>
      </c>
      <c r="C193" s="39" t="s">
        <v>507</v>
      </c>
      <c r="D193" s="40" t="s">
        <v>508</v>
      </c>
      <c r="E193" s="38">
        <v>2</v>
      </c>
      <c r="F193" s="38"/>
      <c r="G193" s="38"/>
      <c r="H193" s="38"/>
      <c r="I193" s="38"/>
      <c r="J193" s="38"/>
      <c r="K193" s="38"/>
      <c r="L193" s="38"/>
      <c r="M193" s="38"/>
    </row>
    <row r="194" spans="1:13" s="41" customFormat="1">
      <c r="A194" s="38" t="str">
        <f t="shared" si="8"/>
        <v>MTH</v>
      </c>
      <c r="B194" s="38" t="str">
        <f t="shared" si="9"/>
        <v>103</v>
      </c>
      <c r="C194" s="39" t="s">
        <v>509</v>
      </c>
      <c r="D194" s="40" t="s">
        <v>510</v>
      </c>
      <c r="E194" s="38">
        <v>3</v>
      </c>
      <c r="F194" s="38"/>
      <c r="G194" s="38"/>
      <c r="H194" s="38"/>
      <c r="I194" s="38"/>
      <c r="J194" s="38"/>
      <c r="K194" s="38"/>
      <c r="L194" s="38"/>
      <c r="M194" s="38"/>
    </row>
    <row r="195" spans="1:13" s="41" customFormat="1">
      <c r="A195" s="38" t="str">
        <f t="shared" si="8"/>
        <v>MTH</v>
      </c>
      <c r="B195" s="38" t="str">
        <f t="shared" si="9"/>
        <v>104</v>
      </c>
      <c r="C195" s="39" t="s">
        <v>511</v>
      </c>
      <c r="D195" s="40" t="s">
        <v>512</v>
      </c>
      <c r="E195" s="38">
        <v>4</v>
      </c>
      <c r="F195" s="38"/>
      <c r="G195" s="38"/>
      <c r="H195" s="38"/>
      <c r="I195" s="38"/>
      <c r="J195" s="38"/>
      <c r="K195" s="38"/>
      <c r="L195" s="38"/>
      <c r="M195" s="38"/>
    </row>
    <row r="196" spans="1:13" s="41" customFormat="1">
      <c r="A196" s="38" t="str">
        <f t="shared" si="8"/>
        <v>MTH</v>
      </c>
      <c r="B196" s="38" t="str">
        <f t="shared" si="9"/>
        <v>203</v>
      </c>
      <c r="C196" s="39" t="s">
        <v>513</v>
      </c>
      <c r="D196" s="40" t="s">
        <v>514</v>
      </c>
      <c r="E196" s="38">
        <v>3</v>
      </c>
      <c r="F196" s="38"/>
      <c r="G196" s="38"/>
      <c r="H196" s="38"/>
      <c r="I196" s="38"/>
      <c r="J196" s="38"/>
      <c r="K196" s="38"/>
      <c r="L196" s="38"/>
      <c r="M196" s="38"/>
    </row>
    <row r="197" spans="1:13" s="41" customFormat="1">
      <c r="A197" s="38" t="str">
        <f t="shared" si="8"/>
        <v>MTH</v>
      </c>
      <c r="B197" s="38" t="str">
        <f t="shared" si="9"/>
        <v>233</v>
      </c>
      <c r="C197" s="39" t="s">
        <v>515</v>
      </c>
      <c r="D197" s="40" t="s">
        <v>516</v>
      </c>
      <c r="E197" s="38">
        <v>2</v>
      </c>
      <c r="F197" s="38"/>
      <c r="G197" s="38"/>
      <c r="H197" s="38"/>
      <c r="I197" s="38"/>
      <c r="J197" s="38"/>
      <c r="K197" s="38"/>
      <c r="L197" s="38"/>
      <c r="M197" s="38"/>
    </row>
    <row r="198" spans="1:13" s="41" customFormat="1">
      <c r="A198" s="38" t="str">
        <f t="shared" si="8"/>
        <v>MTH</v>
      </c>
      <c r="B198" s="38" t="str">
        <f t="shared" si="9"/>
        <v>283</v>
      </c>
      <c r="C198" s="39" t="s">
        <v>517</v>
      </c>
      <c r="D198" s="40" t="s">
        <v>518</v>
      </c>
      <c r="E198" s="38">
        <v>2</v>
      </c>
      <c r="F198" s="38"/>
      <c r="G198" s="38"/>
      <c r="H198" s="38"/>
      <c r="I198" s="38"/>
      <c r="J198" s="38"/>
      <c r="K198" s="38"/>
      <c r="L198" s="38"/>
      <c r="M198" s="38"/>
    </row>
    <row r="199" spans="1:13" s="41" customFormat="1">
      <c r="A199" s="38" t="str">
        <f t="shared" si="8"/>
        <v>MTH</v>
      </c>
      <c r="B199" s="38" t="str">
        <f t="shared" si="9"/>
        <v>293</v>
      </c>
      <c r="C199" s="39" t="s">
        <v>519</v>
      </c>
      <c r="D199" s="40" t="s">
        <v>520</v>
      </c>
      <c r="E199" s="38">
        <v>2</v>
      </c>
      <c r="F199" s="38"/>
      <c r="G199" s="38"/>
      <c r="H199" s="38"/>
      <c r="I199" s="38"/>
      <c r="J199" s="38"/>
      <c r="K199" s="38"/>
      <c r="L199" s="38"/>
      <c r="M199" s="38"/>
    </row>
    <row r="200" spans="1:13" s="41" customFormat="1">
      <c r="A200" s="38" t="str">
        <f t="shared" si="8"/>
        <v>MTH</v>
      </c>
      <c r="B200" s="38" t="str">
        <f t="shared" si="9"/>
        <v>554</v>
      </c>
      <c r="C200" s="39" t="s">
        <v>521</v>
      </c>
      <c r="D200" s="40" t="s">
        <v>522</v>
      </c>
      <c r="E200" s="38">
        <v>2</v>
      </c>
      <c r="F200" s="38"/>
      <c r="G200" s="38"/>
      <c r="H200" s="38"/>
      <c r="I200" s="38"/>
      <c r="J200" s="38"/>
      <c r="K200" s="38"/>
      <c r="L200" s="38"/>
      <c r="M200" s="38"/>
    </row>
    <row r="201" spans="1:13" s="41" customFormat="1">
      <c r="A201" s="38" t="str">
        <f t="shared" si="8"/>
        <v>PHY</v>
      </c>
      <c r="B201" s="38" t="str">
        <f t="shared" si="9"/>
        <v>101</v>
      </c>
      <c r="C201" s="39" t="s">
        <v>523</v>
      </c>
      <c r="D201" s="40" t="s">
        <v>524</v>
      </c>
      <c r="E201" s="38">
        <v>3</v>
      </c>
      <c r="F201" s="38"/>
      <c r="G201" s="38"/>
      <c r="H201" s="38"/>
      <c r="I201" s="38"/>
      <c r="J201" s="38"/>
      <c r="K201" s="38"/>
      <c r="L201" s="38"/>
      <c r="M201" s="38"/>
    </row>
    <row r="202" spans="1:13" s="41" customFormat="1">
      <c r="A202" s="38" t="str">
        <f t="shared" si="8"/>
        <v>PHY</v>
      </c>
      <c r="B202" s="38" t="str">
        <f t="shared" si="9"/>
        <v>102</v>
      </c>
      <c r="C202" s="39" t="s">
        <v>525</v>
      </c>
      <c r="D202" s="40" t="s">
        <v>526</v>
      </c>
      <c r="E202" s="38">
        <v>4</v>
      </c>
      <c r="F202" s="38"/>
      <c r="G202" s="38"/>
      <c r="H202" s="38"/>
      <c r="I202" s="38"/>
      <c r="J202" s="38"/>
      <c r="K202" s="38"/>
      <c r="L202" s="38"/>
      <c r="M202" s="38"/>
    </row>
    <row r="203" spans="1:13" s="41" customFormat="1">
      <c r="A203" s="38" t="str">
        <f t="shared" si="8"/>
        <v>PHY</v>
      </c>
      <c r="B203" s="38" t="str">
        <f t="shared" si="9"/>
        <v>142</v>
      </c>
      <c r="C203" s="39" t="s">
        <v>527</v>
      </c>
      <c r="D203" s="40" t="s">
        <v>528</v>
      </c>
      <c r="E203" s="38">
        <v>4</v>
      </c>
      <c r="F203" s="38"/>
      <c r="G203" s="38"/>
      <c r="H203" s="38"/>
      <c r="I203" s="38"/>
      <c r="J203" s="38"/>
      <c r="K203" s="38"/>
      <c r="L203" s="38"/>
      <c r="M203" s="38"/>
    </row>
    <row r="204" spans="1:13" s="41" customFormat="1">
      <c r="A204" s="38" t="str">
        <f t="shared" si="8"/>
        <v>PHY</v>
      </c>
      <c r="B204" s="38" t="str">
        <f t="shared" si="9"/>
        <v>443</v>
      </c>
      <c r="C204" s="39" t="s">
        <v>529</v>
      </c>
      <c r="D204" s="40" t="s">
        <v>530</v>
      </c>
      <c r="E204" s="38">
        <v>1</v>
      </c>
      <c r="F204" s="38"/>
      <c r="G204" s="38"/>
      <c r="H204" s="38"/>
      <c r="I204" s="38"/>
      <c r="J204" s="38"/>
      <c r="K204" s="38"/>
      <c r="L204" s="38"/>
      <c r="M204" s="38"/>
    </row>
    <row r="205" spans="1:13" s="41" customFormat="1">
      <c r="A205" s="38" t="str">
        <f t="shared" si="8"/>
        <v>STA</v>
      </c>
      <c r="B205" s="38" t="str">
        <f t="shared" si="9"/>
        <v>151</v>
      </c>
      <c r="C205" s="39" t="s">
        <v>531</v>
      </c>
      <c r="D205" s="40" t="s">
        <v>532</v>
      </c>
      <c r="E205" s="38">
        <v>3</v>
      </c>
      <c r="F205" s="38"/>
      <c r="G205" s="38"/>
      <c r="H205" s="38"/>
      <c r="I205" s="38"/>
      <c r="J205" s="38"/>
      <c r="K205" s="38"/>
      <c r="L205" s="38"/>
      <c r="M205" s="38"/>
    </row>
    <row r="206" spans="1:13" s="41" customFormat="1">
      <c r="A206" s="38" t="str">
        <f t="shared" si="8"/>
        <v>STA</v>
      </c>
      <c r="B206" s="38">
        <v>277</v>
      </c>
      <c r="C206" s="39" t="s">
        <v>583</v>
      </c>
      <c r="D206" s="40" t="s">
        <v>584</v>
      </c>
      <c r="E206" s="38">
        <v>3</v>
      </c>
      <c r="F206" s="38"/>
      <c r="G206" s="38"/>
      <c r="H206" s="38"/>
      <c r="I206" s="38"/>
      <c r="J206" s="38"/>
      <c r="K206" s="38"/>
      <c r="L206" s="38"/>
      <c r="M206" s="38"/>
    </row>
    <row r="207" spans="1:13" s="41" customFormat="1">
      <c r="A207" s="38" t="str">
        <f t="shared" si="8"/>
        <v>STA</v>
      </c>
      <c r="B207" s="38" t="str">
        <f t="shared" si="9"/>
        <v>212</v>
      </c>
      <c r="C207" s="39" t="s">
        <v>533</v>
      </c>
      <c r="D207" s="40" t="s">
        <v>534</v>
      </c>
      <c r="E207" s="38">
        <v>3</v>
      </c>
      <c r="F207" s="38"/>
      <c r="G207" s="38"/>
      <c r="H207" s="38"/>
      <c r="I207" s="38"/>
      <c r="J207" s="38"/>
      <c r="K207" s="38"/>
      <c r="L207" s="38"/>
      <c r="M207" s="38"/>
    </row>
    <row r="208" spans="1:13" customFormat="1" ht="15">
      <c r="A208" s="38" t="str">
        <f t="shared" ref="A208:A271" si="10">LEFT(C208,3)</f>
        <v>ANA</v>
      </c>
      <c r="B208" s="38" t="str">
        <f t="shared" ref="B208:B271" si="11">RIGHT(C208,3)</f>
        <v>201</v>
      </c>
      <c r="C208" s="139" t="s">
        <v>591</v>
      </c>
      <c r="D208" s="140" t="s">
        <v>592</v>
      </c>
      <c r="E208" s="138">
        <v>2</v>
      </c>
    </row>
    <row r="209" spans="1:5" customFormat="1" ht="15">
      <c r="A209" s="38" t="str">
        <f t="shared" si="10"/>
        <v>ANA</v>
      </c>
      <c r="B209" s="38" t="str">
        <f t="shared" si="11"/>
        <v>202</v>
      </c>
      <c r="C209" s="139" t="s">
        <v>593</v>
      </c>
      <c r="D209" s="140" t="s">
        <v>594</v>
      </c>
      <c r="E209" s="138">
        <v>2</v>
      </c>
    </row>
    <row r="210" spans="1:5" customFormat="1" ht="15">
      <c r="A210" s="38" t="str">
        <f t="shared" si="10"/>
        <v>ANA</v>
      </c>
      <c r="B210" s="38" t="str">
        <f t="shared" si="11"/>
        <v>203</v>
      </c>
      <c r="C210" s="139" t="s">
        <v>595</v>
      </c>
      <c r="D210" s="140" t="s">
        <v>596</v>
      </c>
      <c r="E210" s="138">
        <v>2</v>
      </c>
    </row>
    <row r="211" spans="1:5" customFormat="1" ht="15">
      <c r="A211" s="38" t="str">
        <f t="shared" si="10"/>
        <v>BIO</v>
      </c>
      <c r="B211" s="38" t="str">
        <f t="shared" si="11"/>
        <v>213</v>
      </c>
      <c r="C211" s="139" t="s">
        <v>597</v>
      </c>
      <c r="D211" s="140" t="s">
        <v>598</v>
      </c>
      <c r="E211" s="138">
        <v>3</v>
      </c>
    </row>
    <row r="212" spans="1:5" customFormat="1" ht="15">
      <c r="A212" s="38" t="str">
        <f t="shared" si="10"/>
        <v>BIO</v>
      </c>
      <c r="B212" s="38" t="str">
        <f t="shared" si="11"/>
        <v>220</v>
      </c>
      <c r="C212" s="139" t="s">
        <v>599</v>
      </c>
      <c r="D212" s="140" t="s">
        <v>600</v>
      </c>
      <c r="E212" s="138">
        <v>1</v>
      </c>
    </row>
    <row r="213" spans="1:5" customFormat="1" ht="15">
      <c r="A213" s="38" t="str">
        <f t="shared" si="10"/>
        <v>BIO</v>
      </c>
      <c r="B213" s="38" t="str">
        <f t="shared" si="11"/>
        <v>221</v>
      </c>
      <c r="C213" s="139" t="s">
        <v>601</v>
      </c>
      <c r="D213" s="140" t="s">
        <v>602</v>
      </c>
      <c r="E213" s="138">
        <v>2</v>
      </c>
    </row>
    <row r="214" spans="1:5" customFormat="1" ht="15">
      <c r="A214" s="38" t="str">
        <f t="shared" si="10"/>
        <v>BPH</v>
      </c>
      <c r="B214" s="38" t="str">
        <f t="shared" si="11"/>
        <v>250</v>
      </c>
      <c r="C214" s="139" t="s">
        <v>603</v>
      </c>
      <c r="D214" s="140" t="s">
        <v>604</v>
      </c>
      <c r="E214" s="138">
        <v>4</v>
      </c>
    </row>
    <row r="215" spans="1:5" customFormat="1" ht="15">
      <c r="A215" s="38" t="str">
        <f t="shared" si="10"/>
        <v xml:space="preserve">CR </v>
      </c>
      <c r="B215" s="38" t="str">
        <f t="shared" si="11"/>
        <v>250</v>
      </c>
      <c r="C215" s="139" t="s">
        <v>605</v>
      </c>
      <c r="D215" s="140" t="s">
        <v>606</v>
      </c>
      <c r="E215" s="138">
        <v>3</v>
      </c>
    </row>
    <row r="216" spans="1:5" customFormat="1" ht="15">
      <c r="A216" s="38" t="str">
        <f t="shared" si="10"/>
        <v xml:space="preserve">CR </v>
      </c>
      <c r="B216" s="38" t="str">
        <f t="shared" si="11"/>
        <v>424</v>
      </c>
      <c r="C216" s="139" t="s">
        <v>607</v>
      </c>
      <c r="D216" s="140" t="s">
        <v>608</v>
      </c>
      <c r="E216" s="138">
        <v>3</v>
      </c>
    </row>
    <row r="217" spans="1:5" customFormat="1" ht="15">
      <c r="A217" s="38" t="str">
        <f t="shared" si="10"/>
        <v xml:space="preserve">CS </v>
      </c>
      <c r="B217" s="38" t="str">
        <f t="shared" si="11"/>
        <v>100</v>
      </c>
      <c r="C217" s="139" t="s">
        <v>609</v>
      </c>
      <c r="D217" s="140" t="s">
        <v>610</v>
      </c>
      <c r="E217" s="138">
        <v>1</v>
      </c>
    </row>
    <row r="218" spans="1:5" customFormat="1" ht="15">
      <c r="A218" s="38" t="str">
        <f t="shared" si="10"/>
        <v xml:space="preserve">CS </v>
      </c>
      <c r="B218" s="38" t="str">
        <f t="shared" si="11"/>
        <v>101</v>
      </c>
      <c r="C218" s="139" t="s">
        <v>611</v>
      </c>
      <c r="D218" s="140" t="s">
        <v>612</v>
      </c>
      <c r="E218" s="138">
        <v>3</v>
      </c>
    </row>
    <row r="219" spans="1:5" customFormat="1" ht="15">
      <c r="A219" s="38" t="str">
        <f t="shared" si="10"/>
        <v xml:space="preserve">CS </v>
      </c>
      <c r="B219" s="38" t="str">
        <f t="shared" si="11"/>
        <v>201</v>
      </c>
      <c r="C219" s="139" t="s">
        <v>613</v>
      </c>
      <c r="D219" s="140" t="s">
        <v>614</v>
      </c>
      <c r="E219" s="138">
        <v>3</v>
      </c>
    </row>
    <row r="220" spans="1:5" customFormat="1" ht="15">
      <c r="A220" s="38" t="str">
        <f t="shared" si="10"/>
        <v xml:space="preserve">CS </v>
      </c>
      <c r="B220" s="38" t="str">
        <f t="shared" si="11"/>
        <v>211</v>
      </c>
      <c r="C220" s="139" t="s">
        <v>615</v>
      </c>
      <c r="D220" s="140" t="s">
        <v>616</v>
      </c>
      <c r="E220" s="138">
        <v>4</v>
      </c>
    </row>
    <row r="221" spans="1:5" customFormat="1" ht="15">
      <c r="A221" s="38" t="str">
        <f t="shared" si="10"/>
        <v xml:space="preserve">CS </v>
      </c>
      <c r="B221" s="38" t="str">
        <f t="shared" si="11"/>
        <v>223</v>
      </c>
      <c r="C221" s="139" t="s">
        <v>617</v>
      </c>
      <c r="D221" s="140" t="s">
        <v>618</v>
      </c>
      <c r="E221" s="138">
        <v>2</v>
      </c>
    </row>
    <row r="222" spans="1:5" customFormat="1" ht="15">
      <c r="A222" s="38" t="str">
        <f t="shared" si="10"/>
        <v xml:space="preserve">CS </v>
      </c>
      <c r="B222" s="38" t="str">
        <f t="shared" si="11"/>
        <v>226</v>
      </c>
      <c r="C222" s="139" t="s">
        <v>619</v>
      </c>
      <c r="D222" s="140" t="s">
        <v>620</v>
      </c>
      <c r="E222" s="138">
        <v>2</v>
      </c>
    </row>
    <row r="223" spans="1:5" customFormat="1" ht="15">
      <c r="A223" s="38" t="str">
        <f t="shared" si="10"/>
        <v xml:space="preserve">CS </v>
      </c>
      <c r="B223" s="38" t="str">
        <f t="shared" si="11"/>
        <v>246</v>
      </c>
      <c r="C223" s="139" t="s">
        <v>621</v>
      </c>
      <c r="D223" s="140" t="s">
        <v>622</v>
      </c>
      <c r="E223" s="138">
        <v>1</v>
      </c>
    </row>
    <row r="224" spans="1:5" customFormat="1" ht="15">
      <c r="A224" s="38" t="str">
        <f t="shared" si="10"/>
        <v xml:space="preserve">CS </v>
      </c>
      <c r="B224" s="38" t="str">
        <f t="shared" si="11"/>
        <v>252</v>
      </c>
      <c r="C224" s="139" t="s">
        <v>623</v>
      </c>
      <c r="D224" s="140" t="s">
        <v>624</v>
      </c>
      <c r="E224" s="138">
        <v>3</v>
      </c>
    </row>
    <row r="225" spans="1:5" customFormat="1" ht="15">
      <c r="A225" s="38" t="str">
        <f t="shared" si="10"/>
        <v xml:space="preserve">CS </v>
      </c>
      <c r="B225" s="38" t="str">
        <f t="shared" si="11"/>
        <v>297</v>
      </c>
      <c r="C225" s="139" t="s">
        <v>625</v>
      </c>
      <c r="D225" s="140" t="s">
        <v>626</v>
      </c>
      <c r="E225" s="138">
        <v>1</v>
      </c>
    </row>
    <row r="226" spans="1:5" customFormat="1" ht="15">
      <c r="A226" s="38" t="str">
        <f t="shared" si="10"/>
        <v xml:space="preserve">CS </v>
      </c>
      <c r="B226" s="38" t="str">
        <f t="shared" si="11"/>
        <v>303</v>
      </c>
      <c r="C226" s="139" t="s">
        <v>627</v>
      </c>
      <c r="D226" s="140" t="s">
        <v>628</v>
      </c>
      <c r="E226" s="138">
        <v>3</v>
      </c>
    </row>
    <row r="227" spans="1:5" customFormat="1" ht="15">
      <c r="A227" s="38" t="str">
        <f t="shared" si="10"/>
        <v xml:space="preserve">CS </v>
      </c>
      <c r="B227" s="38" t="str">
        <f t="shared" si="11"/>
        <v>311</v>
      </c>
      <c r="C227" s="139" t="s">
        <v>629</v>
      </c>
      <c r="D227" s="140" t="s">
        <v>630</v>
      </c>
      <c r="E227" s="138">
        <v>4</v>
      </c>
    </row>
    <row r="228" spans="1:5" customFormat="1" ht="15">
      <c r="A228" s="38" t="str">
        <f t="shared" si="10"/>
        <v xml:space="preserve">CS </v>
      </c>
      <c r="B228" s="38" t="str">
        <f t="shared" si="11"/>
        <v>313</v>
      </c>
      <c r="C228" s="139" t="s">
        <v>631</v>
      </c>
      <c r="D228" s="140" t="s">
        <v>632</v>
      </c>
      <c r="E228" s="138">
        <v>3</v>
      </c>
    </row>
    <row r="229" spans="1:5" customFormat="1" ht="15">
      <c r="A229" s="38" t="str">
        <f t="shared" si="10"/>
        <v xml:space="preserve">CS </v>
      </c>
      <c r="B229" s="38" t="str">
        <f t="shared" si="11"/>
        <v>314</v>
      </c>
      <c r="C229" s="139" t="s">
        <v>633</v>
      </c>
      <c r="D229" s="140" t="s">
        <v>634</v>
      </c>
      <c r="E229" s="138">
        <v>3</v>
      </c>
    </row>
    <row r="230" spans="1:5" customFormat="1" ht="15">
      <c r="A230" s="38" t="str">
        <f t="shared" si="10"/>
        <v xml:space="preserve">CS </v>
      </c>
      <c r="B230" s="38" t="str">
        <f t="shared" si="11"/>
        <v>316</v>
      </c>
      <c r="C230" s="139" t="s">
        <v>635</v>
      </c>
      <c r="D230" s="140" t="s">
        <v>636</v>
      </c>
      <c r="E230" s="138">
        <v>3</v>
      </c>
    </row>
    <row r="231" spans="1:5" customFormat="1" ht="15">
      <c r="A231" s="38" t="str">
        <f t="shared" si="10"/>
        <v xml:space="preserve">CS </v>
      </c>
      <c r="B231" s="38" t="str">
        <f t="shared" si="11"/>
        <v>343</v>
      </c>
      <c r="C231" s="139" t="s">
        <v>637</v>
      </c>
      <c r="D231" s="140" t="s">
        <v>638</v>
      </c>
      <c r="E231" s="138">
        <v>2</v>
      </c>
    </row>
    <row r="232" spans="1:5" customFormat="1" ht="15">
      <c r="A232" s="38" t="str">
        <f t="shared" si="10"/>
        <v xml:space="preserve">CS </v>
      </c>
      <c r="B232" s="38" t="str">
        <f t="shared" si="11"/>
        <v>345</v>
      </c>
      <c r="C232" s="139" t="s">
        <v>639</v>
      </c>
      <c r="D232" s="140" t="s">
        <v>640</v>
      </c>
      <c r="E232" s="138">
        <v>1</v>
      </c>
    </row>
    <row r="233" spans="1:5" customFormat="1" ht="15">
      <c r="A233" s="38" t="str">
        <f t="shared" si="10"/>
        <v xml:space="preserve">CS </v>
      </c>
      <c r="B233" s="38" t="str">
        <f t="shared" si="11"/>
        <v>346</v>
      </c>
      <c r="C233" s="139" t="s">
        <v>641</v>
      </c>
      <c r="D233" s="140" t="s">
        <v>642</v>
      </c>
      <c r="E233" s="138">
        <v>1</v>
      </c>
    </row>
    <row r="234" spans="1:5" customFormat="1" ht="15">
      <c r="A234" s="38" t="str">
        <f t="shared" si="10"/>
        <v xml:space="preserve">CS </v>
      </c>
      <c r="B234" s="38" t="str">
        <f t="shared" si="11"/>
        <v>347</v>
      </c>
      <c r="C234" s="139" t="s">
        <v>643</v>
      </c>
      <c r="D234" s="140" t="s">
        <v>626</v>
      </c>
      <c r="E234" s="138">
        <v>1</v>
      </c>
    </row>
    <row r="235" spans="1:5" customFormat="1" ht="15">
      <c r="A235" s="38" t="str">
        <f t="shared" si="10"/>
        <v xml:space="preserve">CS </v>
      </c>
      <c r="B235" s="38" t="str">
        <f t="shared" si="11"/>
        <v>348</v>
      </c>
      <c r="C235" s="139" t="s">
        <v>644</v>
      </c>
      <c r="D235" s="140" t="s">
        <v>645</v>
      </c>
      <c r="E235" s="138">
        <v>3</v>
      </c>
    </row>
    <row r="236" spans="1:5" customFormat="1" ht="15">
      <c r="A236" s="38" t="str">
        <f t="shared" si="10"/>
        <v xml:space="preserve">CS </v>
      </c>
      <c r="B236" s="38" t="str">
        <f t="shared" si="11"/>
        <v>349</v>
      </c>
      <c r="C236" s="139" t="s">
        <v>646</v>
      </c>
      <c r="D236" s="140" t="s">
        <v>647</v>
      </c>
      <c r="E236" s="138">
        <v>1</v>
      </c>
    </row>
    <row r="237" spans="1:5" customFormat="1" ht="15">
      <c r="A237" s="38" t="str">
        <f t="shared" si="10"/>
        <v xml:space="preserve">CS </v>
      </c>
      <c r="B237" s="38" t="str">
        <f t="shared" si="11"/>
        <v>353</v>
      </c>
      <c r="C237" s="139" t="s">
        <v>648</v>
      </c>
      <c r="D237" s="140" t="s">
        <v>649</v>
      </c>
      <c r="E237" s="138">
        <v>2</v>
      </c>
    </row>
    <row r="238" spans="1:5" customFormat="1" ht="15">
      <c r="A238" s="38" t="str">
        <f t="shared" si="10"/>
        <v xml:space="preserve">CS </v>
      </c>
      <c r="B238" s="38" t="str">
        <f t="shared" si="11"/>
        <v>366</v>
      </c>
      <c r="C238" s="139" t="s">
        <v>650</v>
      </c>
      <c r="D238" s="140" t="s">
        <v>651</v>
      </c>
      <c r="E238" s="138">
        <v>2</v>
      </c>
    </row>
    <row r="239" spans="1:5" customFormat="1" ht="15">
      <c r="A239" s="38" t="str">
        <f t="shared" si="10"/>
        <v xml:space="preserve">CS </v>
      </c>
      <c r="B239" s="38" t="str">
        <f t="shared" si="11"/>
        <v>372</v>
      </c>
      <c r="C239" s="139" t="s">
        <v>652</v>
      </c>
      <c r="D239" s="140" t="s">
        <v>653</v>
      </c>
      <c r="E239" s="138">
        <v>3</v>
      </c>
    </row>
    <row r="240" spans="1:5" customFormat="1" ht="15">
      <c r="A240" s="38" t="str">
        <f t="shared" si="10"/>
        <v xml:space="preserve">CS </v>
      </c>
      <c r="B240" s="38" t="str">
        <f t="shared" si="11"/>
        <v>376</v>
      </c>
      <c r="C240" s="139" t="s">
        <v>654</v>
      </c>
      <c r="D240" s="140" t="s">
        <v>655</v>
      </c>
      <c r="E240" s="138">
        <v>3</v>
      </c>
    </row>
    <row r="241" spans="1:5" customFormat="1" ht="15">
      <c r="A241" s="38" t="str">
        <f t="shared" si="10"/>
        <v xml:space="preserve">CS </v>
      </c>
      <c r="B241" s="38" t="str">
        <f t="shared" si="11"/>
        <v>397</v>
      </c>
      <c r="C241" s="139" t="s">
        <v>656</v>
      </c>
      <c r="D241" s="140" t="s">
        <v>626</v>
      </c>
      <c r="E241" s="138">
        <v>1</v>
      </c>
    </row>
    <row r="242" spans="1:5" customFormat="1" ht="15">
      <c r="A242" s="38" t="str">
        <f t="shared" si="10"/>
        <v xml:space="preserve">CS </v>
      </c>
      <c r="B242" s="38" t="str">
        <f t="shared" si="11"/>
        <v>403</v>
      </c>
      <c r="C242" s="139" t="s">
        <v>657</v>
      </c>
      <c r="D242" s="140" t="s">
        <v>658</v>
      </c>
      <c r="E242" s="138">
        <v>3</v>
      </c>
    </row>
    <row r="243" spans="1:5" customFormat="1" ht="15">
      <c r="A243" s="38" t="str">
        <f t="shared" si="10"/>
        <v xml:space="preserve">CS </v>
      </c>
      <c r="B243" s="38" t="str">
        <f t="shared" si="11"/>
        <v>414</v>
      </c>
      <c r="C243" s="139" t="s">
        <v>659</v>
      </c>
      <c r="D243" s="140" t="s">
        <v>660</v>
      </c>
      <c r="E243" s="138">
        <v>3</v>
      </c>
    </row>
    <row r="244" spans="1:5" customFormat="1" ht="15">
      <c r="A244" s="38" t="str">
        <f t="shared" si="10"/>
        <v xml:space="preserve">CS </v>
      </c>
      <c r="B244" s="38" t="str">
        <f t="shared" si="11"/>
        <v>415</v>
      </c>
      <c r="C244" s="139" t="s">
        <v>661</v>
      </c>
      <c r="D244" s="140" t="s">
        <v>662</v>
      </c>
      <c r="E244" s="138">
        <v>3</v>
      </c>
    </row>
    <row r="245" spans="1:5" customFormat="1" ht="15">
      <c r="A245" s="38" t="str">
        <f t="shared" si="10"/>
        <v xml:space="preserve">CS </v>
      </c>
      <c r="B245" s="38" t="str">
        <f t="shared" si="11"/>
        <v>416</v>
      </c>
      <c r="C245" s="139" t="s">
        <v>663</v>
      </c>
      <c r="D245" s="140" t="s">
        <v>664</v>
      </c>
      <c r="E245" s="138">
        <v>3</v>
      </c>
    </row>
    <row r="246" spans="1:5" customFormat="1" ht="15">
      <c r="A246" s="38" t="str">
        <f t="shared" si="10"/>
        <v xml:space="preserve">CS </v>
      </c>
      <c r="B246" s="38" t="str">
        <f t="shared" si="11"/>
        <v>417</v>
      </c>
      <c r="C246" s="139" t="s">
        <v>665</v>
      </c>
      <c r="D246" s="140" t="s">
        <v>666</v>
      </c>
      <c r="E246" s="138">
        <v>3</v>
      </c>
    </row>
    <row r="247" spans="1:5" customFormat="1" ht="15">
      <c r="A247" s="38" t="str">
        <f t="shared" si="10"/>
        <v xml:space="preserve">CS </v>
      </c>
      <c r="B247" s="38" t="str">
        <f t="shared" si="11"/>
        <v>418</v>
      </c>
      <c r="C247" s="139" t="s">
        <v>667</v>
      </c>
      <c r="D247" s="140" t="s">
        <v>668</v>
      </c>
      <c r="E247" s="138">
        <v>3</v>
      </c>
    </row>
    <row r="248" spans="1:5" customFormat="1" ht="15">
      <c r="A248" s="38" t="str">
        <f t="shared" si="10"/>
        <v xml:space="preserve">CS </v>
      </c>
      <c r="B248" s="38" t="str">
        <f t="shared" si="11"/>
        <v>419</v>
      </c>
      <c r="C248" s="139" t="s">
        <v>669</v>
      </c>
      <c r="D248" s="140" t="s">
        <v>670</v>
      </c>
      <c r="E248" s="138">
        <v>3</v>
      </c>
    </row>
    <row r="249" spans="1:5" customFormat="1" ht="15">
      <c r="A249" s="38" t="str">
        <f t="shared" si="10"/>
        <v xml:space="preserve">CS </v>
      </c>
      <c r="B249" s="38" t="str">
        <f t="shared" si="11"/>
        <v>420</v>
      </c>
      <c r="C249" s="139" t="s">
        <v>671</v>
      </c>
      <c r="D249" s="140" t="s">
        <v>672</v>
      </c>
      <c r="E249" s="138">
        <v>3</v>
      </c>
    </row>
    <row r="250" spans="1:5" customFormat="1" ht="15">
      <c r="A250" s="38" t="str">
        <f t="shared" si="10"/>
        <v xml:space="preserve">CS </v>
      </c>
      <c r="B250" s="38" t="str">
        <f t="shared" si="11"/>
        <v>421</v>
      </c>
      <c r="C250" s="139" t="s">
        <v>673</v>
      </c>
      <c r="D250" s="140" t="s">
        <v>674</v>
      </c>
      <c r="E250" s="138">
        <v>3</v>
      </c>
    </row>
    <row r="251" spans="1:5" customFormat="1" ht="15">
      <c r="A251" s="38" t="str">
        <f t="shared" si="10"/>
        <v xml:space="preserve">CS </v>
      </c>
      <c r="B251" s="38" t="str">
        <f t="shared" si="11"/>
        <v>423</v>
      </c>
      <c r="C251" s="139" t="s">
        <v>675</v>
      </c>
      <c r="D251" s="140" t="s">
        <v>676</v>
      </c>
      <c r="E251" s="138">
        <v>3</v>
      </c>
    </row>
    <row r="252" spans="1:5" customFormat="1" ht="15">
      <c r="A252" s="38" t="str">
        <f t="shared" si="10"/>
        <v xml:space="preserve">CS </v>
      </c>
      <c r="B252" s="38" t="str">
        <f t="shared" si="11"/>
        <v>426</v>
      </c>
      <c r="C252" s="139" t="s">
        <v>677</v>
      </c>
      <c r="D252" s="140" t="s">
        <v>678</v>
      </c>
      <c r="E252" s="138">
        <v>2</v>
      </c>
    </row>
    <row r="253" spans="1:5" customFormat="1" ht="15">
      <c r="A253" s="38" t="str">
        <f t="shared" si="10"/>
        <v xml:space="preserve">CS </v>
      </c>
      <c r="B253" s="38" t="str">
        <f t="shared" si="11"/>
        <v>427</v>
      </c>
      <c r="C253" s="139" t="s">
        <v>679</v>
      </c>
      <c r="D253" s="140" t="s">
        <v>680</v>
      </c>
      <c r="E253" s="138">
        <v>2</v>
      </c>
    </row>
    <row r="254" spans="1:5" customFormat="1" ht="15">
      <c r="A254" s="38" t="str">
        <f t="shared" si="10"/>
        <v xml:space="preserve">CS </v>
      </c>
      <c r="B254" s="38" t="str">
        <f t="shared" si="11"/>
        <v>428</v>
      </c>
      <c r="C254" s="139" t="s">
        <v>681</v>
      </c>
      <c r="D254" s="140" t="s">
        <v>682</v>
      </c>
      <c r="E254" s="138">
        <v>2</v>
      </c>
    </row>
    <row r="255" spans="1:5" customFormat="1" ht="15">
      <c r="A255" s="38" t="str">
        <f t="shared" si="10"/>
        <v xml:space="preserve">CS </v>
      </c>
      <c r="B255" s="38" t="str">
        <f t="shared" si="11"/>
        <v>429</v>
      </c>
      <c r="C255" s="139" t="s">
        <v>683</v>
      </c>
      <c r="D255" s="140" t="s">
        <v>684</v>
      </c>
      <c r="E255" s="138">
        <v>2</v>
      </c>
    </row>
    <row r="256" spans="1:5" customFormat="1" ht="15">
      <c r="A256" s="38" t="str">
        <f t="shared" si="10"/>
        <v xml:space="preserve">CS </v>
      </c>
      <c r="B256" s="38" t="str">
        <f t="shared" si="11"/>
        <v>430</v>
      </c>
      <c r="C256" s="139" t="s">
        <v>685</v>
      </c>
      <c r="D256" s="140" t="s">
        <v>686</v>
      </c>
      <c r="E256" s="138">
        <v>3</v>
      </c>
    </row>
    <row r="257" spans="1:5" customFormat="1" ht="15">
      <c r="A257" s="38" t="str">
        <f t="shared" si="10"/>
        <v xml:space="preserve">CS </v>
      </c>
      <c r="B257" s="38" t="str">
        <f t="shared" si="11"/>
        <v>434</v>
      </c>
      <c r="C257" s="139" t="s">
        <v>687</v>
      </c>
      <c r="D257" s="140" t="s">
        <v>688</v>
      </c>
      <c r="E257" s="138">
        <v>2</v>
      </c>
    </row>
    <row r="258" spans="1:5" customFormat="1" ht="15">
      <c r="A258" s="38" t="str">
        <f t="shared" si="10"/>
        <v xml:space="preserve">CS </v>
      </c>
      <c r="B258" s="38" t="str">
        <f t="shared" si="11"/>
        <v>445</v>
      </c>
      <c r="C258" s="139" t="s">
        <v>689</v>
      </c>
      <c r="D258" s="140" t="s">
        <v>690</v>
      </c>
      <c r="E258" s="138">
        <v>1</v>
      </c>
    </row>
    <row r="259" spans="1:5" customFormat="1" ht="15">
      <c r="A259" s="38" t="str">
        <f t="shared" si="10"/>
        <v xml:space="preserve">CS </v>
      </c>
      <c r="B259" s="38" t="str">
        <f t="shared" si="11"/>
        <v>446</v>
      </c>
      <c r="C259" s="139" t="s">
        <v>691</v>
      </c>
      <c r="D259" s="140" t="s">
        <v>692</v>
      </c>
      <c r="E259" s="138">
        <v>1</v>
      </c>
    </row>
    <row r="260" spans="1:5" customFormat="1" ht="15">
      <c r="A260" s="38" t="str">
        <f t="shared" si="10"/>
        <v xml:space="preserve">CS </v>
      </c>
      <c r="B260" s="38" t="str">
        <f t="shared" si="11"/>
        <v>447</v>
      </c>
      <c r="C260" s="139" t="s">
        <v>693</v>
      </c>
      <c r="D260" s="140" t="s">
        <v>626</v>
      </c>
      <c r="E260" s="138">
        <v>1</v>
      </c>
    </row>
    <row r="261" spans="1:5" customFormat="1" ht="15">
      <c r="A261" s="38" t="str">
        <f t="shared" si="10"/>
        <v xml:space="preserve">CS </v>
      </c>
      <c r="B261" s="38" t="str">
        <f t="shared" si="11"/>
        <v>448</v>
      </c>
      <c r="C261" s="139" t="s">
        <v>694</v>
      </c>
      <c r="D261" s="140" t="s">
        <v>645</v>
      </c>
      <c r="E261" s="138">
        <v>3</v>
      </c>
    </row>
    <row r="262" spans="1:5" customFormat="1" ht="15">
      <c r="A262" s="38" t="str">
        <f t="shared" si="10"/>
        <v xml:space="preserve">CS </v>
      </c>
      <c r="B262" s="38" t="str">
        <f t="shared" si="11"/>
        <v>449</v>
      </c>
      <c r="C262" s="139" t="s">
        <v>695</v>
      </c>
      <c r="D262" s="140" t="s">
        <v>696</v>
      </c>
      <c r="E262" s="138">
        <v>3</v>
      </c>
    </row>
    <row r="263" spans="1:5" customFormat="1" ht="15">
      <c r="A263" s="38" t="str">
        <f t="shared" si="10"/>
        <v xml:space="preserve">CS </v>
      </c>
      <c r="B263" s="38" t="str">
        <f t="shared" si="11"/>
        <v>462</v>
      </c>
      <c r="C263" s="139" t="s">
        <v>697</v>
      </c>
      <c r="D263" s="140" t="s">
        <v>698</v>
      </c>
      <c r="E263" s="138">
        <v>3</v>
      </c>
    </row>
    <row r="264" spans="1:5" customFormat="1" ht="15">
      <c r="A264" s="38" t="str">
        <f t="shared" si="10"/>
        <v xml:space="preserve">CS </v>
      </c>
      <c r="B264" s="38" t="str">
        <f t="shared" si="11"/>
        <v>463</v>
      </c>
      <c r="C264" s="139" t="s">
        <v>699</v>
      </c>
      <c r="D264" s="140" t="s">
        <v>700</v>
      </c>
      <c r="E264" s="138">
        <v>3</v>
      </c>
    </row>
    <row r="265" spans="1:5" customFormat="1" ht="15">
      <c r="A265" s="38" t="str">
        <f t="shared" si="10"/>
        <v xml:space="preserve">CS </v>
      </c>
      <c r="B265" s="38" t="str">
        <f t="shared" si="11"/>
        <v>466</v>
      </c>
      <c r="C265" s="139" t="s">
        <v>701</v>
      </c>
      <c r="D265" s="140" t="s">
        <v>702</v>
      </c>
      <c r="E265" s="138">
        <v>2</v>
      </c>
    </row>
    <row r="266" spans="1:5" customFormat="1" ht="15">
      <c r="A266" s="38" t="str">
        <f t="shared" si="10"/>
        <v>CSN</v>
      </c>
      <c r="B266" s="38" t="str">
        <f t="shared" si="11"/>
        <v>161</v>
      </c>
      <c r="C266" s="139" t="s">
        <v>703</v>
      </c>
      <c r="D266" s="140" t="s">
        <v>704</v>
      </c>
      <c r="E266" s="138">
        <v>2</v>
      </c>
    </row>
    <row r="267" spans="1:5" customFormat="1" ht="15">
      <c r="A267" s="38" t="str">
        <f t="shared" si="10"/>
        <v>CHE</v>
      </c>
      <c r="B267" s="38" t="str">
        <f t="shared" si="11"/>
        <v>473</v>
      </c>
      <c r="C267" s="139" t="s">
        <v>499</v>
      </c>
      <c r="D267" s="140" t="s">
        <v>705</v>
      </c>
      <c r="E267" s="138">
        <v>1</v>
      </c>
    </row>
    <row r="268" spans="1:5" customFormat="1" ht="15">
      <c r="A268" s="38" t="str">
        <f t="shared" si="10"/>
        <v>DTE</v>
      </c>
      <c r="B268" s="38" t="str">
        <f t="shared" si="11"/>
        <v>102</v>
      </c>
      <c r="C268" s="139" t="s">
        <v>706</v>
      </c>
      <c r="D268" s="140" t="s">
        <v>707</v>
      </c>
      <c r="E268" s="138">
        <v>1</v>
      </c>
    </row>
    <row r="269" spans="1:5" customFormat="1" ht="15">
      <c r="A269" s="38" t="str">
        <f t="shared" si="10"/>
        <v>DTE</v>
      </c>
      <c r="B269" s="38" t="str">
        <f t="shared" si="11"/>
        <v>152</v>
      </c>
      <c r="C269" s="139" t="s">
        <v>708</v>
      </c>
      <c r="D269" s="140" t="s">
        <v>709</v>
      </c>
      <c r="E269" s="138">
        <v>1</v>
      </c>
    </row>
    <row r="270" spans="1:5" customFormat="1" ht="15">
      <c r="A270" s="38" t="str">
        <f t="shared" si="10"/>
        <v>DTE</v>
      </c>
      <c r="B270" s="38" t="str">
        <f t="shared" si="11"/>
        <v>202</v>
      </c>
      <c r="C270" s="139" t="s">
        <v>710</v>
      </c>
      <c r="D270" s="140" t="s">
        <v>711</v>
      </c>
      <c r="E270" s="138">
        <v>1</v>
      </c>
    </row>
    <row r="271" spans="1:5" customFormat="1" ht="15">
      <c r="A271" s="38" t="str">
        <f t="shared" si="10"/>
        <v>DTE</v>
      </c>
      <c r="B271" s="38" t="str">
        <f t="shared" si="11"/>
        <v>102</v>
      </c>
      <c r="C271" s="139" t="s">
        <v>712</v>
      </c>
      <c r="D271" s="140" t="s">
        <v>707</v>
      </c>
      <c r="E271" s="138">
        <v>1</v>
      </c>
    </row>
    <row r="272" spans="1:5" customFormat="1" ht="15">
      <c r="A272" s="38" t="str">
        <f t="shared" ref="A272:A335" si="12">LEFT(C272,3)</f>
        <v>DTE</v>
      </c>
      <c r="B272" s="38" t="str">
        <f t="shared" ref="B272:B335" si="13">RIGHT(C272,3)</f>
        <v>152</v>
      </c>
      <c r="C272" s="139" t="s">
        <v>713</v>
      </c>
      <c r="D272" s="140" t="s">
        <v>709</v>
      </c>
      <c r="E272" s="138">
        <v>1</v>
      </c>
    </row>
    <row r="273" spans="1:5" customFormat="1" ht="15">
      <c r="A273" s="38" t="str">
        <f t="shared" si="12"/>
        <v>DTE</v>
      </c>
      <c r="B273" s="38" t="str">
        <f t="shared" si="13"/>
        <v>202</v>
      </c>
      <c r="C273" s="139" t="s">
        <v>714</v>
      </c>
      <c r="D273" s="140" t="s">
        <v>711</v>
      </c>
      <c r="E273" s="138">
        <v>1</v>
      </c>
    </row>
    <row r="274" spans="1:5" customFormat="1" ht="15">
      <c r="A274" s="38" t="str">
        <f t="shared" si="12"/>
        <v>DTE</v>
      </c>
      <c r="B274" s="38" t="str">
        <f t="shared" si="13"/>
        <v>102</v>
      </c>
      <c r="C274" s="139" t="s">
        <v>715</v>
      </c>
      <c r="D274" s="140" t="s">
        <v>707</v>
      </c>
      <c r="E274" s="138">
        <v>1</v>
      </c>
    </row>
    <row r="275" spans="1:5" customFormat="1" ht="15">
      <c r="A275" s="38" t="str">
        <f t="shared" si="12"/>
        <v>DTE</v>
      </c>
      <c r="B275" s="38" t="str">
        <f t="shared" si="13"/>
        <v>152</v>
      </c>
      <c r="C275" s="139" t="s">
        <v>716</v>
      </c>
      <c r="D275" s="140" t="s">
        <v>709</v>
      </c>
      <c r="E275" s="138">
        <v>1</v>
      </c>
    </row>
    <row r="276" spans="1:5" customFormat="1" ht="15">
      <c r="A276" s="38" t="str">
        <f t="shared" si="12"/>
        <v>DTE</v>
      </c>
      <c r="B276" s="38" t="str">
        <f t="shared" si="13"/>
        <v>102</v>
      </c>
      <c r="C276" s="139" t="s">
        <v>717</v>
      </c>
      <c r="D276" s="140" t="s">
        <v>707</v>
      </c>
      <c r="E276" s="138">
        <v>1</v>
      </c>
    </row>
    <row r="277" spans="1:5" customFormat="1" ht="15">
      <c r="A277" s="38" t="str">
        <f t="shared" si="12"/>
        <v>DTE</v>
      </c>
      <c r="B277" s="38" t="str">
        <f t="shared" si="13"/>
        <v>152</v>
      </c>
      <c r="C277" s="139" t="s">
        <v>718</v>
      </c>
      <c r="D277" s="140" t="s">
        <v>709</v>
      </c>
      <c r="E277" s="138">
        <v>1</v>
      </c>
    </row>
    <row r="278" spans="1:5" customFormat="1" ht="15">
      <c r="A278" s="38" t="str">
        <f t="shared" si="12"/>
        <v>DTE</v>
      </c>
      <c r="B278" s="38" t="str">
        <f t="shared" si="13"/>
        <v>202</v>
      </c>
      <c r="C278" s="139" t="s">
        <v>719</v>
      </c>
      <c r="D278" s="140" t="s">
        <v>711</v>
      </c>
      <c r="E278" s="138">
        <v>1</v>
      </c>
    </row>
    <row r="279" spans="1:5" customFormat="1" ht="15">
      <c r="A279" s="38" t="str">
        <f t="shared" si="12"/>
        <v>DTE</v>
      </c>
      <c r="B279" s="38" t="str">
        <f t="shared" si="13"/>
        <v>102</v>
      </c>
      <c r="C279" s="139" t="s">
        <v>720</v>
      </c>
      <c r="D279" s="140" t="s">
        <v>707</v>
      </c>
      <c r="E279" s="138">
        <v>1</v>
      </c>
    </row>
    <row r="280" spans="1:5" customFormat="1" ht="15">
      <c r="A280" s="38" t="str">
        <f t="shared" si="12"/>
        <v>DTE</v>
      </c>
      <c r="B280" s="38" t="str">
        <f t="shared" si="13"/>
        <v>152</v>
      </c>
      <c r="C280" s="139" t="s">
        <v>721</v>
      </c>
      <c r="D280" s="140" t="s">
        <v>709</v>
      </c>
      <c r="E280" s="138">
        <v>1</v>
      </c>
    </row>
    <row r="281" spans="1:5" customFormat="1" ht="15">
      <c r="A281" s="38" t="str">
        <f t="shared" si="12"/>
        <v>DTE</v>
      </c>
      <c r="B281" s="38" t="str">
        <f t="shared" si="13"/>
        <v>202</v>
      </c>
      <c r="C281" s="139" t="s">
        <v>722</v>
      </c>
      <c r="D281" s="140" t="s">
        <v>711</v>
      </c>
      <c r="E281" s="138">
        <v>1</v>
      </c>
    </row>
    <row r="282" spans="1:5" customFormat="1" ht="15">
      <c r="A282" s="38" t="str">
        <f t="shared" si="12"/>
        <v>FIN</v>
      </c>
      <c r="B282" s="38" t="str">
        <f t="shared" si="13"/>
        <v>413</v>
      </c>
      <c r="C282" s="139" t="s">
        <v>723</v>
      </c>
      <c r="D282" s="140" t="s">
        <v>724</v>
      </c>
      <c r="E282" s="138">
        <v>3</v>
      </c>
    </row>
    <row r="283" spans="1:5" customFormat="1" ht="15">
      <c r="A283" s="38" t="str">
        <f t="shared" si="12"/>
        <v>FST</v>
      </c>
      <c r="B283" s="38" t="str">
        <f t="shared" si="13"/>
        <v>323</v>
      </c>
      <c r="C283" s="139" t="s">
        <v>725</v>
      </c>
      <c r="D283" s="140" t="s">
        <v>726</v>
      </c>
      <c r="E283" s="138">
        <v>3</v>
      </c>
    </row>
    <row r="284" spans="1:5" customFormat="1" ht="15">
      <c r="A284" s="38" t="str">
        <f t="shared" si="12"/>
        <v>FST</v>
      </c>
      <c r="B284" s="38" t="str">
        <f t="shared" si="13"/>
        <v>438</v>
      </c>
      <c r="C284" s="139" t="s">
        <v>727</v>
      </c>
      <c r="D284" s="140" t="s">
        <v>728</v>
      </c>
      <c r="E284" s="138">
        <v>3</v>
      </c>
    </row>
    <row r="285" spans="1:5" customFormat="1" ht="15">
      <c r="A285" s="38" t="str">
        <f t="shared" si="12"/>
        <v>HOS</v>
      </c>
      <c r="B285" s="38" t="str">
        <f t="shared" si="13"/>
        <v>151</v>
      </c>
      <c r="C285" s="139" t="s">
        <v>729</v>
      </c>
      <c r="D285" s="140" t="s">
        <v>730</v>
      </c>
      <c r="E285" s="138">
        <v>2</v>
      </c>
    </row>
    <row r="286" spans="1:5" customFormat="1" ht="15">
      <c r="A286" s="38" t="str">
        <f t="shared" si="12"/>
        <v>HOS</v>
      </c>
      <c r="B286" s="38" t="str">
        <f t="shared" si="13"/>
        <v>250</v>
      </c>
      <c r="C286" s="139" t="s">
        <v>731</v>
      </c>
      <c r="D286" s="140" t="s">
        <v>732</v>
      </c>
      <c r="E286" s="138">
        <v>3</v>
      </c>
    </row>
    <row r="287" spans="1:5" customFormat="1" ht="15">
      <c r="A287" s="38" t="str">
        <f t="shared" si="12"/>
        <v>HOS</v>
      </c>
      <c r="B287" s="38" t="str">
        <f t="shared" si="13"/>
        <v>296</v>
      </c>
      <c r="C287" s="139" t="s">
        <v>733</v>
      </c>
      <c r="D287" s="140" t="s">
        <v>734</v>
      </c>
      <c r="E287" s="138">
        <v>1</v>
      </c>
    </row>
    <row r="288" spans="1:5" customFormat="1" ht="15">
      <c r="A288" s="38" t="str">
        <f t="shared" si="12"/>
        <v>HOS</v>
      </c>
      <c r="B288" s="38" t="str">
        <f t="shared" si="13"/>
        <v>348</v>
      </c>
      <c r="C288" s="139" t="s">
        <v>735</v>
      </c>
      <c r="D288" s="140" t="s">
        <v>736</v>
      </c>
      <c r="E288" s="138">
        <v>5</v>
      </c>
    </row>
    <row r="289" spans="1:5" customFormat="1" ht="15">
      <c r="A289" s="38" t="str">
        <f t="shared" si="12"/>
        <v>HOS</v>
      </c>
      <c r="B289" s="38" t="str">
        <f t="shared" si="13"/>
        <v>349</v>
      </c>
      <c r="C289" s="139" t="s">
        <v>737</v>
      </c>
      <c r="D289" s="140" t="s">
        <v>647</v>
      </c>
      <c r="E289" s="138">
        <v>1</v>
      </c>
    </row>
    <row r="290" spans="1:5" customFormat="1" ht="15">
      <c r="A290" s="38" t="str">
        <f t="shared" si="12"/>
        <v>HOS</v>
      </c>
      <c r="B290" s="38" t="str">
        <f t="shared" si="13"/>
        <v>361</v>
      </c>
      <c r="C290" s="139" t="s">
        <v>738</v>
      </c>
      <c r="D290" s="140" t="s">
        <v>739</v>
      </c>
      <c r="E290" s="138">
        <v>3</v>
      </c>
    </row>
    <row r="291" spans="1:5" customFormat="1" ht="15">
      <c r="A291" s="38" t="str">
        <f t="shared" si="12"/>
        <v>HOS</v>
      </c>
      <c r="B291" s="38" t="str">
        <f t="shared" si="13"/>
        <v>362</v>
      </c>
      <c r="C291" s="139" t="s">
        <v>740</v>
      </c>
      <c r="D291" s="140" t="s">
        <v>741</v>
      </c>
      <c r="E291" s="138">
        <v>2</v>
      </c>
    </row>
    <row r="292" spans="1:5" customFormat="1" ht="15">
      <c r="A292" s="38" t="str">
        <f t="shared" si="12"/>
        <v>HOS</v>
      </c>
      <c r="B292" s="38" t="str">
        <f t="shared" si="13"/>
        <v>364</v>
      </c>
      <c r="C292" s="139" t="s">
        <v>742</v>
      </c>
      <c r="D292" s="140" t="s">
        <v>743</v>
      </c>
      <c r="E292" s="138">
        <v>2</v>
      </c>
    </row>
    <row r="293" spans="1:5" customFormat="1" ht="15">
      <c r="A293" s="38" t="str">
        <f t="shared" si="12"/>
        <v>HOS</v>
      </c>
      <c r="B293" s="38" t="str">
        <f t="shared" si="13"/>
        <v>371</v>
      </c>
      <c r="C293" s="139" t="s">
        <v>744</v>
      </c>
      <c r="D293" s="140" t="s">
        <v>745</v>
      </c>
      <c r="E293" s="138">
        <v>3</v>
      </c>
    </row>
    <row r="294" spans="1:5" customFormat="1" ht="15">
      <c r="A294" s="38" t="str">
        <f t="shared" si="12"/>
        <v>HOS</v>
      </c>
      <c r="B294" s="38" t="str">
        <f t="shared" si="13"/>
        <v>372</v>
      </c>
      <c r="C294" s="139" t="s">
        <v>746</v>
      </c>
      <c r="D294" s="140" t="s">
        <v>747</v>
      </c>
      <c r="E294" s="138">
        <v>2</v>
      </c>
    </row>
    <row r="295" spans="1:5" customFormat="1" ht="15">
      <c r="A295" s="38" t="str">
        <f t="shared" si="12"/>
        <v>HOS</v>
      </c>
      <c r="B295" s="38" t="str">
        <f t="shared" si="13"/>
        <v>374</v>
      </c>
      <c r="C295" s="139" t="s">
        <v>748</v>
      </c>
      <c r="D295" s="140" t="s">
        <v>749</v>
      </c>
      <c r="E295" s="138">
        <v>2</v>
      </c>
    </row>
    <row r="296" spans="1:5" customFormat="1" ht="15">
      <c r="A296" s="38" t="str">
        <f t="shared" si="12"/>
        <v>HOS</v>
      </c>
      <c r="B296" s="38" t="str">
        <f t="shared" si="13"/>
        <v>396</v>
      </c>
      <c r="C296" s="139" t="s">
        <v>750</v>
      </c>
      <c r="D296" s="140" t="s">
        <v>734</v>
      </c>
      <c r="E296" s="138">
        <v>1</v>
      </c>
    </row>
    <row r="297" spans="1:5" customFormat="1" ht="15">
      <c r="A297" s="38" t="str">
        <f t="shared" si="12"/>
        <v>HOS</v>
      </c>
      <c r="B297" s="38" t="str">
        <f t="shared" si="13"/>
        <v>399</v>
      </c>
      <c r="C297" s="139" t="s">
        <v>751</v>
      </c>
      <c r="D297" s="140" t="s">
        <v>696</v>
      </c>
      <c r="E297" s="138">
        <v>5</v>
      </c>
    </row>
    <row r="298" spans="1:5" customFormat="1" ht="15">
      <c r="A298" s="38" t="str">
        <f t="shared" si="12"/>
        <v>HOS</v>
      </c>
      <c r="B298" s="38" t="str">
        <f t="shared" si="13"/>
        <v>401</v>
      </c>
      <c r="C298" s="139" t="s">
        <v>752</v>
      </c>
      <c r="D298" s="140" t="s">
        <v>753</v>
      </c>
      <c r="E298" s="138">
        <v>2</v>
      </c>
    </row>
    <row r="299" spans="1:5" customFormat="1" ht="15">
      <c r="A299" s="38" t="str">
        <f t="shared" si="12"/>
        <v>HOS</v>
      </c>
      <c r="B299" s="38" t="str">
        <f t="shared" si="13"/>
        <v>403</v>
      </c>
      <c r="C299" s="139" t="s">
        <v>754</v>
      </c>
      <c r="D299" s="140" t="s">
        <v>755</v>
      </c>
      <c r="E299" s="138">
        <v>3</v>
      </c>
    </row>
    <row r="300" spans="1:5" customFormat="1" ht="15">
      <c r="A300" s="38" t="str">
        <f t="shared" si="12"/>
        <v>HOS</v>
      </c>
      <c r="B300" s="38" t="str">
        <f t="shared" si="13"/>
        <v>405</v>
      </c>
      <c r="C300" s="139" t="s">
        <v>756</v>
      </c>
      <c r="D300" s="140" t="s">
        <v>757</v>
      </c>
      <c r="E300" s="138">
        <v>3</v>
      </c>
    </row>
    <row r="301" spans="1:5" customFormat="1" ht="15">
      <c r="A301" s="38" t="str">
        <f t="shared" si="12"/>
        <v>HOS</v>
      </c>
      <c r="B301" s="38" t="str">
        <f t="shared" si="13"/>
        <v>408</v>
      </c>
      <c r="C301" s="139" t="s">
        <v>758</v>
      </c>
      <c r="D301" s="140" t="s">
        <v>759</v>
      </c>
      <c r="E301" s="138">
        <v>3</v>
      </c>
    </row>
    <row r="302" spans="1:5" customFormat="1" ht="15">
      <c r="A302" s="38" t="str">
        <f t="shared" si="12"/>
        <v>HOS</v>
      </c>
      <c r="B302" s="38" t="str">
        <f t="shared" si="13"/>
        <v>414</v>
      </c>
      <c r="C302" s="139" t="s">
        <v>760</v>
      </c>
      <c r="D302" s="140" t="s">
        <v>761</v>
      </c>
      <c r="E302" s="138">
        <v>2</v>
      </c>
    </row>
    <row r="303" spans="1:5" customFormat="1" ht="15">
      <c r="A303" s="38" t="str">
        <f t="shared" si="12"/>
        <v>HOS</v>
      </c>
      <c r="B303" s="38" t="str">
        <f t="shared" si="13"/>
        <v>416</v>
      </c>
      <c r="C303" s="139" t="s">
        <v>762</v>
      </c>
      <c r="D303" s="140" t="s">
        <v>763</v>
      </c>
      <c r="E303" s="138">
        <v>2</v>
      </c>
    </row>
    <row r="304" spans="1:5" customFormat="1" ht="15">
      <c r="A304" s="38" t="str">
        <f t="shared" si="12"/>
        <v>HOS</v>
      </c>
      <c r="B304" s="38" t="str">
        <f t="shared" si="13"/>
        <v>448</v>
      </c>
      <c r="C304" s="139" t="s">
        <v>764</v>
      </c>
      <c r="D304" s="140" t="s">
        <v>765</v>
      </c>
      <c r="E304" s="138">
        <v>5</v>
      </c>
    </row>
    <row r="305" spans="1:5" customFormat="1" ht="15">
      <c r="A305" s="38" t="str">
        <f t="shared" si="12"/>
        <v>HOS</v>
      </c>
      <c r="B305" s="38" t="str">
        <f t="shared" si="13"/>
        <v>449</v>
      </c>
      <c r="C305" s="139" t="s">
        <v>766</v>
      </c>
      <c r="D305" s="140" t="s">
        <v>767</v>
      </c>
      <c r="E305" s="138">
        <v>5</v>
      </c>
    </row>
    <row r="306" spans="1:5" customFormat="1" ht="15">
      <c r="A306" s="38" t="str">
        <f t="shared" si="12"/>
        <v>HOS</v>
      </c>
      <c r="B306" s="38" t="str">
        <f t="shared" si="13"/>
        <v>496</v>
      </c>
      <c r="C306" s="139" t="s">
        <v>768</v>
      </c>
      <c r="D306" s="140" t="s">
        <v>734</v>
      </c>
      <c r="E306" s="138">
        <v>1</v>
      </c>
    </row>
    <row r="307" spans="1:5" customFormat="1" ht="15">
      <c r="A307" s="38" t="str">
        <f t="shared" si="12"/>
        <v>HRM</v>
      </c>
      <c r="B307" s="38" t="str">
        <f t="shared" si="13"/>
        <v>303</v>
      </c>
      <c r="C307" s="139" t="s">
        <v>769</v>
      </c>
      <c r="D307" s="140" t="s">
        <v>770</v>
      </c>
      <c r="E307" s="138">
        <v>3</v>
      </c>
    </row>
    <row r="308" spans="1:5" customFormat="1" ht="15">
      <c r="A308" s="38" t="str">
        <f t="shared" si="12"/>
        <v>IMD</v>
      </c>
      <c r="B308" s="38" t="str">
        <f t="shared" si="13"/>
        <v>251</v>
      </c>
      <c r="C308" s="139" t="s">
        <v>771</v>
      </c>
      <c r="D308" s="140" t="s">
        <v>772</v>
      </c>
      <c r="E308" s="138">
        <v>2</v>
      </c>
    </row>
    <row r="309" spans="1:5" customFormat="1" ht="15">
      <c r="A309" s="38" t="str">
        <f t="shared" si="12"/>
        <v>IMN</v>
      </c>
      <c r="B309" s="38" t="str">
        <f t="shared" si="13"/>
        <v>250</v>
      </c>
      <c r="C309" s="139" t="s">
        <v>773</v>
      </c>
      <c r="D309" s="140" t="s">
        <v>774</v>
      </c>
      <c r="E309" s="138">
        <v>2</v>
      </c>
    </row>
    <row r="310" spans="1:5" customFormat="1" ht="15">
      <c r="A310" s="38" t="str">
        <f t="shared" si="12"/>
        <v>IMN</v>
      </c>
      <c r="B310" s="38" t="str">
        <f t="shared" si="13"/>
        <v>324</v>
      </c>
      <c r="C310" s="139" t="s">
        <v>775</v>
      </c>
      <c r="D310" s="140" t="s">
        <v>776</v>
      </c>
      <c r="E310" s="138">
        <v>2</v>
      </c>
    </row>
    <row r="311" spans="1:5" customFormat="1" ht="15">
      <c r="A311" s="38" t="str">
        <f t="shared" si="12"/>
        <v xml:space="preserve">IS </v>
      </c>
      <c r="B311" s="38" t="str">
        <f t="shared" si="13"/>
        <v>251</v>
      </c>
      <c r="C311" s="139" t="s">
        <v>777</v>
      </c>
      <c r="D311" s="140" t="s">
        <v>778</v>
      </c>
      <c r="E311" s="138">
        <v>3</v>
      </c>
    </row>
    <row r="312" spans="1:5" customFormat="1" ht="15">
      <c r="A312" s="38" t="str">
        <f t="shared" si="12"/>
        <v xml:space="preserve">IS </v>
      </c>
      <c r="B312" s="38" t="str">
        <f t="shared" si="13"/>
        <v>252</v>
      </c>
      <c r="C312" s="139" t="s">
        <v>779</v>
      </c>
      <c r="D312" s="140" t="s">
        <v>780</v>
      </c>
      <c r="E312" s="138">
        <v>3</v>
      </c>
    </row>
    <row r="313" spans="1:5" customFormat="1" ht="15">
      <c r="A313" s="38" t="str">
        <f t="shared" si="12"/>
        <v xml:space="preserve">IS </v>
      </c>
      <c r="B313" s="38" t="str">
        <f t="shared" si="13"/>
        <v>253</v>
      </c>
      <c r="C313" s="139" t="s">
        <v>781</v>
      </c>
      <c r="D313" s="140" t="s">
        <v>782</v>
      </c>
      <c r="E313" s="138">
        <v>3</v>
      </c>
    </row>
    <row r="314" spans="1:5" customFormat="1" ht="15">
      <c r="A314" s="38" t="str">
        <f t="shared" si="12"/>
        <v xml:space="preserve">IS </v>
      </c>
      <c r="B314" s="38" t="str">
        <f t="shared" si="13"/>
        <v>301</v>
      </c>
      <c r="C314" s="139" t="s">
        <v>783</v>
      </c>
      <c r="D314" s="140" t="s">
        <v>784</v>
      </c>
      <c r="E314" s="138">
        <v>3</v>
      </c>
    </row>
    <row r="315" spans="1:5" customFormat="1" ht="15">
      <c r="A315" s="38" t="str">
        <f t="shared" si="12"/>
        <v xml:space="preserve">IS </v>
      </c>
      <c r="B315" s="38" t="str">
        <f t="shared" si="13"/>
        <v>342</v>
      </c>
      <c r="C315" s="139" t="s">
        <v>785</v>
      </c>
      <c r="D315" s="140" t="s">
        <v>786</v>
      </c>
      <c r="E315" s="138">
        <v>2</v>
      </c>
    </row>
    <row r="316" spans="1:5" customFormat="1" ht="15">
      <c r="A316" s="38" t="str">
        <f t="shared" si="12"/>
        <v xml:space="preserve">IS </v>
      </c>
      <c r="B316" s="38" t="str">
        <f t="shared" si="13"/>
        <v>348</v>
      </c>
      <c r="C316" s="139" t="s">
        <v>787</v>
      </c>
      <c r="D316" s="140" t="s">
        <v>645</v>
      </c>
      <c r="E316" s="138">
        <v>3</v>
      </c>
    </row>
    <row r="317" spans="1:5" customFormat="1" ht="15">
      <c r="A317" s="38" t="str">
        <f t="shared" si="12"/>
        <v xml:space="preserve">IS </v>
      </c>
      <c r="B317" s="38" t="str">
        <f t="shared" si="13"/>
        <v>381</v>
      </c>
      <c r="C317" s="139" t="s">
        <v>788</v>
      </c>
      <c r="D317" s="140" t="s">
        <v>789</v>
      </c>
      <c r="E317" s="138">
        <v>3</v>
      </c>
    </row>
    <row r="318" spans="1:5" customFormat="1" ht="15">
      <c r="A318" s="38" t="str">
        <f t="shared" si="12"/>
        <v xml:space="preserve">IS </v>
      </c>
      <c r="B318" s="38" t="str">
        <f t="shared" si="13"/>
        <v>384</v>
      </c>
      <c r="C318" s="139" t="s">
        <v>790</v>
      </c>
      <c r="D318" s="140" t="s">
        <v>791</v>
      </c>
      <c r="E318" s="138">
        <v>3</v>
      </c>
    </row>
    <row r="319" spans="1:5" customFormat="1" ht="15">
      <c r="A319" s="38" t="str">
        <f t="shared" si="12"/>
        <v xml:space="preserve">IS </v>
      </c>
      <c r="B319" s="38" t="str">
        <f t="shared" si="13"/>
        <v>400</v>
      </c>
      <c r="C319" s="139" t="s">
        <v>792</v>
      </c>
      <c r="D319" s="140" t="s">
        <v>793</v>
      </c>
      <c r="E319" s="138">
        <v>2</v>
      </c>
    </row>
    <row r="320" spans="1:5" customFormat="1" ht="15">
      <c r="A320" s="38" t="str">
        <f t="shared" si="12"/>
        <v xml:space="preserve">IS </v>
      </c>
      <c r="B320" s="38" t="str">
        <f t="shared" si="13"/>
        <v>401</v>
      </c>
      <c r="C320" s="139" t="s">
        <v>794</v>
      </c>
      <c r="D320" s="140" t="s">
        <v>795</v>
      </c>
      <c r="E320" s="138">
        <v>3</v>
      </c>
    </row>
    <row r="321" spans="1:5" customFormat="1" ht="15">
      <c r="A321" s="38" t="str">
        <f t="shared" si="12"/>
        <v xml:space="preserve">IS </v>
      </c>
      <c r="B321" s="38" t="str">
        <f t="shared" si="13"/>
        <v>402</v>
      </c>
      <c r="C321" s="139" t="s">
        <v>796</v>
      </c>
      <c r="D321" s="140" t="s">
        <v>797</v>
      </c>
      <c r="E321" s="138">
        <v>3</v>
      </c>
    </row>
    <row r="322" spans="1:5" customFormat="1" ht="15">
      <c r="A322" s="38" t="str">
        <f t="shared" si="12"/>
        <v xml:space="preserve">IS </v>
      </c>
      <c r="B322" s="38" t="str">
        <f t="shared" si="13"/>
        <v>413</v>
      </c>
      <c r="C322" s="139" t="s">
        <v>798</v>
      </c>
      <c r="D322" s="140" t="s">
        <v>799</v>
      </c>
      <c r="E322" s="138">
        <v>3</v>
      </c>
    </row>
    <row r="323" spans="1:5" customFormat="1" ht="15">
      <c r="A323" s="38" t="str">
        <f t="shared" si="12"/>
        <v xml:space="preserve">IS </v>
      </c>
      <c r="B323" s="38" t="str">
        <f t="shared" si="13"/>
        <v>422</v>
      </c>
      <c r="C323" s="139" t="s">
        <v>800</v>
      </c>
      <c r="D323" s="140" t="s">
        <v>801</v>
      </c>
      <c r="E323" s="138">
        <v>2</v>
      </c>
    </row>
    <row r="324" spans="1:5" customFormat="1" ht="15">
      <c r="A324" s="38" t="str">
        <f t="shared" si="12"/>
        <v xml:space="preserve">IS </v>
      </c>
      <c r="B324" s="38" t="str">
        <f t="shared" si="13"/>
        <v>432</v>
      </c>
      <c r="C324" s="139" t="s">
        <v>802</v>
      </c>
      <c r="D324" s="140" t="s">
        <v>803</v>
      </c>
      <c r="E324" s="138">
        <v>3</v>
      </c>
    </row>
    <row r="325" spans="1:5" customFormat="1" ht="15">
      <c r="A325" s="38" t="str">
        <f t="shared" si="12"/>
        <v xml:space="preserve">IS </v>
      </c>
      <c r="B325" s="38" t="str">
        <f t="shared" si="13"/>
        <v>433</v>
      </c>
      <c r="C325" s="139" t="s">
        <v>804</v>
      </c>
      <c r="D325" s="140" t="s">
        <v>805</v>
      </c>
      <c r="E325" s="138">
        <v>2</v>
      </c>
    </row>
    <row r="326" spans="1:5" customFormat="1" ht="15">
      <c r="A326" s="38" t="str">
        <f t="shared" si="12"/>
        <v xml:space="preserve">IS </v>
      </c>
      <c r="B326" s="38" t="str">
        <f t="shared" si="13"/>
        <v>436</v>
      </c>
      <c r="C326" s="139" t="s">
        <v>806</v>
      </c>
      <c r="D326" s="140" t="s">
        <v>807</v>
      </c>
      <c r="E326" s="138">
        <v>2</v>
      </c>
    </row>
    <row r="327" spans="1:5" customFormat="1" ht="15">
      <c r="A327" s="38" t="str">
        <f t="shared" si="12"/>
        <v xml:space="preserve">IS </v>
      </c>
      <c r="B327" s="38" t="str">
        <f t="shared" si="13"/>
        <v>437</v>
      </c>
      <c r="C327" s="139" t="s">
        <v>808</v>
      </c>
      <c r="D327" s="140" t="s">
        <v>809</v>
      </c>
      <c r="E327" s="138">
        <v>2</v>
      </c>
    </row>
    <row r="328" spans="1:5" customFormat="1" ht="15">
      <c r="A328" s="38" t="str">
        <f t="shared" si="12"/>
        <v xml:space="preserve">IS </v>
      </c>
      <c r="B328" s="38" t="str">
        <f t="shared" si="13"/>
        <v>442</v>
      </c>
      <c r="C328" s="139" t="s">
        <v>810</v>
      </c>
      <c r="D328" s="140" t="s">
        <v>811</v>
      </c>
      <c r="E328" s="138">
        <v>2</v>
      </c>
    </row>
    <row r="329" spans="1:5" customFormat="1" ht="15">
      <c r="A329" s="38" t="str">
        <f t="shared" si="12"/>
        <v xml:space="preserve">IS </v>
      </c>
      <c r="B329" s="38" t="str">
        <f t="shared" si="13"/>
        <v>448</v>
      </c>
      <c r="C329" s="139" t="s">
        <v>812</v>
      </c>
      <c r="D329" s="140" t="s">
        <v>645</v>
      </c>
      <c r="E329" s="138">
        <v>3</v>
      </c>
    </row>
    <row r="330" spans="1:5" customFormat="1" ht="15">
      <c r="A330" s="38" t="str">
        <f t="shared" si="12"/>
        <v xml:space="preserve">IS </v>
      </c>
      <c r="B330" s="38" t="str">
        <f t="shared" si="13"/>
        <v>449</v>
      </c>
      <c r="C330" s="139" t="s">
        <v>813</v>
      </c>
      <c r="D330" s="140" t="s">
        <v>696</v>
      </c>
      <c r="E330" s="138">
        <v>3</v>
      </c>
    </row>
    <row r="331" spans="1:5" customFormat="1" ht="15">
      <c r="A331" s="38" t="str">
        <f t="shared" si="12"/>
        <v xml:space="preserve">IS </v>
      </c>
      <c r="B331" s="38" t="str">
        <f t="shared" si="13"/>
        <v>632</v>
      </c>
      <c r="C331" s="139" t="s">
        <v>814</v>
      </c>
      <c r="D331" s="140" t="s">
        <v>815</v>
      </c>
      <c r="E331" s="138">
        <v>3</v>
      </c>
    </row>
    <row r="332" spans="1:5" customFormat="1" ht="15">
      <c r="A332" s="38" t="str">
        <f t="shared" si="12"/>
        <v xml:space="preserve">IS </v>
      </c>
      <c r="B332" s="38" t="str">
        <f t="shared" si="13"/>
        <v>651</v>
      </c>
      <c r="C332" s="139" t="s">
        <v>816</v>
      </c>
      <c r="D332" s="140" t="s">
        <v>778</v>
      </c>
      <c r="E332" s="138">
        <v>3</v>
      </c>
    </row>
    <row r="333" spans="1:5" customFormat="1" ht="15">
      <c r="A333" s="38" t="str">
        <f t="shared" si="12"/>
        <v xml:space="preserve">IS </v>
      </c>
      <c r="B333" s="38" t="str">
        <f t="shared" si="13"/>
        <v>681</v>
      </c>
      <c r="C333" s="139" t="s">
        <v>817</v>
      </c>
      <c r="D333" s="140" t="s">
        <v>789</v>
      </c>
      <c r="E333" s="138">
        <v>3</v>
      </c>
    </row>
    <row r="334" spans="1:5" customFormat="1" ht="15">
      <c r="A334" s="38" t="str">
        <f t="shared" si="12"/>
        <v xml:space="preserve">IS </v>
      </c>
      <c r="B334" s="38" t="str">
        <f t="shared" si="13"/>
        <v>701</v>
      </c>
      <c r="C334" s="139" t="s">
        <v>818</v>
      </c>
      <c r="D334" s="140" t="s">
        <v>819</v>
      </c>
      <c r="E334" s="138">
        <v>3</v>
      </c>
    </row>
    <row r="335" spans="1:5" customFormat="1" ht="15">
      <c r="A335" s="38" t="str">
        <f t="shared" si="12"/>
        <v xml:space="preserve">IS </v>
      </c>
      <c r="B335" s="38" t="str">
        <f t="shared" si="13"/>
        <v>702</v>
      </c>
      <c r="C335" s="139" t="s">
        <v>820</v>
      </c>
      <c r="D335" s="140" t="s">
        <v>797</v>
      </c>
      <c r="E335" s="138">
        <v>2</v>
      </c>
    </row>
    <row r="336" spans="1:5" customFormat="1" ht="15">
      <c r="A336" s="38" t="str">
        <f t="shared" ref="A336:A399" si="14">LEFT(C336,3)</f>
        <v xml:space="preserve">IS </v>
      </c>
      <c r="B336" s="38" t="str">
        <f t="shared" ref="B336:B399" si="15">RIGHT(C336,3)</f>
        <v>722</v>
      </c>
      <c r="C336" s="139" t="s">
        <v>821</v>
      </c>
      <c r="D336" s="140" t="s">
        <v>822</v>
      </c>
      <c r="E336" s="138">
        <v>2</v>
      </c>
    </row>
    <row r="337" spans="1:5" customFormat="1" ht="15">
      <c r="A337" s="38" t="str">
        <f t="shared" si="14"/>
        <v>LAW</v>
      </c>
      <c r="B337" s="38" t="str">
        <f t="shared" si="15"/>
        <v>392</v>
      </c>
      <c r="C337" s="139" t="s">
        <v>823</v>
      </c>
      <c r="D337" s="140" t="s">
        <v>824</v>
      </c>
      <c r="E337" s="138">
        <v>3</v>
      </c>
    </row>
    <row r="338" spans="1:5" customFormat="1" ht="15">
      <c r="A338" s="38" t="str">
        <f t="shared" si="14"/>
        <v>LAW</v>
      </c>
      <c r="B338" s="38" t="str">
        <f t="shared" si="15"/>
        <v>413</v>
      </c>
      <c r="C338" s="139" t="s">
        <v>825</v>
      </c>
      <c r="D338" s="140" t="s">
        <v>826</v>
      </c>
      <c r="E338" s="138">
        <v>2</v>
      </c>
    </row>
    <row r="339" spans="1:5" customFormat="1" ht="15">
      <c r="A339" s="38" t="str">
        <f t="shared" si="14"/>
        <v>MCC</v>
      </c>
      <c r="B339" s="38" t="str">
        <f t="shared" si="15"/>
        <v>201</v>
      </c>
      <c r="C339" s="139" t="s">
        <v>827</v>
      </c>
      <c r="D339" s="140" t="s">
        <v>828</v>
      </c>
      <c r="E339" s="138">
        <v>3</v>
      </c>
    </row>
    <row r="340" spans="1:5" customFormat="1" ht="15">
      <c r="A340" s="38" t="str">
        <f t="shared" si="14"/>
        <v>MCC</v>
      </c>
      <c r="B340" s="38" t="str">
        <f t="shared" si="15"/>
        <v>351</v>
      </c>
      <c r="C340" s="139" t="s">
        <v>829</v>
      </c>
      <c r="D340" s="140" t="s">
        <v>830</v>
      </c>
      <c r="E340" s="138">
        <v>3</v>
      </c>
    </row>
    <row r="341" spans="1:5" customFormat="1" ht="15">
      <c r="A341" s="38" t="str">
        <f t="shared" si="14"/>
        <v>MCC</v>
      </c>
      <c r="B341" s="38" t="str">
        <f t="shared" si="15"/>
        <v>401</v>
      </c>
      <c r="C341" s="139" t="s">
        <v>831</v>
      </c>
      <c r="D341" s="140" t="s">
        <v>832</v>
      </c>
      <c r="E341" s="138">
        <v>3</v>
      </c>
    </row>
    <row r="342" spans="1:5" customFormat="1" ht="15">
      <c r="A342" s="38" t="str">
        <f t="shared" si="14"/>
        <v>MCC</v>
      </c>
      <c r="B342" s="38" t="str">
        <f t="shared" si="15"/>
        <v>410</v>
      </c>
      <c r="C342" s="139" t="s">
        <v>833</v>
      </c>
      <c r="D342" s="140" t="s">
        <v>834</v>
      </c>
      <c r="E342" s="138">
        <v>1</v>
      </c>
    </row>
    <row r="343" spans="1:5" customFormat="1" ht="15">
      <c r="A343" s="38" t="str">
        <f t="shared" si="14"/>
        <v>MCC</v>
      </c>
      <c r="B343" s="38" t="str">
        <f t="shared" si="15"/>
        <v>413</v>
      </c>
      <c r="C343" s="139" t="s">
        <v>835</v>
      </c>
      <c r="D343" s="140" t="s">
        <v>836</v>
      </c>
      <c r="E343" s="138">
        <v>1</v>
      </c>
    </row>
    <row r="344" spans="1:5" customFormat="1" ht="15">
      <c r="A344" s="38" t="str">
        <f t="shared" si="14"/>
        <v>MCC</v>
      </c>
      <c r="B344" s="38" t="str">
        <f t="shared" si="15"/>
        <v>414</v>
      </c>
      <c r="C344" s="139" t="s">
        <v>837</v>
      </c>
      <c r="D344" s="140" t="s">
        <v>838</v>
      </c>
      <c r="E344" s="138">
        <v>1</v>
      </c>
    </row>
    <row r="345" spans="1:5" customFormat="1" ht="15">
      <c r="A345" s="38" t="str">
        <f t="shared" si="14"/>
        <v>MCC</v>
      </c>
      <c r="B345" s="38" t="str">
        <f t="shared" si="15"/>
        <v>418</v>
      </c>
      <c r="C345" s="139" t="s">
        <v>839</v>
      </c>
      <c r="D345" s="140" t="s">
        <v>840</v>
      </c>
      <c r="E345" s="138">
        <v>1</v>
      </c>
    </row>
    <row r="346" spans="1:5" customFormat="1" ht="15">
      <c r="A346" s="38" t="str">
        <f t="shared" si="14"/>
        <v>MCH</v>
      </c>
      <c r="B346" s="38" t="str">
        <f t="shared" si="15"/>
        <v>250</v>
      </c>
      <c r="C346" s="139" t="s">
        <v>841</v>
      </c>
      <c r="D346" s="140" t="s">
        <v>842</v>
      </c>
      <c r="E346" s="138">
        <v>2</v>
      </c>
    </row>
    <row r="347" spans="1:5" customFormat="1" ht="15">
      <c r="A347" s="38" t="str">
        <f t="shared" si="14"/>
        <v>MED</v>
      </c>
      <c r="B347" s="38" t="str">
        <f t="shared" si="15"/>
        <v>263</v>
      </c>
      <c r="C347" s="139" t="s">
        <v>843</v>
      </c>
      <c r="D347" s="140" t="s">
        <v>844</v>
      </c>
      <c r="E347" s="138">
        <v>1</v>
      </c>
    </row>
    <row r="348" spans="1:5" customFormat="1" ht="15">
      <c r="A348" s="38" t="str">
        <f t="shared" si="14"/>
        <v>MED</v>
      </c>
      <c r="B348" s="38" t="str">
        <f t="shared" si="15"/>
        <v>268</v>
      </c>
      <c r="C348" s="139" t="s">
        <v>845</v>
      </c>
      <c r="D348" s="140" t="s">
        <v>844</v>
      </c>
      <c r="E348" s="138">
        <v>2</v>
      </c>
    </row>
    <row r="349" spans="1:5" customFormat="1" ht="15">
      <c r="A349" s="38" t="str">
        <f t="shared" si="14"/>
        <v>MED</v>
      </c>
      <c r="B349" s="38" t="str">
        <f t="shared" si="15"/>
        <v>362</v>
      </c>
      <c r="C349" s="139" t="s">
        <v>846</v>
      </c>
      <c r="D349" s="140" t="s">
        <v>847</v>
      </c>
      <c r="E349" s="138">
        <v>2</v>
      </c>
    </row>
    <row r="350" spans="1:5" customFormat="1" ht="15">
      <c r="A350" s="38" t="str">
        <f t="shared" si="14"/>
        <v>MGT</v>
      </c>
      <c r="B350" s="38" t="str">
        <f t="shared" si="15"/>
        <v>433</v>
      </c>
      <c r="C350" s="139" t="s">
        <v>848</v>
      </c>
      <c r="D350" s="140" t="s">
        <v>849</v>
      </c>
      <c r="E350" s="138">
        <v>2</v>
      </c>
    </row>
    <row r="351" spans="1:5" customFormat="1" ht="15">
      <c r="A351" s="38" t="str">
        <f t="shared" si="14"/>
        <v>MIB</v>
      </c>
      <c r="B351" s="38" t="str">
        <f t="shared" si="15"/>
        <v>251</v>
      </c>
      <c r="C351" s="139" t="s">
        <v>850</v>
      </c>
      <c r="D351" s="140" t="s">
        <v>851</v>
      </c>
      <c r="E351" s="138">
        <v>3</v>
      </c>
    </row>
    <row r="352" spans="1:5" customFormat="1" ht="15">
      <c r="A352" s="38" t="str">
        <f t="shared" si="14"/>
        <v>MIB</v>
      </c>
      <c r="B352" s="38" t="str">
        <f t="shared" si="15"/>
        <v>253</v>
      </c>
      <c r="C352" s="139" t="s">
        <v>852</v>
      </c>
      <c r="D352" s="140" t="s">
        <v>853</v>
      </c>
      <c r="E352" s="138">
        <v>1</v>
      </c>
    </row>
    <row r="353" spans="1:5" customFormat="1" ht="15">
      <c r="A353" s="38" t="str">
        <f t="shared" si="14"/>
        <v>MIB</v>
      </c>
      <c r="B353" s="38" t="str">
        <f t="shared" si="15"/>
        <v>254</v>
      </c>
      <c r="C353" s="139" t="s">
        <v>854</v>
      </c>
      <c r="D353" s="140" t="s">
        <v>853</v>
      </c>
      <c r="E353" s="138">
        <v>1</v>
      </c>
    </row>
    <row r="354" spans="1:5" customFormat="1" ht="15">
      <c r="A354" s="38" t="str">
        <f t="shared" si="14"/>
        <v>MKT</v>
      </c>
      <c r="B354" s="38" t="str">
        <f t="shared" si="15"/>
        <v>253</v>
      </c>
      <c r="C354" s="139" t="s">
        <v>855</v>
      </c>
      <c r="D354" s="140" t="s">
        <v>856</v>
      </c>
      <c r="E354" s="138">
        <v>3</v>
      </c>
    </row>
    <row r="355" spans="1:5" customFormat="1" ht="15">
      <c r="A355" s="38" t="str">
        <f t="shared" si="14"/>
        <v>MKT</v>
      </c>
      <c r="B355" s="38" t="str">
        <f t="shared" si="15"/>
        <v>424</v>
      </c>
      <c r="C355" s="139" t="s">
        <v>857</v>
      </c>
      <c r="D355" s="140" t="s">
        <v>858</v>
      </c>
      <c r="E355" s="138">
        <v>2</v>
      </c>
    </row>
    <row r="356" spans="1:5" customFormat="1" ht="15">
      <c r="A356" s="38" t="str">
        <f t="shared" si="14"/>
        <v>MTH</v>
      </c>
      <c r="B356" s="38" t="str">
        <f t="shared" si="15"/>
        <v>254</v>
      </c>
      <c r="C356" s="139" t="s">
        <v>859</v>
      </c>
      <c r="D356" s="140" t="s">
        <v>860</v>
      </c>
      <c r="E356" s="138">
        <v>3</v>
      </c>
    </row>
    <row r="357" spans="1:5" customFormat="1" ht="15">
      <c r="A357" s="38" t="str">
        <f t="shared" si="14"/>
        <v>NTR</v>
      </c>
      <c r="B357" s="38" t="str">
        <f t="shared" si="15"/>
        <v>151</v>
      </c>
      <c r="C357" s="139" t="s">
        <v>861</v>
      </c>
      <c r="D357" s="140" t="s">
        <v>862</v>
      </c>
      <c r="E357" s="138">
        <v>2</v>
      </c>
    </row>
    <row r="358" spans="1:5" customFormat="1" ht="15">
      <c r="A358" s="38" t="str">
        <f t="shared" si="14"/>
        <v>NTR</v>
      </c>
      <c r="B358" s="38" t="str">
        <f t="shared" si="15"/>
        <v>413</v>
      </c>
      <c r="C358" s="139" t="s">
        <v>863</v>
      </c>
      <c r="D358" s="140" t="s">
        <v>864</v>
      </c>
      <c r="E358" s="138">
        <v>1</v>
      </c>
    </row>
    <row r="359" spans="1:5" customFormat="1" ht="15">
      <c r="A359" s="38" t="str">
        <f t="shared" si="14"/>
        <v>NTR</v>
      </c>
      <c r="B359" s="38" t="str">
        <f t="shared" si="15"/>
        <v>431</v>
      </c>
      <c r="C359" s="139" t="s">
        <v>865</v>
      </c>
      <c r="D359" s="140" t="s">
        <v>866</v>
      </c>
      <c r="E359" s="138">
        <v>1</v>
      </c>
    </row>
    <row r="360" spans="1:5" customFormat="1" ht="15">
      <c r="A360" s="38" t="str">
        <f t="shared" si="14"/>
        <v>NUR</v>
      </c>
      <c r="B360" s="38" t="str">
        <f t="shared" si="15"/>
        <v>248</v>
      </c>
      <c r="C360" s="139" t="s">
        <v>867</v>
      </c>
      <c r="D360" s="140" t="s">
        <v>868</v>
      </c>
      <c r="E360" s="138">
        <v>3</v>
      </c>
    </row>
    <row r="361" spans="1:5" customFormat="1" ht="15">
      <c r="A361" s="38" t="str">
        <f t="shared" si="14"/>
        <v>NUR</v>
      </c>
      <c r="B361" s="38" t="str">
        <f t="shared" si="15"/>
        <v>251</v>
      </c>
      <c r="C361" s="139" t="s">
        <v>869</v>
      </c>
      <c r="D361" s="140" t="s">
        <v>870</v>
      </c>
      <c r="E361" s="138">
        <v>4</v>
      </c>
    </row>
    <row r="362" spans="1:5" customFormat="1" ht="15">
      <c r="A362" s="38" t="str">
        <f t="shared" si="14"/>
        <v>NUR</v>
      </c>
      <c r="B362" s="38" t="str">
        <f t="shared" si="15"/>
        <v>296</v>
      </c>
      <c r="C362" s="139" t="s">
        <v>871</v>
      </c>
      <c r="D362" s="140" t="s">
        <v>734</v>
      </c>
      <c r="E362" s="138">
        <v>1</v>
      </c>
    </row>
    <row r="363" spans="1:5" customFormat="1" ht="15">
      <c r="A363" s="38" t="str">
        <f t="shared" si="14"/>
        <v>NUR</v>
      </c>
      <c r="B363" s="38" t="str">
        <f t="shared" si="15"/>
        <v>300</v>
      </c>
      <c r="C363" s="139" t="s">
        <v>872</v>
      </c>
      <c r="D363" s="140" t="s">
        <v>873</v>
      </c>
      <c r="E363" s="138">
        <v>3</v>
      </c>
    </row>
    <row r="364" spans="1:5" customFormat="1" ht="15">
      <c r="A364" s="38" t="str">
        <f t="shared" si="14"/>
        <v>NUR</v>
      </c>
      <c r="B364" s="38" t="str">
        <f t="shared" si="15"/>
        <v>301</v>
      </c>
      <c r="C364" s="139" t="s">
        <v>874</v>
      </c>
      <c r="D364" s="140" t="s">
        <v>873</v>
      </c>
      <c r="E364" s="138">
        <v>4</v>
      </c>
    </row>
    <row r="365" spans="1:5" customFormat="1" ht="15">
      <c r="A365" s="38" t="str">
        <f t="shared" si="14"/>
        <v>NUR</v>
      </c>
      <c r="B365" s="38" t="str">
        <f t="shared" si="15"/>
        <v>302</v>
      </c>
      <c r="C365" s="139" t="s">
        <v>875</v>
      </c>
      <c r="D365" s="140" t="s">
        <v>876</v>
      </c>
      <c r="E365" s="138">
        <v>2</v>
      </c>
    </row>
    <row r="366" spans="1:5" customFormat="1" ht="15">
      <c r="A366" s="38" t="str">
        <f t="shared" si="14"/>
        <v>NUR</v>
      </c>
      <c r="B366" s="38" t="str">
        <f t="shared" si="15"/>
        <v>303</v>
      </c>
      <c r="C366" s="139" t="s">
        <v>877</v>
      </c>
      <c r="D366" s="140" t="s">
        <v>878</v>
      </c>
      <c r="E366" s="138">
        <v>2</v>
      </c>
    </row>
    <row r="367" spans="1:5" customFormat="1" ht="15">
      <c r="A367" s="38" t="str">
        <f t="shared" si="14"/>
        <v>NUR</v>
      </c>
      <c r="B367" s="38" t="str">
        <f t="shared" si="15"/>
        <v>305</v>
      </c>
      <c r="C367" s="139" t="s">
        <v>879</v>
      </c>
      <c r="D367" s="140" t="s">
        <v>880</v>
      </c>
      <c r="E367" s="138">
        <v>2</v>
      </c>
    </row>
    <row r="368" spans="1:5" customFormat="1" ht="15">
      <c r="A368" s="38" t="str">
        <f t="shared" si="14"/>
        <v>NUR</v>
      </c>
      <c r="B368" s="38" t="str">
        <f t="shared" si="15"/>
        <v>306</v>
      </c>
      <c r="C368" s="139" t="s">
        <v>881</v>
      </c>
      <c r="D368" s="140" t="s">
        <v>882</v>
      </c>
      <c r="E368" s="138">
        <v>2</v>
      </c>
    </row>
    <row r="369" spans="1:5" customFormat="1" ht="15">
      <c r="A369" s="38" t="str">
        <f t="shared" si="14"/>
        <v>NUR</v>
      </c>
      <c r="B369" s="38" t="str">
        <f t="shared" si="15"/>
        <v>313</v>
      </c>
      <c r="C369" s="139" t="s">
        <v>883</v>
      </c>
      <c r="D369" s="140" t="s">
        <v>884</v>
      </c>
      <c r="E369" s="138">
        <v>2</v>
      </c>
    </row>
    <row r="370" spans="1:5" customFormat="1" ht="15">
      <c r="A370" s="38" t="str">
        <f t="shared" si="14"/>
        <v>NUR</v>
      </c>
      <c r="B370" s="38" t="str">
        <f t="shared" si="15"/>
        <v>323</v>
      </c>
      <c r="C370" s="139" t="s">
        <v>885</v>
      </c>
      <c r="D370" s="140" t="s">
        <v>886</v>
      </c>
      <c r="E370" s="138">
        <v>3</v>
      </c>
    </row>
    <row r="371" spans="1:5" customFormat="1" ht="15">
      <c r="A371" s="38" t="str">
        <f t="shared" si="14"/>
        <v>NUR</v>
      </c>
      <c r="B371" s="38" t="str">
        <f t="shared" si="15"/>
        <v>324</v>
      </c>
      <c r="C371" s="139" t="s">
        <v>887</v>
      </c>
      <c r="D371" s="140" t="s">
        <v>886</v>
      </c>
      <c r="E371" s="138">
        <v>4</v>
      </c>
    </row>
    <row r="372" spans="1:5" customFormat="1" ht="15">
      <c r="A372" s="38" t="str">
        <f t="shared" si="14"/>
        <v>NUR</v>
      </c>
      <c r="B372" s="38" t="str">
        <f t="shared" si="15"/>
        <v>333</v>
      </c>
      <c r="C372" s="139" t="s">
        <v>888</v>
      </c>
      <c r="D372" s="140" t="s">
        <v>889</v>
      </c>
      <c r="E372" s="138">
        <v>3</v>
      </c>
    </row>
    <row r="373" spans="1:5" customFormat="1" ht="15">
      <c r="A373" s="38" t="str">
        <f t="shared" si="14"/>
        <v>NUR</v>
      </c>
      <c r="B373" s="38" t="str">
        <f t="shared" si="15"/>
        <v>334</v>
      </c>
      <c r="C373" s="139" t="s">
        <v>890</v>
      </c>
      <c r="D373" s="140" t="s">
        <v>889</v>
      </c>
      <c r="E373" s="138">
        <v>4</v>
      </c>
    </row>
    <row r="374" spans="1:5" customFormat="1" ht="15">
      <c r="A374" s="38" t="str">
        <f t="shared" si="14"/>
        <v>NUR</v>
      </c>
      <c r="B374" s="38" t="str">
        <f t="shared" si="15"/>
        <v>343</v>
      </c>
      <c r="C374" s="139" t="s">
        <v>891</v>
      </c>
      <c r="D374" s="140" t="s">
        <v>892</v>
      </c>
      <c r="E374" s="138">
        <v>2</v>
      </c>
    </row>
    <row r="375" spans="1:5" customFormat="1" ht="15">
      <c r="A375" s="38" t="str">
        <f t="shared" si="14"/>
        <v>NUR</v>
      </c>
      <c r="B375" s="38" t="str">
        <f t="shared" si="15"/>
        <v>344</v>
      </c>
      <c r="C375" s="139" t="s">
        <v>893</v>
      </c>
      <c r="D375" s="140" t="s">
        <v>892</v>
      </c>
      <c r="E375" s="138">
        <v>3</v>
      </c>
    </row>
    <row r="376" spans="1:5" customFormat="1" ht="15">
      <c r="A376" s="38" t="str">
        <f t="shared" si="14"/>
        <v>NUR</v>
      </c>
      <c r="B376" s="38" t="str">
        <f t="shared" si="15"/>
        <v>348</v>
      </c>
      <c r="C376" s="139" t="s">
        <v>894</v>
      </c>
      <c r="D376" s="140" t="s">
        <v>895</v>
      </c>
      <c r="E376" s="138">
        <v>3</v>
      </c>
    </row>
    <row r="377" spans="1:5" customFormat="1" ht="15">
      <c r="A377" s="38" t="str">
        <f t="shared" si="14"/>
        <v>NUR</v>
      </c>
      <c r="B377" s="38" t="str">
        <f t="shared" si="15"/>
        <v>349</v>
      </c>
      <c r="C377" s="139" t="s">
        <v>896</v>
      </c>
      <c r="D377" s="140" t="s">
        <v>647</v>
      </c>
      <c r="E377" s="138">
        <v>1</v>
      </c>
    </row>
    <row r="378" spans="1:5" customFormat="1" ht="15">
      <c r="A378" s="38" t="str">
        <f t="shared" si="14"/>
        <v>NUR</v>
      </c>
      <c r="B378" s="38" t="str">
        <f t="shared" si="15"/>
        <v>396</v>
      </c>
      <c r="C378" s="139" t="s">
        <v>897</v>
      </c>
      <c r="D378" s="140" t="s">
        <v>734</v>
      </c>
      <c r="E378" s="138">
        <v>1</v>
      </c>
    </row>
    <row r="379" spans="1:5" customFormat="1" ht="15">
      <c r="A379" s="38" t="str">
        <f t="shared" si="14"/>
        <v>NUR</v>
      </c>
      <c r="B379" s="38" t="str">
        <f t="shared" si="15"/>
        <v>402</v>
      </c>
      <c r="C379" s="139" t="s">
        <v>898</v>
      </c>
      <c r="D379" s="140" t="s">
        <v>899</v>
      </c>
      <c r="E379" s="138">
        <v>2</v>
      </c>
    </row>
    <row r="380" spans="1:5" customFormat="1" ht="15">
      <c r="A380" s="38" t="str">
        <f t="shared" si="14"/>
        <v>NUR</v>
      </c>
      <c r="B380" s="38" t="str">
        <f t="shared" si="15"/>
        <v>403</v>
      </c>
      <c r="C380" s="139" t="s">
        <v>900</v>
      </c>
      <c r="D380" s="140" t="s">
        <v>901</v>
      </c>
      <c r="E380" s="138">
        <v>2</v>
      </c>
    </row>
    <row r="381" spans="1:5" customFormat="1" ht="15">
      <c r="A381" s="38" t="str">
        <f t="shared" si="14"/>
        <v>NUR</v>
      </c>
      <c r="B381" s="38" t="str">
        <f t="shared" si="15"/>
        <v>405</v>
      </c>
      <c r="C381" s="139" t="s">
        <v>902</v>
      </c>
      <c r="D381" s="140" t="s">
        <v>903</v>
      </c>
      <c r="E381" s="138">
        <v>2</v>
      </c>
    </row>
    <row r="382" spans="1:5" customFormat="1" ht="15">
      <c r="A382" s="38" t="str">
        <f t="shared" si="14"/>
        <v>NUR</v>
      </c>
      <c r="B382" s="38" t="str">
        <f t="shared" si="15"/>
        <v>406</v>
      </c>
      <c r="C382" s="139" t="s">
        <v>904</v>
      </c>
      <c r="D382" s="140" t="s">
        <v>905</v>
      </c>
      <c r="E382" s="138">
        <v>2</v>
      </c>
    </row>
    <row r="383" spans="1:5" customFormat="1" ht="15">
      <c r="A383" s="38" t="str">
        <f t="shared" si="14"/>
        <v>NUR</v>
      </c>
      <c r="B383" s="38" t="str">
        <f t="shared" si="15"/>
        <v>413</v>
      </c>
      <c r="C383" s="139" t="s">
        <v>906</v>
      </c>
      <c r="D383" s="140" t="s">
        <v>907</v>
      </c>
      <c r="E383" s="138">
        <v>2</v>
      </c>
    </row>
    <row r="384" spans="1:5" customFormat="1" ht="15">
      <c r="A384" s="38" t="str">
        <f t="shared" si="14"/>
        <v>NUR</v>
      </c>
      <c r="B384" s="38" t="str">
        <f t="shared" si="15"/>
        <v>414</v>
      </c>
      <c r="C384" s="139" t="s">
        <v>908</v>
      </c>
      <c r="D384" s="140" t="s">
        <v>909</v>
      </c>
      <c r="E384" s="138">
        <v>2</v>
      </c>
    </row>
    <row r="385" spans="1:5" customFormat="1" ht="15">
      <c r="A385" s="38" t="str">
        <f t="shared" si="14"/>
        <v>NUR</v>
      </c>
      <c r="B385" s="38" t="str">
        <f t="shared" si="15"/>
        <v>423</v>
      </c>
      <c r="C385" s="139" t="s">
        <v>910</v>
      </c>
      <c r="D385" s="140" t="s">
        <v>911</v>
      </c>
      <c r="E385" s="138">
        <v>2</v>
      </c>
    </row>
    <row r="386" spans="1:5" customFormat="1" ht="15">
      <c r="A386" s="38" t="str">
        <f t="shared" si="14"/>
        <v>NUR</v>
      </c>
      <c r="B386" s="38" t="str">
        <f t="shared" si="15"/>
        <v>433</v>
      </c>
      <c r="C386" s="139" t="s">
        <v>912</v>
      </c>
      <c r="D386" s="140" t="s">
        <v>913</v>
      </c>
      <c r="E386" s="138">
        <v>2</v>
      </c>
    </row>
    <row r="387" spans="1:5" customFormat="1" ht="15">
      <c r="A387" s="38" t="str">
        <f t="shared" si="14"/>
        <v>NUR</v>
      </c>
      <c r="B387" s="38" t="str">
        <f t="shared" si="15"/>
        <v>448</v>
      </c>
      <c r="C387" s="139" t="s">
        <v>914</v>
      </c>
      <c r="D387" s="140" t="s">
        <v>915</v>
      </c>
      <c r="E387" s="138">
        <v>5</v>
      </c>
    </row>
    <row r="388" spans="1:5" customFormat="1" ht="15">
      <c r="A388" s="38" t="str">
        <f t="shared" si="14"/>
        <v>NUR</v>
      </c>
      <c r="B388" s="38" t="str">
        <f t="shared" si="15"/>
        <v>452</v>
      </c>
      <c r="C388" s="139" t="s">
        <v>916</v>
      </c>
      <c r="D388" s="140" t="s">
        <v>911</v>
      </c>
      <c r="E388" s="138">
        <v>3</v>
      </c>
    </row>
    <row r="389" spans="1:5" customFormat="1" ht="15">
      <c r="A389" s="38" t="str">
        <f t="shared" si="14"/>
        <v>NUR</v>
      </c>
      <c r="B389" s="38" t="str">
        <f t="shared" si="15"/>
        <v>453</v>
      </c>
      <c r="C389" s="139" t="s">
        <v>917</v>
      </c>
      <c r="D389" s="140" t="s">
        <v>913</v>
      </c>
      <c r="E389" s="138">
        <v>3</v>
      </c>
    </row>
    <row r="390" spans="1:5" customFormat="1" ht="15">
      <c r="A390" s="38" t="str">
        <f t="shared" si="14"/>
        <v>NUR</v>
      </c>
      <c r="B390" s="38" t="str">
        <f t="shared" si="15"/>
        <v>455</v>
      </c>
      <c r="C390" s="139" t="s">
        <v>918</v>
      </c>
      <c r="D390" s="140" t="s">
        <v>919</v>
      </c>
      <c r="E390" s="138">
        <v>2</v>
      </c>
    </row>
    <row r="391" spans="1:5" customFormat="1" ht="15">
      <c r="A391" s="38" t="str">
        <f t="shared" si="14"/>
        <v>PMY</v>
      </c>
      <c r="B391" s="38" t="str">
        <f t="shared" si="15"/>
        <v>300</v>
      </c>
      <c r="C391" s="139" t="s">
        <v>920</v>
      </c>
      <c r="D391" s="140" t="s">
        <v>921</v>
      </c>
      <c r="E391" s="138">
        <v>2</v>
      </c>
    </row>
    <row r="392" spans="1:5" customFormat="1" ht="15">
      <c r="A392" s="38" t="str">
        <f t="shared" si="14"/>
        <v>PMY</v>
      </c>
      <c r="B392" s="38" t="str">
        <f t="shared" si="15"/>
        <v>301</v>
      </c>
      <c r="C392" s="139" t="s">
        <v>922</v>
      </c>
      <c r="D392" s="140" t="s">
        <v>923</v>
      </c>
      <c r="E392" s="138">
        <v>3</v>
      </c>
    </row>
    <row r="393" spans="1:5" customFormat="1" ht="15">
      <c r="A393" s="38" t="str">
        <f t="shared" si="14"/>
        <v>PMY</v>
      </c>
      <c r="B393" s="38" t="str">
        <f t="shared" si="15"/>
        <v>302</v>
      </c>
      <c r="C393" s="139" t="s">
        <v>924</v>
      </c>
      <c r="D393" s="140" t="s">
        <v>925</v>
      </c>
      <c r="E393" s="138">
        <v>3</v>
      </c>
    </row>
    <row r="394" spans="1:5" customFormat="1" ht="15">
      <c r="A394" s="38" t="str">
        <f t="shared" si="14"/>
        <v>PMY</v>
      </c>
      <c r="B394" s="38" t="str">
        <f t="shared" si="15"/>
        <v>304</v>
      </c>
      <c r="C394" s="139" t="s">
        <v>926</v>
      </c>
      <c r="D394" s="140" t="s">
        <v>927</v>
      </c>
      <c r="E394" s="138">
        <v>3</v>
      </c>
    </row>
    <row r="395" spans="1:5" customFormat="1" ht="15">
      <c r="A395" s="38" t="str">
        <f t="shared" si="14"/>
        <v>PMY</v>
      </c>
      <c r="B395" s="38" t="str">
        <f t="shared" si="15"/>
        <v>443</v>
      </c>
      <c r="C395" s="139" t="s">
        <v>928</v>
      </c>
      <c r="D395" s="140" t="s">
        <v>929</v>
      </c>
      <c r="E395" s="138">
        <v>1</v>
      </c>
    </row>
    <row r="396" spans="1:5" customFormat="1" ht="15">
      <c r="A396" s="38" t="str">
        <f t="shared" si="14"/>
        <v>PTH</v>
      </c>
      <c r="B396" s="38" t="str">
        <f t="shared" si="15"/>
        <v>350</v>
      </c>
      <c r="C396" s="139" t="s">
        <v>930</v>
      </c>
      <c r="D396" s="140" t="s">
        <v>931</v>
      </c>
      <c r="E396" s="138">
        <v>3</v>
      </c>
    </row>
    <row r="397" spans="1:5" customFormat="1" ht="15">
      <c r="A397" s="38" t="str">
        <f t="shared" si="14"/>
        <v>PHC</v>
      </c>
      <c r="B397" s="38" t="str">
        <f t="shared" si="15"/>
        <v>351</v>
      </c>
      <c r="C397" s="139" t="s">
        <v>932</v>
      </c>
      <c r="D397" s="140" t="s">
        <v>933</v>
      </c>
      <c r="E397" s="138">
        <v>3</v>
      </c>
    </row>
    <row r="398" spans="1:5" customFormat="1" ht="15">
      <c r="A398" s="38" t="str">
        <f t="shared" si="14"/>
        <v>PHC</v>
      </c>
      <c r="B398" s="38" t="str">
        <f t="shared" si="15"/>
        <v>401</v>
      </c>
      <c r="C398" s="139" t="s">
        <v>934</v>
      </c>
      <c r="D398" s="140" t="s">
        <v>935</v>
      </c>
      <c r="E398" s="138">
        <v>3</v>
      </c>
    </row>
    <row r="399" spans="1:5" customFormat="1" ht="15">
      <c r="A399" s="38" t="str">
        <f t="shared" si="14"/>
        <v>PHC</v>
      </c>
      <c r="B399" s="38" t="str">
        <f t="shared" si="15"/>
        <v>402</v>
      </c>
      <c r="C399" s="139" t="s">
        <v>936</v>
      </c>
      <c r="D399" s="140" t="s">
        <v>937</v>
      </c>
      <c r="E399" s="138">
        <v>2</v>
      </c>
    </row>
    <row r="400" spans="1:5" customFormat="1" ht="15">
      <c r="A400" s="38" t="str">
        <f t="shared" ref="A400:A463" si="16">LEFT(C400,3)</f>
        <v>PHC</v>
      </c>
      <c r="B400" s="38" t="str">
        <f t="shared" ref="B400:B463" si="17">RIGHT(C400,3)</f>
        <v>406</v>
      </c>
      <c r="C400" s="139" t="s">
        <v>938</v>
      </c>
      <c r="D400" s="140" t="s">
        <v>939</v>
      </c>
      <c r="E400" s="138">
        <v>3</v>
      </c>
    </row>
    <row r="401" spans="1:5" customFormat="1" ht="15">
      <c r="A401" s="38" t="str">
        <f t="shared" si="16"/>
        <v>PHC</v>
      </c>
      <c r="B401" s="38" t="str">
        <f t="shared" si="17"/>
        <v>414</v>
      </c>
      <c r="C401" s="139" t="s">
        <v>940</v>
      </c>
      <c r="D401" s="140" t="s">
        <v>941</v>
      </c>
      <c r="E401" s="138">
        <v>1</v>
      </c>
    </row>
    <row r="402" spans="1:5" customFormat="1" ht="15">
      <c r="A402" s="38" t="str">
        <f t="shared" si="16"/>
        <v>PHC</v>
      </c>
      <c r="B402" s="38" t="str">
        <f t="shared" si="17"/>
        <v>422</v>
      </c>
      <c r="C402" s="139" t="s">
        <v>942</v>
      </c>
      <c r="D402" s="140" t="s">
        <v>943</v>
      </c>
      <c r="E402" s="138">
        <v>1</v>
      </c>
    </row>
    <row r="403" spans="1:5" customFormat="1" ht="15">
      <c r="A403" s="38" t="str">
        <f t="shared" si="16"/>
        <v>PHC</v>
      </c>
      <c r="B403" s="38" t="str">
        <f t="shared" si="17"/>
        <v>424</v>
      </c>
      <c r="C403" s="139" t="s">
        <v>944</v>
      </c>
      <c r="D403" s="140" t="s">
        <v>945</v>
      </c>
      <c r="E403" s="138">
        <v>1</v>
      </c>
    </row>
    <row r="404" spans="1:5" customFormat="1" ht="15">
      <c r="A404" s="38" t="str">
        <f t="shared" si="16"/>
        <v>PHC</v>
      </c>
      <c r="B404" s="38" t="str">
        <f t="shared" si="17"/>
        <v>434</v>
      </c>
      <c r="C404" s="139" t="s">
        <v>946</v>
      </c>
      <c r="D404" s="140" t="s">
        <v>947</v>
      </c>
      <c r="E404" s="138">
        <v>1</v>
      </c>
    </row>
    <row r="405" spans="1:5" customFormat="1" ht="15">
      <c r="A405" s="38" t="str">
        <f t="shared" si="16"/>
        <v>PHC</v>
      </c>
      <c r="B405" s="38" t="str">
        <f t="shared" si="17"/>
        <v>451</v>
      </c>
      <c r="C405" s="139" t="s">
        <v>948</v>
      </c>
      <c r="D405" s="140" t="s">
        <v>949</v>
      </c>
      <c r="E405" s="138">
        <v>3</v>
      </c>
    </row>
    <row r="406" spans="1:5" customFormat="1" ht="15">
      <c r="A406" s="38" t="str">
        <f t="shared" si="16"/>
        <v>PHM</v>
      </c>
      <c r="B406" s="38" t="str">
        <f t="shared" si="17"/>
        <v>296</v>
      </c>
      <c r="C406" s="139" t="s">
        <v>950</v>
      </c>
      <c r="D406" s="140" t="s">
        <v>734</v>
      </c>
      <c r="E406" s="138">
        <v>1</v>
      </c>
    </row>
    <row r="407" spans="1:5" customFormat="1" ht="15">
      <c r="A407" s="38" t="str">
        <f t="shared" si="16"/>
        <v>PHM</v>
      </c>
      <c r="B407" s="38" t="str">
        <f t="shared" si="17"/>
        <v>396</v>
      </c>
      <c r="C407" s="139" t="s">
        <v>951</v>
      </c>
      <c r="D407" s="140" t="s">
        <v>734</v>
      </c>
      <c r="E407" s="138">
        <v>1</v>
      </c>
    </row>
    <row r="408" spans="1:5" customFormat="1" ht="15">
      <c r="A408" s="38" t="str">
        <f t="shared" si="16"/>
        <v>PHM</v>
      </c>
      <c r="B408" s="38" t="str">
        <f t="shared" si="17"/>
        <v>402</v>
      </c>
      <c r="C408" s="139" t="s">
        <v>952</v>
      </c>
      <c r="D408" s="140" t="s">
        <v>953</v>
      </c>
      <c r="E408" s="138">
        <v>3</v>
      </c>
    </row>
    <row r="409" spans="1:5" customFormat="1" ht="15">
      <c r="A409" s="38" t="str">
        <f t="shared" si="16"/>
        <v>PHM</v>
      </c>
      <c r="B409" s="38" t="str">
        <f t="shared" si="17"/>
        <v>404</v>
      </c>
      <c r="C409" s="139" t="s">
        <v>954</v>
      </c>
      <c r="D409" s="140" t="s">
        <v>955</v>
      </c>
      <c r="E409" s="138">
        <v>3</v>
      </c>
    </row>
    <row r="410" spans="1:5" customFormat="1" ht="15">
      <c r="A410" s="38" t="str">
        <f t="shared" si="16"/>
        <v>PHM</v>
      </c>
      <c r="B410" s="38" t="str">
        <f t="shared" si="17"/>
        <v>407</v>
      </c>
      <c r="C410" s="139" t="s">
        <v>956</v>
      </c>
      <c r="D410" s="140" t="s">
        <v>957</v>
      </c>
      <c r="E410" s="138">
        <v>3</v>
      </c>
    </row>
    <row r="411" spans="1:5" customFormat="1" ht="15">
      <c r="A411" s="38" t="str">
        <f t="shared" si="16"/>
        <v>PHM</v>
      </c>
      <c r="B411" s="38" t="str">
        <f t="shared" si="17"/>
        <v>410</v>
      </c>
      <c r="C411" s="139" t="s">
        <v>958</v>
      </c>
      <c r="D411" s="140" t="s">
        <v>959</v>
      </c>
      <c r="E411" s="138">
        <v>2</v>
      </c>
    </row>
    <row r="412" spans="1:5" customFormat="1" ht="15">
      <c r="A412" s="38" t="str">
        <f t="shared" si="16"/>
        <v>PHM</v>
      </c>
      <c r="B412" s="38" t="str">
        <f t="shared" si="17"/>
        <v>413</v>
      </c>
      <c r="C412" s="139" t="s">
        <v>960</v>
      </c>
      <c r="D412" s="140" t="s">
        <v>961</v>
      </c>
      <c r="E412" s="138">
        <v>2</v>
      </c>
    </row>
    <row r="413" spans="1:5" customFormat="1" ht="15">
      <c r="A413" s="38" t="str">
        <f t="shared" si="16"/>
        <v>PHM</v>
      </c>
      <c r="B413" s="38" t="str">
        <f t="shared" si="17"/>
        <v>447</v>
      </c>
      <c r="C413" s="139" t="s">
        <v>962</v>
      </c>
      <c r="D413" s="140" t="s">
        <v>963</v>
      </c>
      <c r="E413" s="138">
        <v>4</v>
      </c>
    </row>
    <row r="414" spans="1:5" customFormat="1" ht="15">
      <c r="A414" s="38" t="str">
        <f t="shared" si="16"/>
        <v>PHM</v>
      </c>
      <c r="B414" s="38" t="str">
        <f t="shared" si="17"/>
        <v>448</v>
      </c>
      <c r="C414" s="139" t="s">
        <v>964</v>
      </c>
      <c r="D414" s="140" t="s">
        <v>965</v>
      </c>
      <c r="E414" s="138">
        <v>4</v>
      </c>
    </row>
    <row r="415" spans="1:5" customFormat="1" ht="15">
      <c r="A415" s="38" t="str">
        <f t="shared" si="16"/>
        <v>PHM</v>
      </c>
      <c r="B415" s="38" t="str">
        <f t="shared" si="17"/>
        <v>496</v>
      </c>
      <c r="C415" s="139" t="s">
        <v>966</v>
      </c>
      <c r="D415" s="140" t="s">
        <v>734</v>
      </c>
      <c r="E415" s="138">
        <v>1</v>
      </c>
    </row>
    <row r="416" spans="1:5" customFormat="1" ht="15">
      <c r="A416" s="38" t="str">
        <f t="shared" si="16"/>
        <v>REM</v>
      </c>
      <c r="B416" s="38" t="str">
        <f t="shared" si="17"/>
        <v>400</v>
      </c>
      <c r="C416" s="139" t="s">
        <v>967</v>
      </c>
      <c r="D416" s="140" t="s">
        <v>968</v>
      </c>
      <c r="E416" s="138">
        <v>2</v>
      </c>
    </row>
    <row r="417" spans="1:5" customFormat="1" ht="15">
      <c r="A417" s="38" t="str">
        <f t="shared" si="16"/>
        <v xml:space="preserve">SE </v>
      </c>
      <c r="B417" s="38" t="str">
        <f t="shared" si="17"/>
        <v>445</v>
      </c>
      <c r="C417" s="139" t="s">
        <v>969</v>
      </c>
      <c r="D417" s="140" t="s">
        <v>970</v>
      </c>
      <c r="E417" s="138">
        <v>3</v>
      </c>
    </row>
    <row r="418" spans="1:5" customFormat="1" ht="15">
      <c r="A418" s="38" t="str">
        <f t="shared" si="16"/>
        <v>SOC</v>
      </c>
      <c r="B418" s="38" t="str">
        <f t="shared" si="17"/>
        <v>323</v>
      </c>
      <c r="C418" s="139" t="s">
        <v>971</v>
      </c>
      <c r="D418" s="140" t="s">
        <v>972</v>
      </c>
      <c r="E418" s="138">
        <v>1</v>
      </c>
    </row>
    <row r="419" spans="1:5" customFormat="1" ht="15">
      <c r="A419" s="38" t="str">
        <f t="shared" si="16"/>
        <v>SPM</v>
      </c>
      <c r="B419" s="38" t="str">
        <f t="shared" si="17"/>
        <v>200</v>
      </c>
      <c r="C419" s="139" t="s">
        <v>973</v>
      </c>
      <c r="D419" s="140" t="s">
        <v>974</v>
      </c>
      <c r="E419" s="138">
        <v>1</v>
      </c>
    </row>
    <row r="420" spans="1:5" customFormat="1" ht="15">
      <c r="A420" s="38" t="str">
        <f t="shared" si="16"/>
        <v>SPM</v>
      </c>
      <c r="B420" s="38" t="str">
        <f t="shared" si="17"/>
        <v>300</v>
      </c>
      <c r="C420" s="139" t="s">
        <v>975</v>
      </c>
      <c r="D420" s="140" t="s">
        <v>976</v>
      </c>
      <c r="E420" s="138">
        <v>1</v>
      </c>
    </row>
    <row r="421" spans="1:5" customFormat="1" ht="15">
      <c r="A421" s="38" t="str">
        <f t="shared" si="16"/>
        <v>SPM</v>
      </c>
      <c r="B421" s="38" t="str">
        <f t="shared" si="17"/>
        <v>302</v>
      </c>
      <c r="C421" s="139" t="s">
        <v>977</v>
      </c>
      <c r="D421" s="140" t="s">
        <v>978</v>
      </c>
      <c r="E421" s="138">
        <v>2</v>
      </c>
    </row>
    <row r="422" spans="1:5" customFormat="1" ht="15">
      <c r="A422" s="38" t="str">
        <f t="shared" si="16"/>
        <v>SPM</v>
      </c>
      <c r="B422" s="38" t="str">
        <f t="shared" si="17"/>
        <v>413</v>
      </c>
      <c r="C422" s="139" t="s">
        <v>979</v>
      </c>
      <c r="D422" s="140" t="s">
        <v>980</v>
      </c>
      <c r="E422" s="138">
        <v>1</v>
      </c>
    </row>
    <row r="423" spans="1:5" customFormat="1" ht="15">
      <c r="A423" s="38" t="str">
        <f t="shared" si="16"/>
        <v>STA</v>
      </c>
      <c r="B423" s="38" t="str">
        <f t="shared" si="17"/>
        <v>423</v>
      </c>
      <c r="C423" s="139" t="s">
        <v>981</v>
      </c>
      <c r="D423" s="140" t="s">
        <v>982</v>
      </c>
      <c r="E423" s="138">
        <v>3</v>
      </c>
    </row>
    <row r="424" spans="1:5" customFormat="1" ht="15">
      <c r="A424" s="38" t="str">
        <f t="shared" si="16"/>
        <v>SUR</v>
      </c>
      <c r="B424" s="38" t="str">
        <f t="shared" si="17"/>
        <v>251</v>
      </c>
      <c r="C424" s="139" t="s">
        <v>983</v>
      </c>
      <c r="D424" s="140" t="s">
        <v>984</v>
      </c>
      <c r="E424" s="138">
        <v>2</v>
      </c>
    </row>
    <row r="425" spans="1:5" customFormat="1" ht="15">
      <c r="A425" s="38" t="str">
        <f t="shared" si="16"/>
        <v>TOU</v>
      </c>
      <c r="B425" s="38" t="str">
        <f t="shared" si="17"/>
        <v>151</v>
      </c>
      <c r="C425" s="139" t="s">
        <v>985</v>
      </c>
      <c r="D425" s="140" t="s">
        <v>986</v>
      </c>
      <c r="E425" s="138">
        <v>2</v>
      </c>
    </row>
    <row r="426" spans="1:5" customFormat="1" ht="15">
      <c r="A426" s="38" t="str">
        <f t="shared" si="16"/>
        <v>TOU</v>
      </c>
      <c r="B426" s="38" t="str">
        <f t="shared" si="17"/>
        <v>296</v>
      </c>
      <c r="C426" s="139" t="s">
        <v>987</v>
      </c>
      <c r="D426" s="140" t="s">
        <v>734</v>
      </c>
      <c r="E426" s="138">
        <v>1</v>
      </c>
    </row>
    <row r="427" spans="1:5" customFormat="1" ht="15">
      <c r="A427" s="38" t="str">
        <f t="shared" si="16"/>
        <v>TOU</v>
      </c>
      <c r="B427" s="38" t="str">
        <f t="shared" si="17"/>
        <v>348</v>
      </c>
      <c r="C427" s="139" t="s">
        <v>988</v>
      </c>
      <c r="D427" s="140" t="s">
        <v>736</v>
      </c>
      <c r="E427" s="138">
        <v>5</v>
      </c>
    </row>
    <row r="428" spans="1:5" customFormat="1" ht="15">
      <c r="A428" s="38" t="str">
        <f t="shared" si="16"/>
        <v>TOU</v>
      </c>
      <c r="B428" s="38" t="str">
        <f t="shared" si="17"/>
        <v>349</v>
      </c>
      <c r="C428" s="139" t="s">
        <v>989</v>
      </c>
      <c r="D428" s="140" t="s">
        <v>647</v>
      </c>
      <c r="E428" s="138">
        <v>1</v>
      </c>
    </row>
    <row r="429" spans="1:5" customFormat="1" ht="15">
      <c r="A429" s="38" t="str">
        <f t="shared" si="16"/>
        <v>TOU</v>
      </c>
      <c r="B429" s="38" t="str">
        <f t="shared" si="17"/>
        <v>361</v>
      </c>
      <c r="C429" s="139" t="s">
        <v>990</v>
      </c>
      <c r="D429" s="140" t="s">
        <v>991</v>
      </c>
      <c r="E429" s="138">
        <v>2</v>
      </c>
    </row>
    <row r="430" spans="1:5" customFormat="1" ht="15">
      <c r="A430" s="38" t="str">
        <f t="shared" si="16"/>
        <v>TOU</v>
      </c>
      <c r="B430" s="38" t="str">
        <f t="shared" si="17"/>
        <v>362</v>
      </c>
      <c r="C430" s="139" t="s">
        <v>992</v>
      </c>
      <c r="D430" s="140" t="s">
        <v>993</v>
      </c>
      <c r="E430" s="138">
        <v>2</v>
      </c>
    </row>
    <row r="431" spans="1:5" customFormat="1" ht="15">
      <c r="A431" s="38" t="str">
        <f t="shared" si="16"/>
        <v>TOU</v>
      </c>
      <c r="B431" s="38" t="str">
        <f t="shared" si="17"/>
        <v>364</v>
      </c>
      <c r="C431" s="139" t="s">
        <v>994</v>
      </c>
      <c r="D431" s="140" t="s">
        <v>995</v>
      </c>
      <c r="E431" s="138">
        <v>3</v>
      </c>
    </row>
    <row r="432" spans="1:5" customFormat="1" ht="15">
      <c r="A432" s="38" t="str">
        <f t="shared" si="16"/>
        <v>TOU</v>
      </c>
      <c r="B432" s="38" t="str">
        <f t="shared" si="17"/>
        <v>396</v>
      </c>
      <c r="C432" s="139" t="s">
        <v>996</v>
      </c>
      <c r="D432" s="140" t="s">
        <v>734</v>
      </c>
      <c r="E432" s="138">
        <v>1</v>
      </c>
    </row>
    <row r="433" spans="1:5" customFormat="1" ht="15">
      <c r="A433" s="38" t="str">
        <f t="shared" si="16"/>
        <v>TOU</v>
      </c>
      <c r="B433" s="38" t="str">
        <f t="shared" si="17"/>
        <v>399</v>
      </c>
      <c r="C433" s="139" t="s">
        <v>997</v>
      </c>
      <c r="D433" s="140" t="s">
        <v>696</v>
      </c>
      <c r="E433" s="138">
        <v>5</v>
      </c>
    </row>
    <row r="434" spans="1:5" customFormat="1" ht="15">
      <c r="A434" s="38" t="str">
        <f t="shared" si="16"/>
        <v>TOU</v>
      </c>
      <c r="B434" s="38" t="str">
        <f t="shared" si="17"/>
        <v>404</v>
      </c>
      <c r="C434" s="139" t="s">
        <v>998</v>
      </c>
      <c r="D434" s="140" t="s">
        <v>999</v>
      </c>
      <c r="E434" s="138">
        <v>3</v>
      </c>
    </row>
    <row r="435" spans="1:5" customFormat="1" ht="15">
      <c r="A435" s="38" t="str">
        <f t="shared" si="16"/>
        <v>TOU</v>
      </c>
      <c r="B435" s="38" t="str">
        <f t="shared" si="17"/>
        <v>405</v>
      </c>
      <c r="C435" s="139" t="s">
        <v>1000</v>
      </c>
      <c r="D435" s="140" t="s">
        <v>1001</v>
      </c>
      <c r="E435" s="138">
        <v>2</v>
      </c>
    </row>
    <row r="436" spans="1:5" customFormat="1" ht="15">
      <c r="A436" s="38" t="str">
        <f t="shared" si="16"/>
        <v>TOU</v>
      </c>
      <c r="B436" s="38" t="str">
        <f t="shared" si="17"/>
        <v>411</v>
      </c>
      <c r="C436" s="139" t="s">
        <v>1002</v>
      </c>
      <c r="D436" s="140" t="s">
        <v>1003</v>
      </c>
      <c r="E436" s="138">
        <v>2</v>
      </c>
    </row>
    <row r="437" spans="1:5" customFormat="1" ht="15">
      <c r="A437" s="38" t="str">
        <f t="shared" si="16"/>
        <v>TOU</v>
      </c>
      <c r="B437" s="38" t="str">
        <f t="shared" si="17"/>
        <v>431</v>
      </c>
      <c r="C437" s="139" t="s">
        <v>1004</v>
      </c>
      <c r="D437" s="140" t="s">
        <v>1005</v>
      </c>
      <c r="E437" s="138">
        <v>2</v>
      </c>
    </row>
    <row r="438" spans="1:5" customFormat="1" ht="15">
      <c r="A438" s="38" t="str">
        <f t="shared" si="16"/>
        <v>TOU</v>
      </c>
      <c r="B438" s="38" t="str">
        <f t="shared" si="17"/>
        <v>448</v>
      </c>
      <c r="C438" s="141" t="s">
        <v>1006</v>
      </c>
      <c r="D438" s="142" t="s">
        <v>1007</v>
      </c>
      <c r="E438" s="141">
        <v>5</v>
      </c>
    </row>
    <row r="439" spans="1:5" customFormat="1" ht="15">
      <c r="A439" s="38" t="str">
        <f t="shared" si="16"/>
        <v>TOU</v>
      </c>
      <c r="B439" s="38" t="str">
        <f t="shared" si="17"/>
        <v>449</v>
      </c>
      <c r="C439" s="141" t="s">
        <v>1008</v>
      </c>
      <c r="D439" s="142" t="s">
        <v>1009</v>
      </c>
      <c r="E439" s="141">
        <v>5</v>
      </c>
    </row>
    <row r="440" spans="1:5" customFormat="1" ht="15">
      <c r="A440" s="38" t="str">
        <f t="shared" si="16"/>
        <v>TOU</v>
      </c>
      <c r="B440" s="38" t="str">
        <f t="shared" si="17"/>
        <v>496</v>
      </c>
      <c r="C440" s="141" t="s">
        <v>1010</v>
      </c>
      <c r="D440" s="143" t="s">
        <v>734</v>
      </c>
      <c r="E440" s="141">
        <v>1</v>
      </c>
    </row>
    <row r="441" spans="1:5" customFormat="1" ht="15">
      <c r="A441" s="38" t="str">
        <f t="shared" si="16"/>
        <v>UIU</v>
      </c>
      <c r="B441" s="38" t="str">
        <f t="shared" si="17"/>
        <v>101</v>
      </c>
      <c r="C441" s="141" t="s">
        <v>1011</v>
      </c>
      <c r="D441" s="143" t="s">
        <v>1012</v>
      </c>
      <c r="E441" s="141">
        <v>3</v>
      </c>
    </row>
    <row r="442" spans="1:5" customFormat="1" ht="15">
      <c r="A442" s="38" t="str">
        <f t="shared" si="16"/>
        <v>UIU</v>
      </c>
      <c r="B442" s="38" t="str">
        <f t="shared" si="17"/>
        <v>211</v>
      </c>
      <c r="C442" s="141" t="s">
        <v>1013</v>
      </c>
      <c r="D442" s="143" t="s">
        <v>1014</v>
      </c>
      <c r="E442" s="141">
        <v>4</v>
      </c>
    </row>
    <row r="443" spans="1:5" customFormat="1" ht="15">
      <c r="A443" s="38" t="str">
        <f t="shared" si="16"/>
        <v>UIU</v>
      </c>
      <c r="B443" s="38" t="str">
        <f t="shared" si="17"/>
        <v>303</v>
      </c>
      <c r="C443" s="141" t="s">
        <v>1015</v>
      </c>
      <c r="D443" s="143" t="s">
        <v>1016</v>
      </c>
      <c r="E443" s="141">
        <v>3</v>
      </c>
    </row>
    <row r="444" spans="1:5" customFormat="1" ht="15">
      <c r="A444" s="38" t="str">
        <f t="shared" si="16"/>
        <v>PHM</v>
      </c>
      <c r="B444" s="38" t="str">
        <f t="shared" si="17"/>
        <v>410</v>
      </c>
      <c r="C444" s="141" t="s">
        <v>1017</v>
      </c>
      <c r="D444" s="143" t="s">
        <v>959</v>
      </c>
      <c r="E444" s="141">
        <v>2</v>
      </c>
    </row>
    <row r="445" spans="1:5" customFormat="1" ht="15">
      <c r="A445" s="38" t="str">
        <f t="shared" si="16"/>
        <v>PHM</v>
      </c>
      <c r="B445" s="38" t="str">
        <f t="shared" si="17"/>
        <v>413</v>
      </c>
      <c r="C445" s="141" t="s">
        <v>1018</v>
      </c>
      <c r="D445" s="143" t="s">
        <v>961</v>
      </c>
      <c r="E445" s="144">
        <v>2</v>
      </c>
    </row>
    <row r="446" spans="1:5" customFormat="1" ht="15">
      <c r="A446" s="38" t="str">
        <f t="shared" si="16"/>
        <v>PHM</v>
      </c>
      <c r="B446" s="38" t="str">
        <f t="shared" si="17"/>
        <v>447</v>
      </c>
      <c r="C446" s="141" t="s">
        <v>1019</v>
      </c>
      <c r="D446" s="143" t="s">
        <v>963</v>
      </c>
      <c r="E446" s="144">
        <v>4</v>
      </c>
    </row>
    <row r="447" spans="1:5" customFormat="1" ht="15">
      <c r="A447" s="38" t="str">
        <f t="shared" si="16"/>
        <v>PHM</v>
      </c>
      <c r="B447" s="38" t="str">
        <f t="shared" si="17"/>
        <v>448</v>
      </c>
      <c r="C447" s="139" t="s">
        <v>1020</v>
      </c>
      <c r="D447" s="145" t="s">
        <v>965</v>
      </c>
      <c r="E447" s="146">
        <v>4</v>
      </c>
    </row>
    <row r="448" spans="1:5" customFormat="1" ht="15">
      <c r="A448" s="38" t="str">
        <f t="shared" si="16"/>
        <v>PHM</v>
      </c>
      <c r="B448" s="38" t="str">
        <f t="shared" si="17"/>
        <v>496</v>
      </c>
      <c r="C448" s="139" t="s">
        <v>1021</v>
      </c>
      <c r="D448" s="145" t="s">
        <v>734</v>
      </c>
      <c r="E448" s="146">
        <v>1</v>
      </c>
    </row>
    <row r="449" spans="1:5" customFormat="1" ht="15">
      <c r="A449" s="38" t="str">
        <f t="shared" si="16"/>
        <v>REM</v>
      </c>
      <c r="B449" s="38" t="str">
        <f t="shared" si="17"/>
        <v>400</v>
      </c>
      <c r="C449" s="139" t="s">
        <v>1022</v>
      </c>
      <c r="D449" s="145" t="s">
        <v>968</v>
      </c>
      <c r="E449" s="139">
        <v>2</v>
      </c>
    </row>
    <row r="450" spans="1:5" customFormat="1" ht="15">
      <c r="A450" s="38" t="str">
        <f t="shared" si="16"/>
        <v>SE4</v>
      </c>
      <c r="B450" s="38" t="str">
        <f t="shared" si="17"/>
        <v>445</v>
      </c>
      <c r="C450" s="139" t="s">
        <v>1023</v>
      </c>
      <c r="D450" s="145" t="s">
        <v>970</v>
      </c>
      <c r="E450" s="139">
        <v>3</v>
      </c>
    </row>
    <row r="451" spans="1:5" customFormat="1" ht="15">
      <c r="A451" s="38" t="str">
        <f t="shared" si="16"/>
        <v>SOC</v>
      </c>
      <c r="B451" s="38" t="str">
        <f t="shared" si="17"/>
        <v>323</v>
      </c>
      <c r="C451" s="139" t="s">
        <v>1024</v>
      </c>
      <c r="D451" s="145" t="s">
        <v>972</v>
      </c>
      <c r="E451" s="139">
        <v>1</v>
      </c>
    </row>
    <row r="452" spans="1:5" customFormat="1" ht="15">
      <c r="A452" s="38" t="str">
        <f t="shared" si="16"/>
        <v>SPM</v>
      </c>
      <c r="B452" s="38" t="str">
        <f t="shared" si="17"/>
        <v>200</v>
      </c>
      <c r="C452" s="139" t="s">
        <v>1025</v>
      </c>
      <c r="D452" s="145" t="s">
        <v>974</v>
      </c>
      <c r="E452" s="146">
        <v>1</v>
      </c>
    </row>
    <row r="453" spans="1:5" customFormat="1" ht="15">
      <c r="A453" s="38" t="str">
        <f t="shared" si="16"/>
        <v>SPM</v>
      </c>
      <c r="B453" s="38" t="str">
        <f t="shared" si="17"/>
        <v>300</v>
      </c>
      <c r="C453" s="139" t="s">
        <v>1026</v>
      </c>
      <c r="D453" s="145" t="s">
        <v>976</v>
      </c>
      <c r="E453" s="146">
        <v>1</v>
      </c>
    </row>
    <row r="454" spans="1:5" customFormat="1" ht="15">
      <c r="A454" s="38" t="str">
        <f t="shared" si="16"/>
        <v>SPM</v>
      </c>
      <c r="B454" s="38" t="str">
        <f t="shared" si="17"/>
        <v>302</v>
      </c>
      <c r="C454" s="139" t="s">
        <v>1027</v>
      </c>
      <c r="D454" s="145" t="s">
        <v>978</v>
      </c>
      <c r="E454" s="146">
        <v>2</v>
      </c>
    </row>
    <row r="455" spans="1:5" customFormat="1" ht="15">
      <c r="A455" s="38" t="str">
        <f t="shared" si="16"/>
        <v>SPM</v>
      </c>
      <c r="B455" s="38" t="str">
        <f t="shared" si="17"/>
        <v>413</v>
      </c>
      <c r="C455" s="139" t="s">
        <v>1028</v>
      </c>
      <c r="D455" s="145" t="s">
        <v>980</v>
      </c>
      <c r="E455" s="146">
        <v>1</v>
      </c>
    </row>
    <row r="456" spans="1:5" customFormat="1" ht="15">
      <c r="A456" s="38" t="str">
        <f t="shared" si="16"/>
        <v>STA</v>
      </c>
      <c r="B456" s="38" t="str">
        <f t="shared" si="17"/>
        <v>423</v>
      </c>
      <c r="C456" s="139" t="s">
        <v>1029</v>
      </c>
      <c r="D456" s="145" t="s">
        <v>982</v>
      </c>
      <c r="E456" s="146">
        <v>3</v>
      </c>
    </row>
    <row r="457" spans="1:5" customFormat="1" ht="15">
      <c r="A457" s="38" t="str">
        <f t="shared" si="16"/>
        <v>SUR</v>
      </c>
      <c r="B457" s="38" t="str">
        <f t="shared" si="17"/>
        <v>251</v>
      </c>
      <c r="C457" s="139" t="s">
        <v>1030</v>
      </c>
      <c r="D457" s="145" t="s">
        <v>1031</v>
      </c>
      <c r="E457" s="139">
        <v>2</v>
      </c>
    </row>
    <row r="458" spans="1:5" customFormat="1" ht="15">
      <c r="A458" s="38" t="str">
        <f t="shared" si="16"/>
        <v>TOU</v>
      </c>
      <c r="B458" s="38" t="str">
        <f t="shared" si="17"/>
        <v>151</v>
      </c>
      <c r="C458" s="139" t="s">
        <v>1032</v>
      </c>
      <c r="D458" s="145" t="s">
        <v>986</v>
      </c>
      <c r="E458" s="139">
        <v>2</v>
      </c>
    </row>
    <row r="459" spans="1:5" customFormat="1" ht="15">
      <c r="A459" s="38" t="str">
        <f t="shared" si="16"/>
        <v>TOU</v>
      </c>
      <c r="B459" s="38" t="str">
        <f t="shared" si="17"/>
        <v>296</v>
      </c>
      <c r="C459" s="139" t="s">
        <v>1033</v>
      </c>
      <c r="D459" s="145" t="s">
        <v>734</v>
      </c>
      <c r="E459" s="139">
        <v>1</v>
      </c>
    </row>
    <row r="460" spans="1:5" customFormat="1" ht="15">
      <c r="A460" s="38" t="str">
        <f t="shared" si="16"/>
        <v>TOU</v>
      </c>
      <c r="B460" s="38" t="str">
        <f t="shared" si="17"/>
        <v>348</v>
      </c>
      <c r="C460" s="139" t="s">
        <v>1034</v>
      </c>
      <c r="D460" s="145" t="s">
        <v>736</v>
      </c>
      <c r="E460" s="139">
        <v>5</v>
      </c>
    </row>
    <row r="461" spans="1:5" customFormat="1" ht="15">
      <c r="A461" s="38" t="str">
        <f t="shared" si="16"/>
        <v>TOU</v>
      </c>
      <c r="B461" s="38" t="str">
        <f t="shared" si="17"/>
        <v>349</v>
      </c>
      <c r="C461" s="139" t="s">
        <v>1035</v>
      </c>
      <c r="D461" s="145" t="s">
        <v>647</v>
      </c>
      <c r="E461" s="139">
        <v>1</v>
      </c>
    </row>
    <row r="462" spans="1:5" customFormat="1" ht="15">
      <c r="A462" s="38" t="str">
        <f t="shared" si="16"/>
        <v>TOU</v>
      </c>
      <c r="B462" s="38" t="str">
        <f t="shared" si="17"/>
        <v>361</v>
      </c>
      <c r="C462" s="139" t="s">
        <v>1036</v>
      </c>
      <c r="D462" s="145" t="s">
        <v>991</v>
      </c>
      <c r="E462" s="146">
        <v>2</v>
      </c>
    </row>
    <row r="463" spans="1:5" customFormat="1" ht="15">
      <c r="A463" s="38" t="str">
        <f t="shared" si="16"/>
        <v>TOU</v>
      </c>
      <c r="B463" s="38" t="str">
        <f t="shared" si="17"/>
        <v>362</v>
      </c>
      <c r="C463" s="139" t="s">
        <v>1037</v>
      </c>
      <c r="D463" s="145" t="s">
        <v>993</v>
      </c>
      <c r="E463" s="146">
        <v>2</v>
      </c>
    </row>
    <row r="464" spans="1:5" customFormat="1" ht="15">
      <c r="A464" s="38" t="str">
        <f t="shared" ref="A464:A527" si="18">LEFT(C464,3)</f>
        <v>TOU</v>
      </c>
      <c r="B464" s="38" t="str">
        <f t="shared" ref="B464:B527" si="19">RIGHT(C464,3)</f>
        <v>364</v>
      </c>
      <c r="C464" s="139" t="s">
        <v>1038</v>
      </c>
      <c r="D464" s="145" t="s">
        <v>995</v>
      </c>
      <c r="E464" s="146">
        <v>3</v>
      </c>
    </row>
    <row r="465" spans="1:5" customFormat="1" ht="15">
      <c r="A465" s="38" t="str">
        <f t="shared" si="18"/>
        <v>TOU</v>
      </c>
      <c r="B465" s="38" t="str">
        <f t="shared" si="19"/>
        <v>396</v>
      </c>
      <c r="C465" s="139" t="s">
        <v>1039</v>
      </c>
      <c r="D465" s="145" t="s">
        <v>734</v>
      </c>
      <c r="E465" s="146">
        <v>1</v>
      </c>
    </row>
    <row r="466" spans="1:5" customFormat="1" ht="15">
      <c r="A466" s="38" t="str">
        <f t="shared" si="18"/>
        <v>TOU</v>
      </c>
      <c r="B466" s="38" t="str">
        <f t="shared" si="19"/>
        <v>399</v>
      </c>
      <c r="C466" s="139" t="s">
        <v>1040</v>
      </c>
      <c r="D466" s="145" t="s">
        <v>696</v>
      </c>
      <c r="E466" s="146">
        <v>5</v>
      </c>
    </row>
    <row r="467" spans="1:5" customFormat="1" ht="15">
      <c r="A467" s="38" t="str">
        <f t="shared" si="18"/>
        <v>TOU</v>
      </c>
      <c r="B467" s="38" t="str">
        <f t="shared" si="19"/>
        <v>404</v>
      </c>
      <c r="C467" s="139" t="s">
        <v>1041</v>
      </c>
      <c r="D467" s="140" t="s">
        <v>999</v>
      </c>
      <c r="E467" s="139">
        <v>3</v>
      </c>
    </row>
    <row r="468" spans="1:5" customFormat="1" ht="15">
      <c r="A468" s="38" t="str">
        <f t="shared" si="18"/>
        <v>TOU</v>
      </c>
      <c r="B468" s="38" t="str">
        <f t="shared" si="19"/>
        <v>405</v>
      </c>
      <c r="C468" s="139" t="s">
        <v>1042</v>
      </c>
      <c r="D468" s="140" t="s">
        <v>1001</v>
      </c>
      <c r="E468" s="139">
        <v>2</v>
      </c>
    </row>
    <row r="469" spans="1:5" customFormat="1" ht="15">
      <c r="A469" s="38" t="str">
        <f t="shared" si="18"/>
        <v>TOU</v>
      </c>
      <c r="B469" s="38" t="str">
        <f t="shared" si="19"/>
        <v>411</v>
      </c>
      <c r="C469" s="139" t="s">
        <v>1043</v>
      </c>
      <c r="D469" s="140" t="s">
        <v>1003</v>
      </c>
      <c r="E469" s="139">
        <v>2</v>
      </c>
    </row>
    <row r="470" spans="1:5" customFormat="1" ht="15">
      <c r="A470" s="38" t="str">
        <f t="shared" si="18"/>
        <v>TOU</v>
      </c>
      <c r="B470" s="38" t="str">
        <f t="shared" si="19"/>
        <v>431</v>
      </c>
      <c r="C470" s="139" t="s">
        <v>1044</v>
      </c>
      <c r="D470" s="140" t="s">
        <v>1005</v>
      </c>
      <c r="E470" s="139">
        <v>2</v>
      </c>
    </row>
    <row r="471" spans="1:5" customFormat="1" ht="15">
      <c r="A471" s="38" t="str">
        <f t="shared" si="18"/>
        <v>TOU</v>
      </c>
      <c r="B471" s="38" t="str">
        <f t="shared" si="19"/>
        <v>448</v>
      </c>
      <c r="C471" s="139" t="s">
        <v>1045</v>
      </c>
      <c r="D471" s="140" t="s">
        <v>1007</v>
      </c>
      <c r="E471" s="139">
        <v>5</v>
      </c>
    </row>
    <row r="472" spans="1:5" customFormat="1" ht="15">
      <c r="A472" s="38" t="str">
        <f t="shared" si="18"/>
        <v>TOU</v>
      </c>
      <c r="B472" s="38" t="str">
        <f t="shared" si="19"/>
        <v>449</v>
      </c>
      <c r="C472" s="139" t="s">
        <v>1046</v>
      </c>
      <c r="D472" s="140" t="s">
        <v>1009</v>
      </c>
      <c r="E472" s="138">
        <v>5</v>
      </c>
    </row>
    <row r="473" spans="1:5" customFormat="1" ht="15">
      <c r="A473" s="38" t="str">
        <f t="shared" si="18"/>
        <v>TOU</v>
      </c>
      <c r="B473" s="38" t="str">
        <f t="shared" si="19"/>
        <v>496</v>
      </c>
      <c r="C473" s="139" t="s">
        <v>1047</v>
      </c>
      <c r="D473" s="140" t="s">
        <v>734</v>
      </c>
      <c r="E473" s="146">
        <v>1</v>
      </c>
    </row>
    <row r="474" spans="1:5" customFormat="1" ht="15">
      <c r="A474" s="38" t="str">
        <f t="shared" si="18"/>
        <v>ANA</v>
      </c>
      <c r="B474" s="38" t="str">
        <f t="shared" si="19"/>
        <v>201</v>
      </c>
      <c r="C474" s="139" t="s">
        <v>591</v>
      </c>
      <c r="D474" s="140" t="s">
        <v>592</v>
      </c>
      <c r="E474" s="138">
        <v>2</v>
      </c>
    </row>
    <row r="475" spans="1:5" customFormat="1" ht="15">
      <c r="A475" s="38" t="str">
        <f t="shared" si="18"/>
        <v>ANA</v>
      </c>
      <c r="B475" s="38" t="str">
        <f t="shared" si="19"/>
        <v>202</v>
      </c>
      <c r="C475" s="139" t="s">
        <v>593</v>
      </c>
      <c r="D475" s="140" t="s">
        <v>594</v>
      </c>
      <c r="E475" s="138">
        <v>2</v>
      </c>
    </row>
    <row r="476" spans="1:5" customFormat="1" ht="15">
      <c r="A476" s="38" t="str">
        <f t="shared" si="18"/>
        <v>ANA</v>
      </c>
      <c r="B476" s="38" t="str">
        <f t="shared" si="19"/>
        <v>203</v>
      </c>
      <c r="C476" s="139" t="s">
        <v>595</v>
      </c>
      <c r="D476" s="140" t="s">
        <v>596</v>
      </c>
      <c r="E476" s="138">
        <v>2</v>
      </c>
    </row>
    <row r="477" spans="1:5" customFormat="1" ht="15">
      <c r="A477" s="38" t="str">
        <f t="shared" si="18"/>
        <v>ANA</v>
      </c>
      <c r="B477" s="38" t="str">
        <f t="shared" si="19"/>
        <v>251</v>
      </c>
      <c r="C477" s="139" t="s">
        <v>1048</v>
      </c>
      <c r="D477" s="140" t="s">
        <v>1049</v>
      </c>
      <c r="E477" s="138">
        <v>4</v>
      </c>
    </row>
    <row r="478" spans="1:5" customFormat="1" ht="15">
      <c r="A478" s="38" t="str">
        <f t="shared" si="18"/>
        <v>ANA</v>
      </c>
      <c r="B478" s="38" t="str">
        <f t="shared" si="19"/>
        <v>252</v>
      </c>
      <c r="C478" s="139" t="s">
        <v>1050</v>
      </c>
      <c r="D478" s="140" t="s">
        <v>1051</v>
      </c>
      <c r="E478" s="138">
        <v>4</v>
      </c>
    </row>
    <row r="479" spans="1:5" customFormat="1" ht="15">
      <c r="A479" s="38" t="str">
        <f t="shared" si="18"/>
        <v>ANA</v>
      </c>
      <c r="B479" s="38" t="str">
        <f t="shared" si="19"/>
        <v>271</v>
      </c>
      <c r="C479" s="139" t="s">
        <v>1052</v>
      </c>
      <c r="D479" s="140" t="s">
        <v>1053</v>
      </c>
      <c r="E479" s="139">
        <v>2</v>
      </c>
    </row>
    <row r="480" spans="1:5" customFormat="1" ht="15">
      <c r="A480" s="38" t="str">
        <f t="shared" si="18"/>
        <v>ANA</v>
      </c>
      <c r="B480" s="38" t="str">
        <f t="shared" si="19"/>
        <v>272</v>
      </c>
      <c r="C480" s="139" t="s">
        <v>1054</v>
      </c>
      <c r="D480" s="140" t="s">
        <v>1055</v>
      </c>
      <c r="E480" s="139">
        <v>2</v>
      </c>
    </row>
    <row r="481" spans="1:5" customFormat="1" ht="15">
      <c r="A481" s="38" t="str">
        <f t="shared" si="18"/>
        <v>ANA</v>
      </c>
      <c r="B481" s="38" t="str">
        <f t="shared" si="19"/>
        <v>275</v>
      </c>
      <c r="C481" s="139" t="s">
        <v>1056</v>
      </c>
      <c r="D481" s="140" t="s">
        <v>1057</v>
      </c>
      <c r="E481" s="139">
        <v>2</v>
      </c>
    </row>
    <row r="482" spans="1:5" customFormat="1" ht="15">
      <c r="A482" s="38" t="str">
        <f t="shared" si="18"/>
        <v>ANA</v>
      </c>
      <c r="B482" s="38" t="str">
        <f t="shared" si="19"/>
        <v>301</v>
      </c>
      <c r="C482" s="139" t="s">
        <v>1058</v>
      </c>
      <c r="D482" s="140" t="s">
        <v>1059</v>
      </c>
      <c r="E482" s="139">
        <v>4</v>
      </c>
    </row>
    <row r="483" spans="1:5" customFormat="1" ht="15">
      <c r="A483" s="38" t="str">
        <f t="shared" si="18"/>
        <v>ANA</v>
      </c>
      <c r="B483" s="38" t="str">
        <f t="shared" si="19"/>
        <v>375</v>
      </c>
      <c r="C483" s="139" t="s">
        <v>1060</v>
      </c>
      <c r="D483" s="140" t="s">
        <v>1057</v>
      </c>
      <c r="E483" s="139">
        <v>2</v>
      </c>
    </row>
    <row r="484" spans="1:5" customFormat="1" ht="15">
      <c r="A484" s="38" t="str">
        <f t="shared" si="18"/>
        <v>BCH</v>
      </c>
      <c r="B484" s="38" t="str">
        <f t="shared" si="19"/>
        <v>251</v>
      </c>
      <c r="C484" s="139" t="s">
        <v>1061</v>
      </c>
      <c r="D484" s="140" t="s">
        <v>1062</v>
      </c>
      <c r="E484" s="139">
        <v>3</v>
      </c>
    </row>
    <row r="485" spans="1:5" customFormat="1" ht="15">
      <c r="A485" s="38" t="str">
        <f t="shared" si="18"/>
        <v>BIO</v>
      </c>
      <c r="B485" s="38" t="str">
        <f t="shared" si="19"/>
        <v>213</v>
      </c>
      <c r="C485" s="139" t="s">
        <v>597</v>
      </c>
      <c r="D485" s="140" t="s">
        <v>598</v>
      </c>
      <c r="E485" s="139">
        <v>3</v>
      </c>
    </row>
    <row r="486" spans="1:5" customFormat="1" ht="15">
      <c r="A486" s="38" t="str">
        <f t="shared" si="18"/>
        <v>BIO</v>
      </c>
      <c r="B486" s="38" t="str">
        <f t="shared" si="19"/>
        <v>220</v>
      </c>
      <c r="C486" s="139" t="s">
        <v>599</v>
      </c>
      <c r="D486" s="140" t="s">
        <v>600</v>
      </c>
      <c r="E486" s="139">
        <v>1</v>
      </c>
    </row>
    <row r="487" spans="1:5" customFormat="1" ht="15">
      <c r="A487" s="38" t="str">
        <f t="shared" si="18"/>
        <v>BIO</v>
      </c>
      <c r="B487" s="38" t="str">
        <f t="shared" si="19"/>
        <v>221</v>
      </c>
      <c r="C487" s="139" t="s">
        <v>601</v>
      </c>
      <c r="D487" s="140" t="s">
        <v>602</v>
      </c>
      <c r="E487" s="139">
        <v>2</v>
      </c>
    </row>
    <row r="488" spans="1:5" customFormat="1" ht="15">
      <c r="A488" s="38" t="str">
        <f t="shared" si="18"/>
        <v>BIO</v>
      </c>
      <c r="B488" s="38" t="str">
        <f t="shared" si="19"/>
        <v>252</v>
      </c>
      <c r="C488" s="139" t="s">
        <v>1063</v>
      </c>
      <c r="D488" s="140" t="s">
        <v>1064</v>
      </c>
      <c r="E488" s="139">
        <v>3</v>
      </c>
    </row>
    <row r="489" spans="1:5" customFormat="1" ht="15">
      <c r="A489" s="38" t="str">
        <f t="shared" si="18"/>
        <v>BPH</v>
      </c>
      <c r="B489" s="38" t="str">
        <f t="shared" si="19"/>
        <v>250</v>
      </c>
      <c r="C489" s="139" t="s">
        <v>603</v>
      </c>
      <c r="D489" s="140" t="s">
        <v>604</v>
      </c>
      <c r="E489" s="139">
        <v>4</v>
      </c>
    </row>
    <row r="490" spans="1:5" customFormat="1" ht="15">
      <c r="A490" s="38" t="str">
        <f t="shared" si="18"/>
        <v xml:space="preserve">CR </v>
      </c>
      <c r="B490" s="38" t="str">
        <f t="shared" si="19"/>
        <v>250</v>
      </c>
      <c r="C490" s="139" t="s">
        <v>605</v>
      </c>
      <c r="D490" s="140" t="s">
        <v>606</v>
      </c>
      <c r="E490" s="138">
        <v>3</v>
      </c>
    </row>
    <row r="491" spans="1:5" customFormat="1" ht="15">
      <c r="A491" s="38" t="str">
        <f t="shared" si="18"/>
        <v xml:space="preserve">CR </v>
      </c>
      <c r="B491" s="38" t="str">
        <f t="shared" si="19"/>
        <v>348</v>
      </c>
      <c r="C491" s="139" t="s">
        <v>1065</v>
      </c>
      <c r="D491" s="140" t="s">
        <v>645</v>
      </c>
      <c r="E491" s="146">
        <v>3</v>
      </c>
    </row>
    <row r="492" spans="1:5" customFormat="1" ht="15">
      <c r="A492" s="38" t="str">
        <f t="shared" si="18"/>
        <v xml:space="preserve">CR </v>
      </c>
      <c r="B492" s="38" t="str">
        <f t="shared" si="19"/>
        <v>424</v>
      </c>
      <c r="C492" s="139" t="s">
        <v>607</v>
      </c>
      <c r="D492" s="140" t="s">
        <v>608</v>
      </c>
      <c r="E492" s="138">
        <v>3</v>
      </c>
    </row>
    <row r="493" spans="1:5" customFormat="1" ht="15">
      <c r="A493" s="38" t="str">
        <f t="shared" si="18"/>
        <v xml:space="preserve">CR </v>
      </c>
      <c r="B493" s="38" t="str">
        <f t="shared" si="19"/>
        <v>448</v>
      </c>
      <c r="C493" s="139" t="s">
        <v>1066</v>
      </c>
      <c r="D493" s="140" t="s">
        <v>645</v>
      </c>
      <c r="E493" s="138">
        <v>3</v>
      </c>
    </row>
    <row r="494" spans="1:5" customFormat="1" ht="15">
      <c r="A494" s="38" t="str">
        <f t="shared" si="18"/>
        <v xml:space="preserve">CR </v>
      </c>
      <c r="B494" s="38" t="str">
        <f t="shared" si="19"/>
        <v>449</v>
      </c>
      <c r="C494" s="139" t="s">
        <v>1067</v>
      </c>
      <c r="D494" s="140" t="s">
        <v>696</v>
      </c>
      <c r="E494" s="146">
        <v>3</v>
      </c>
    </row>
    <row r="495" spans="1:5" customFormat="1" ht="15">
      <c r="A495" s="38" t="str">
        <f t="shared" si="18"/>
        <v xml:space="preserve">CS </v>
      </c>
      <c r="B495" s="38" t="str">
        <f t="shared" si="19"/>
        <v>100</v>
      </c>
      <c r="C495" s="139" t="s">
        <v>609</v>
      </c>
      <c r="D495" s="140" t="s">
        <v>610</v>
      </c>
      <c r="E495" s="138">
        <v>1</v>
      </c>
    </row>
    <row r="496" spans="1:5" customFormat="1" ht="15">
      <c r="A496" s="38" t="str">
        <f t="shared" si="18"/>
        <v xml:space="preserve">CS </v>
      </c>
      <c r="B496" s="38" t="str">
        <f t="shared" si="19"/>
        <v>101</v>
      </c>
      <c r="C496" s="139" t="s">
        <v>611</v>
      </c>
      <c r="D496" s="140" t="s">
        <v>612</v>
      </c>
      <c r="E496" s="138">
        <v>3</v>
      </c>
    </row>
    <row r="497" spans="1:5" customFormat="1" ht="15">
      <c r="A497" s="38" t="str">
        <f t="shared" si="18"/>
        <v xml:space="preserve">CS </v>
      </c>
      <c r="B497" s="38" t="str">
        <f t="shared" si="19"/>
        <v>201</v>
      </c>
      <c r="C497" s="139" t="s">
        <v>613</v>
      </c>
      <c r="D497" s="140" t="s">
        <v>614</v>
      </c>
      <c r="E497" s="138">
        <v>3</v>
      </c>
    </row>
    <row r="498" spans="1:5" customFormat="1" ht="15">
      <c r="A498" s="38" t="str">
        <f t="shared" si="18"/>
        <v xml:space="preserve">CS </v>
      </c>
      <c r="B498" s="38" t="str">
        <f t="shared" si="19"/>
        <v>211</v>
      </c>
      <c r="C498" s="139" t="s">
        <v>615</v>
      </c>
      <c r="D498" s="140" t="s">
        <v>616</v>
      </c>
      <c r="E498" s="138">
        <v>4</v>
      </c>
    </row>
    <row r="499" spans="1:5" customFormat="1" ht="15">
      <c r="A499" s="38" t="str">
        <f t="shared" si="18"/>
        <v xml:space="preserve">CS </v>
      </c>
      <c r="B499" s="38" t="str">
        <f t="shared" si="19"/>
        <v>223</v>
      </c>
      <c r="C499" s="139" t="s">
        <v>617</v>
      </c>
      <c r="D499" s="147" t="s">
        <v>618</v>
      </c>
      <c r="E499" s="138">
        <v>2</v>
      </c>
    </row>
    <row r="500" spans="1:5" customFormat="1" ht="15">
      <c r="A500" s="38" t="str">
        <f t="shared" si="18"/>
        <v xml:space="preserve">CS </v>
      </c>
      <c r="B500" s="38" t="str">
        <f t="shared" si="19"/>
        <v>226</v>
      </c>
      <c r="C500" s="139" t="s">
        <v>619</v>
      </c>
      <c r="D500" s="147" t="s">
        <v>620</v>
      </c>
      <c r="E500" s="138">
        <v>2</v>
      </c>
    </row>
    <row r="501" spans="1:5" customFormat="1" ht="15">
      <c r="A501" s="38" t="str">
        <f t="shared" si="18"/>
        <v xml:space="preserve">CS </v>
      </c>
      <c r="B501" s="38" t="str">
        <f t="shared" si="19"/>
        <v>246</v>
      </c>
      <c r="C501" s="139" t="s">
        <v>621</v>
      </c>
      <c r="D501" s="147" t="s">
        <v>622</v>
      </c>
      <c r="E501" s="138">
        <v>1</v>
      </c>
    </row>
    <row r="502" spans="1:5" customFormat="1" ht="15">
      <c r="A502" s="38" t="str">
        <f t="shared" si="18"/>
        <v xml:space="preserve">CS </v>
      </c>
      <c r="B502" s="38" t="str">
        <f t="shared" si="19"/>
        <v>252</v>
      </c>
      <c r="C502" s="139" t="s">
        <v>623</v>
      </c>
      <c r="D502" s="147" t="s">
        <v>624</v>
      </c>
      <c r="E502" s="138">
        <v>3</v>
      </c>
    </row>
    <row r="503" spans="1:5" customFormat="1" ht="15">
      <c r="A503" s="38" t="str">
        <f t="shared" si="18"/>
        <v xml:space="preserve">CS </v>
      </c>
      <c r="B503" s="38" t="str">
        <f t="shared" si="19"/>
        <v>297</v>
      </c>
      <c r="C503" s="139" t="s">
        <v>625</v>
      </c>
      <c r="D503" s="147" t="s">
        <v>626</v>
      </c>
      <c r="E503" s="138">
        <v>1</v>
      </c>
    </row>
    <row r="504" spans="1:5" customFormat="1" ht="15">
      <c r="A504" s="38" t="str">
        <f t="shared" si="18"/>
        <v xml:space="preserve">CS </v>
      </c>
      <c r="B504" s="38" t="str">
        <f t="shared" si="19"/>
        <v>303</v>
      </c>
      <c r="C504" s="139" t="s">
        <v>627</v>
      </c>
      <c r="D504" s="147" t="s">
        <v>628</v>
      </c>
      <c r="E504" s="138">
        <v>3</v>
      </c>
    </row>
    <row r="505" spans="1:5" customFormat="1" ht="15">
      <c r="A505" s="38" t="str">
        <f t="shared" si="18"/>
        <v xml:space="preserve">CS </v>
      </c>
      <c r="B505" s="38" t="str">
        <f t="shared" si="19"/>
        <v>311</v>
      </c>
      <c r="C505" s="139" t="s">
        <v>629</v>
      </c>
      <c r="D505" s="147" t="s">
        <v>630</v>
      </c>
      <c r="E505" s="138">
        <v>4</v>
      </c>
    </row>
    <row r="506" spans="1:5" customFormat="1" ht="15">
      <c r="A506" s="38" t="str">
        <f t="shared" si="18"/>
        <v xml:space="preserve">CS </v>
      </c>
      <c r="B506" s="38" t="str">
        <f t="shared" si="19"/>
        <v>313</v>
      </c>
      <c r="C506" s="139" t="s">
        <v>631</v>
      </c>
      <c r="D506" s="147" t="s">
        <v>632</v>
      </c>
      <c r="E506" s="138">
        <v>3</v>
      </c>
    </row>
    <row r="507" spans="1:5" customFormat="1" ht="15">
      <c r="A507" s="38" t="str">
        <f t="shared" si="18"/>
        <v xml:space="preserve">CS </v>
      </c>
      <c r="B507" s="38" t="str">
        <f t="shared" si="19"/>
        <v>314</v>
      </c>
      <c r="C507" s="139" t="s">
        <v>633</v>
      </c>
      <c r="D507" s="147" t="s">
        <v>634</v>
      </c>
      <c r="E507" s="138">
        <v>3</v>
      </c>
    </row>
    <row r="508" spans="1:5" customFormat="1" ht="15">
      <c r="A508" s="38" t="str">
        <f t="shared" si="18"/>
        <v xml:space="preserve">CS </v>
      </c>
      <c r="B508" s="38" t="str">
        <f t="shared" si="19"/>
        <v>316</v>
      </c>
      <c r="C508" s="139" t="s">
        <v>635</v>
      </c>
      <c r="D508" s="147" t="s">
        <v>636</v>
      </c>
      <c r="E508" s="138">
        <v>3</v>
      </c>
    </row>
    <row r="509" spans="1:5" customFormat="1" ht="15">
      <c r="A509" s="38" t="str">
        <f t="shared" si="18"/>
        <v xml:space="preserve">CS </v>
      </c>
      <c r="B509" s="38" t="str">
        <f t="shared" si="19"/>
        <v>343</v>
      </c>
      <c r="C509" s="139" t="s">
        <v>637</v>
      </c>
      <c r="D509" s="147" t="s">
        <v>638</v>
      </c>
      <c r="E509" s="138">
        <v>2</v>
      </c>
    </row>
    <row r="510" spans="1:5" customFormat="1" ht="15">
      <c r="A510" s="38" t="str">
        <f t="shared" si="18"/>
        <v xml:space="preserve">CS </v>
      </c>
      <c r="B510" s="38" t="str">
        <f t="shared" si="19"/>
        <v>345</v>
      </c>
      <c r="C510" s="139" t="s">
        <v>639</v>
      </c>
      <c r="D510" s="140" t="s">
        <v>640</v>
      </c>
      <c r="E510" s="138">
        <v>1</v>
      </c>
    </row>
    <row r="511" spans="1:5" customFormat="1" ht="15">
      <c r="A511" s="38" t="str">
        <f t="shared" si="18"/>
        <v xml:space="preserve">CS </v>
      </c>
      <c r="B511" s="38" t="str">
        <f t="shared" si="19"/>
        <v>346</v>
      </c>
      <c r="C511" s="139" t="s">
        <v>641</v>
      </c>
      <c r="D511" s="140" t="s">
        <v>642</v>
      </c>
      <c r="E511" s="138">
        <v>1</v>
      </c>
    </row>
    <row r="512" spans="1:5" customFormat="1" ht="15">
      <c r="A512" s="38" t="str">
        <f t="shared" si="18"/>
        <v xml:space="preserve">CS </v>
      </c>
      <c r="B512" s="38" t="str">
        <f t="shared" si="19"/>
        <v>347</v>
      </c>
      <c r="C512" s="139" t="s">
        <v>643</v>
      </c>
      <c r="D512" s="147" t="s">
        <v>626</v>
      </c>
      <c r="E512" s="139">
        <v>1</v>
      </c>
    </row>
    <row r="513" spans="1:5" customFormat="1" ht="15">
      <c r="A513" s="38" t="str">
        <f t="shared" si="18"/>
        <v xml:space="preserve">CS </v>
      </c>
      <c r="B513" s="38" t="str">
        <f t="shared" si="19"/>
        <v>348</v>
      </c>
      <c r="C513" s="139" t="s">
        <v>644</v>
      </c>
      <c r="D513" s="147" t="s">
        <v>645</v>
      </c>
      <c r="E513" s="139">
        <v>3</v>
      </c>
    </row>
    <row r="514" spans="1:5" customFormat="1" ht="15">
      <c r="A514" s="38" t="str">
        <f t="shared" si="18"/>
        <v xml:space="preserve">CS </v>
      </c>
      <c r="B514" s="38" t="str">
        <f t="shared" si="19"/>
        <v>349</v>
      </c>
      <c r="C514" s="139" t="s">
        <v>646</v>
      </c>
      <c r="D514" s="147" t="s">
        <v>647</v>
      </c>
      <c r="E514" s="139">
        <v>1</v>
      </c>
    </row>
    <row r="515" spans="1:5" customFormat="1" ht="15">
      <c r="A515" s="38" t="str">
        <f t="shared" si="18"/>
        <v xml:space="preserve">CS </v>
      </c>
      <c r="B515" s="38" t="str">
        <f t="shared" si="19"/>
        <v>353</v>
      </c>
      <c r="C515" s="139" t="s">
        <v>648</v>
      </c>
      <c r="D515" s="147" t="s">
        <v>649</v>
      </c>
      <c r="E515" s="139">
        <v>2</v>
      </c>
    </row>
    <row r="516" spans="1:5" customFormat="1" ht="15">
      <c r="A516" s="38" t="str">
        <f t="shared" si="18"/>
        <v xml:space="preserve">CS </v>
      </c>
      <c r="B516" s="38" t="str">
        <f t="shared" si="19"/>
        <v>366</v>
      </c>
      <c r="C516" s="139" t="s">
        <v>650</v>
      </c>
      <c r="D516" s="147" t="s">
        <v>651</v>
      </c>
      <c r="E516" s="138">
        <v>2</v>
      </c>
    </row>
    <row r="517" spans="1:5" customFormat="1" ht="15">
      <c r="A517" s="38" t="str">
        <f t="shared" si="18"/>
        <v xml:space="preserve">CS </v>
      </c>
      <c r="B517" s="38" t="str">
        <f t="shared" si="19"/>
        <v>372</v>
      </c>
      <c r="C517" s="139" t="s">
        <v>652</v>
      </c>
      <c r="D517" s="147" t="s">
        <v>653</v>
      </c>
      <c r="E517" s="138">
        <v>3</v>
      </c>
    </row>
    <row r="518" spans="1:5" customFormat="1" ht="15">
      <c r="A518" s="38" t="str">
        <f t="shared" si="18"/>
        <v xml:space="preserve">CS </v>
      </c>
      <c r="B518" s="38" t="str">
        <f t="shared" si="19"/>
        <v>376</v>
      </c>
      <c r="C518" s="139" t="s">
        <v>654</v>
      </c>
      <c r="D518" s="147" t="s">
        <v>655</v>
      </c>
      <c r="E518" s="146">
        <v>3</v>
      </c>
    </row>
    <row r="519" spans="1:5" customFormat="1" ht="15">
      <c r="A519" s="38" t="str">
        <f t="shared" si="18"/>
        <v xml:space="preserve">CS </v>
      </c>
      <c r="B519" s="38" t="str">
        <f t="shared" si="19"/>
        <v>397</v>
      </c>
      <c r="C519" s="139" t="s">
        <v>656</v>
      </c>
      <c r="D519" s="147" t="s">
        <v>626</v>
      </c>
      <c r="E519" s="138">
        <v>1</v>
      </c>
    </row>
    <row r="520" spans="1:5" customFormat="1" ht="15">
      <c r="A520" s="38" t="str">
        <f t="shared" si="18"/>
        <v xml:space="preserve">CS </v>
      </c>
      <c r="B520" s="38" t="str">
        <f t="shared" si="19"/>
        <v>403</v>
      </c>
      <c r="C520" s="139" t="s">
        <v>657</v>
      </c>
      <c r="D520" s="147" t="s">
        <v>658</v>
      </c>
      <c r="E520" s="138">
        <v>3</v>
      </c>
    </row>
    <row r="521" spans="1:5" customFormat="1" ht="15">
      <c r="A521" s="38" t="str">
        <f t="shared" si="18"/>
        <v xml:space="preserve">CS </v>
      </c>
      <c r="B521" s="38" t="str">
        <f t="shared" si="19"/>
        <v>414</v>
      </c>
      <c r="C521" s="139" t="s">
        <v>659</v>
      </c>
      <c r="D521" s="147" t="s">
        <v>660</v>
      </c>
      <c r="E521" s="138">
        <v>3</v>
      </c>
    </row>
    <row r="522" spans="1:5" customFormat="1" ht="15">
      <c r="A522" s="38" t="str">
        <f t="shared" si="18"/>
        <v xml:space="preserve">CS </v>
      </c>
      <c r="B522" s="38" t="str">
        <f t="shared" si="19"/>
        <v>415</v>
      </c>
      <c r="C522" s="139" t="s">
        <v>661</v>
      </c>
      <c r="D522" s="147" t="s">
        <v>662</v>
      </c>
      <c r="E522" s="146">
        <v>3</v>
      </c>
    </row>
    <row r="523" spans="1:5" customFormat="1" ht="15">
      <c r="A523" s="38" t="str">
        <f t="shared" si="18"/>
        <v xml:space="preserve">CS </v>
      </c>
      <c r="B523" s="38" t="str">
        <f t="shared" si="19"/>
        <v>416</v>
      </c>
      <c r="C523" s="139" t="s">
        <v>663</v>
      </c>
      <c r="D523" s="147" t="s">
        <v>664</v>
      </c>
      <c r="E523" s="139">
        <v>3</v>
      </c>
    </row>
    <row r="524" spans="1:5" customFormat="1" ht="15">
      <c r="A524" s="38" t="str">
        <f t="shared" si="18"/>
        <v xml:space="preserve">CS </v>
      </c>
      <c r="B524" s="38" t="str">
        <f t="shared" si="19"/>
        <v>417</v>
      </c>
      <c r="C524" s="139" t="s">
        <v>665</v>
      </c>
      <c r="D524" s="147" t="s">
        <v>666</v>
      </c>
      <c r="E524" s="139">
        <v>3</v>
      </c>
    </row>
    <row r="525" spans="1:5" customFormat="1" ht="15">
      <c r="A525" s="38" t="str">
        <f t="shared" si="18"/>
        <v xml:space="preserve">CS </v>
      </c>
      <c r="B525" s="38" t="str">
        <f t="shared" si="19"/>
        <v>418</v>
      </c>
      <c r="C525" s="139" t="s">
        <v>667</v>
      </c>
      <c r="D525" s="147" t="s">
        <v>668</v>
      </c>
      <c r="E525" s="139">
        <v>3</v>
      </c>
    </row>
    <row r="526" spans="1:5" customFormat="1" ht="15">
      <c r="A526" s="38" t="str">
        <f t="shared" si="18"/>
        <v xml:space="preserve">CS </v>
      </c>
      <c r="B526" s="38" t="str">
        <f t="shared" si="19"/>
        <v>419</v>
      </c>
      <c r="C526" s="139" t="s">
        <v>669</v>
      </c>
      <c r="D526" s="147" t="s">
        <v>670</v>
      </c>
      <c r="E526" s="146">
        <v>3</v>
      </c>
    </row>
    <row r="527" spans="1:5" customFormat="1" ht="15">
      <c r="A527" s="38" t="str">
        <f t="shared" si="18"/>
        <v xml:space="preserve">CS </v>
      </c>
      <c r="B527" s="38" t="str">
        <f t="shared" si="19"/>
        <v>420</v>
      </c>
      <c r="C527" s="139" t="s">
        <v>671</v>
      </c>
      <c r="D527" s="147" t="s">
        <v>672</v>
      </c>
      <c r="E527" s="146">
        <v>3</v>
      </c>
    </row>
    <row r="528" spans="1:5" customFormat="1" ht="15">
      <c r="A528" s="38" t="str">
        <f t="shared" ref="A528:A591" si="20">LEFT(C528,3)</f>
        <v xml:space="preserve">CS </v>
      </c>
      <c r="B528" s="38" t="str">
        <f t="shared" ref="B528:B591" si="21">RIGHT(C528,3)</f>
        <v>421</v>
      </c>
      <c r="C528" s="139" t="s">
        <v>673</v>
      </c>
      <c r="D528" s="140" t="s">
        <v>674</v>
      </c>
      <c r="E528" s="138">
        <v>3</v>
      </c>
    </row>
    <row r="529" spans="1:5" customFormat="1" ht="15">
      <c r="A529" s="38" t="str">
        <f t="shared" si="20"/>
        <v xml:space="preserve">CS </v>
      </c>
      <c r="B529" s="38" t="str">
        <f t="shared" si="21"/>
        <v>423</v>
      </c>
      <c r="C529" s="139" t="s">
        <v>675</v>
      </c>
      <c r="D529" s="140" t="s">
        <v>676</v>
      </c>
      <c r="E529" s="146">
        <v>3</v>
      </c>
    </row>
    <row r="530" spans="1:5" customFormat="1" ht="15">
      <c r="A530" s="38" t="str">
        <f t="shared" si="20"/>
        <v xml:space="preserve">CS </v>
      </c>
      <c r="B530" s="38" t="str">
        <f t="shared" si="21"/>
        <v>426</v>
      </c>
      <c r="C530" s="139" t="s">
        <v>677</v>
      </c>
      <c r="D530" s="140" t="s">
        <v>678</v>
      </c>
      <c r="E530" s="146">
        <v>2</v>
      </c>
    </row>
    <row r="531" spans="1:5" customFormat="1" ht="15">
      <c r="A531" s="38" t="str">
        <f t="shared" si="20"/>
        <v xml:space="preserve">CS </v>
      </c>
      <c r="B531" s="38" t="str">
        <f t="shared" si="21"/>
        <v>427</v>
      </c>
      <c r="C531" s="139" t="s">
        <v>679</v>
      </c>
      <c r="D531" s="140" t="s">
        <v>680</v>
      </c>
      <c r="E531" s="146">
        <v>2</v>
      </c>
    </row>
    <row r="532" spans="1:5" customFormat="1" ht="15">
      <c r="A532" s="38" t="str">
        <f t="shared" si="20"/>
        <v xml:space="preserve">CS </v>
      </c>
      <c r="B532" s="38" t="str">
        <f t="shared" si="21"/>
        <v>428</v>
      </c>
      <c r="C532" s="139" t="s">
        <v>681</v>
      </c>
      <c r="D532" s="148" t="s">
        <v>682</v>
      </c>
      <c r="E532" s="149">
        <v>2</v>
      </c>
    </row>
    <row r="533" spans="1:5" customFormat="1" ht="15">
      <c r="A533" s="38" t="str">
        <f t="shared" si="20"/>
        <v xml:space="preserve">CS </v>
      </c>
      <c r="B533" s="38" t="str">
        <f t="shared" si="21"/>
        <v>429</v>
      </c>
      <c r="C533" s="139" t="s">
        <v>683</v>
      </c>
      <c r="D533" s="140" t="s">
        <v>684</v>
      </c>
      <c r="E533" s="146">
        <v>2</v>
      </c>
    </row>
    <row r="534" spans="1:5" customFormat="1" ht="15">
      <c r="A534" s="38" t="str">
        <f t="shared" si="20"/>
        <v xml:space="preserve">CS </v>
      </c>
      <c r="B534" s="38" t="str">
        <f t="shared" si="21"/>
        <v>430</v>
      </c>
      <c r="C534" s="139" t="s">
        <v>685</v>
      </c>
      <c r="D534" s="140" t="s">
        <v>686</v>
      </c>
      <c r="E534" s="146">
        <v>3</v>
      </c>
    </row>
    <row r="535" spans="1:5" customFormat="1" ht="15">
      <c r="A535" s="38" t="str">
        <f t="shared" si="20"/>
        <v xml:space="preserve">CS </v>
      </c>
      <c r="B535" s="38" t="str">
        <f t="shared" si="21"/>
        <v>434</v>
      </c>
      <c r="C535" s="139" t="s">
        <v>687</v>
      </c>
      <c r="D535" s="140" t="s">
        <v>688</v>
      </c>
      <c r="E535" s="146">
        <v>2</v>
      </c>
    </row>
    <row r="536" spans="1:5" customFormat="1" ht="15">
      <c r="A536" s="38" t="str">
        <f t="shared" si="20"/>
        <v xml:space="preserve">CS </v>
      </c>
      <c r="B536" s="38" t="str">
        <f t="shared" si="21"/>
        <v>445</v>
      </c>
      <c r="C536" s="139" t="s">
        <v>689</v>
      </c>
      <c r="D536" s="140" t="s">
        <v>690</v>
      </c>
      <c r="E536" s="146">
        <v>1</v>
      </c>
    </row>
    <row r="537" spans="1:5" customFormat="1" ht="15">
      <c r="A537" s="38" t="str">
        <f t="shared" si="20"/>
        <v xml:space="preserve">CS </v>
      </c>
      <c r="B537" s="38" t="str">
        <f t="shared" si="21"/>
        <v>446</v>
      </c>
      <c r="C537" s="139" t="s">
        <v>691</v>
      </c>
      <c r="D537" s="140" t="s">
        <v>692</v>
      </c>
      <c r="E537" s="146">
        <v>1</v>
      </c>
    </row>
    <row r="538" spans="1:5" customFormat="1" ht="15">
      <c r="A538" s="38" t="str">
        <f t="shared" si="20"/>
        <v xml:space="preserve">CS </v>
      </c>
      <c r="B538" s="38" t="str">
        <f t="shared" si="21"/>
        <v>447</v>
      </c>
      <c r="C538" s="139" t="s">
        <v>693</v>
      </c>
      <c r="D538" s="140" t="s">
        <v>626</v>
      </c>
      <c r="E538" s="146">
        <v>1</v>
      </c>
    </row>
    <row r="539" spans="1:5" customFormat="1" ht="15">
      <c r="A539" s="38" t="str">
        <f t="shared" si="20"/>
        <v xml:space="preserve">CS </v>
      </c>
      <c r="B539" s="38" t="str">
        <f t="shared" si="21"/>
        <v>448</v>
      </c>
      <c r="C539" s="139" t="s">
        <v>694</v>
      </c>
      <c r="D539" s="140" t="s">
        <v>645</v>
      </c>
      <c r="E539" s="146">
        <v>3</v>
      </c>
    </row>
    <row r="540" spans="1:5" customFormat="1" ht="15">
      <c r="A540" s="38" t="str">
        <f t="shared" si="20"/>
        <v xml:space="preserve">CS </v>
      </c>
      <c r="B540" s="38" t="str">
        <f t="shared" si="21"/>
        <v>449</v>
      </c>
      <c r="C540" s="139" t="s">
        <v>695</v>
      </c>
      <c r="D540" s="140" t="s">
        <v>696</v>
      </c>
      <c r="E540" s="146">
        <v>3</v>
      </c>
    </row>
    <row r="541" spans="1:5" customFormat="1" ht="15">
      <c r="A541" s="38" t="str">
        <f t="shared" si="20"/>
        <v xml:space="preserve">CS </v>
      </c>
      <c r="B541" s="38" t="str">
        <f t="shared" si="21"/>
        <v>462</v>
      </c>
      <c r="C541" s="139" t="s">
        <v>697</v>
      </c>
      <c r="D541" s="140" t="s">
        <v>698</v>
      </c>
      <c r="E541" s="146">
        <v>3</v>
      </c>
    </row>
    <row r="542" spans="1:5" customFormat="1" ht="15">
      <c r="A542" s="38" t="str">
        <f t="shared" si="20"/>
        <v xml:space="preserve">CS </v>
      </c>
      <c r="B542" s="38" t="str">
        <f t="shared" si="21"/>
        <v>463</v>
      </c>
      <c r="C542" s="139" t="s">
        <v>699</v>
      </c>
      <c r="D542" s="140" t="s">
        <v>700</v>
      </c>
      <c r="E542" s="146">
        <v>3</v>
      </c>
    </row>
    <row r="543" spans="1:5" customFormat="1" ht="15">
      <c r="A543" s="38" t="str">
        <f t="shared" si="20"/>
        <v xml:space="preserve">CS </v>
      </c>
      <c r="B543" s="38" t="str">
        <f t="shared" si="21"/>
        <v>466</v>
      </c>
      <c r="C543" s="139" t="s">
        <v>701</v>
      </c>
      <c r="D543" s="140" t="s">
        <v>702</v>
      </c>
      <c r="E543" s="146">
        <v>2</v>
      </c>
    </row>
    <row r="544" spans="1:5" customFormat="1" ht="15">
      <c r="A544" s="38" t="str">
        <f t="shared" si="20"/>
        <v>CSN</v>
      </c>
      <c r="B544" s="38" t="str">
        <f t="shared" si="21"/>
        <v>161</v>
      </c>
      <c r="C544" s="139" t="s">
        <v>703</v>
      </c>
      <c r="D544" s="140" t="s">
        <v>704</v>
      </c>
      <c r="E544" s="146">
        <v>2</v>
      </c>
    </row>
    <row r="545" spans="1:5" customFormat="1" ht="15">
      <c r="A545" s="38" t="str">
        <f t="shared" si="20"/>
        <v>CHE</v>
      </c>
      <c r="B545" s="38" t="str">
        <f t="shared" si="21"/>
        <v>473</v>
      </c>
      <c r="C545" s="139" t="s">
        <v>499</v>
      </c>
      <c r="D545" s="148" t="s">
        <v>705</v>
      </c>
      <c r="E545" s="149">
        <v>1</v>
      </c>
    </row>
    <row r="546" spans="1:5" customFormat="1" ht="15">
      <c r="A546" s="38" t="str">
        <f t="shared" si="20"/>
        <v>DEN</v>
      </c>
      <c r="B546" s="38" t="str">
        <f t="shared" si="21"/>
        <v>600</v>
      </c>
      <c r="C546" s="139" t="s">
        <v>1068</v>
      </c>
      <c r="D546" s="140" t="s">
        <v>1069</v>
      </c>
      <c r="E546" s="139">
        <v>2</v>
      </c>
    </row>
    <row r="547" spans="1:5" customFormat="1" ht="15">
      <c r="A547" s="38" t="str">
        <f t="shared" si="20"/>
        <v>DTE</v>
      </c>
      <c r="B547" s="38" t="str">
        <f t="shared" si="21"/>
        <v>102</v>
      </c>
      <c r="C547" s="139" t="s">
        <v>706</v>
      </c>
      <c r="D547" s="140" t="s">
        <v>707</v>
      </c>
      <c r="E547" s="146">
        <v>1</v>
      </c>
    </row>
    <row r="548" spans="1:5" customFormat="1" ht="15">
      <c r="A548" s="38" t="str">
        <f t="shared" si="20"/>
        <v>DTE</v>
      </c>
      <c r="B548" s="38" t="str">
        <f t="shared" si="21"/>
        <v>152</v>
      </c>
      <c r="C548" s="139" t="s">
        <v>708</v>
      </c>
      <c r="D548" s="140" t="s">
        <v>709</v>
      </c>
      <c r="E548" s="146">
        <v>1</v>
      </c>
    </row>
    <row r="549" spans="1:5" customFormat="1" ht="15">
      <c r="A549" s="38" t="str">
        <f t="shared" si="20"/>
        <v>DTE</v>
      </c>
      <c r="B549" s="38" t="str">
        <f t="shared" si="21"/>
        <v>202</v>
      </c>
      <c r="C549" s="139" t="s">
        <v>710</v>
      </c>
      <c r="D549" s="140" t="s">
        <v>711</v>
      </c>
      <c r="E549" s="146">
        <v>1</v>
      </c>
    </row>
    <row r="550" spans="1:5" customFormat="1" ht="15">
      <c r="A550" s="38" t="str">
        <f t="shared" si="20"/>
        <v>DTE</v>
      </c>
      <c r="B550" s="38" t="str">
        <f t="shared" si="21"/>
        <v>102</v>
      </c>
      <c r="C550" s="139" t="s">
        <v>712</v>
      </c>
      <c r="D550" s="140" t="s">
        <v>707</v>
      </c>
      <c r="E550" s="146">
        <v>1</v>
      </c>
    </row>
    <row r="551" spans="1:5" customFormat="1" ht="15">
      <c r="A551" s="38" t="str">
        <f t="shared" si="20"/>
        <v>DTE</v>
      </c>
      <c r="B551" s="38" t="str">
        <f t="shared" si="21"/>
        <v>152</v>
      </c>
      <c r="C551" s="139" t="s">
        <v>713</v>
      </c>
      <c r="D551" s="140" t="s">
        <v>709</v>
      </c>
      <c r="E551" s="146">
        <v>1</v>
      </c>
    </row>
    <row r="552" spans="1:5" customFormat="1" ht="15">
      <c r="A552" s="38" t="str">
        <f t="shared" si="20"/>
        <v>DTE</v>
      </c>
      <c r="B552" s="38" t="str">
        <f t="shared" si="21"/>
        <v>202</v>
      </c>
      <c r="C552" s="139" t="s">
        <v>714</v>
      </c>
      <c r="D552" s="140" t="s">
        <v>711</v>
      </c>
      <c r="E552" s="146">
        <v>1</v>
      </c>
    </row>
    <row r="553" spans="1:5" customFormat="1" ht="15">
      <c r="A553" s="38" t="str">
        <f t="shared" si="20"/>
        <v>DTE</v>
      </c>
      <c r="B553" s="38" t="str">
        <f t="shared" si="21"/>
        <v>102</v>
      </c>
      <c r="C553" s="139" t="s">
        <v>715</v>
      </c>
      <c r="D553" s="140" t="s">
        <v>707</v>
      </c>
      <c r="E553" s="146">
        <v>1</v>
      </c>
    </row>
    <row r="554" spans="1:5" customFormat="1" ht="15">
      <c r="A554" s="38" t="str">
        <f t="shared" si="20"/>
        <v>DTE</v>
      </c>
      <c r="B554" s="38" t="str">
        <f t="shared" si="21"/>
        <v>152</v>
      </c>
      <c r="C554" s="139" t="s">
        <v>716</v>
      </c>
      <c r="D554" s="140" t="s">
        <v>709</v>
      </c>
      <c r="E554" s="146">
        <v>1</v>
      </c>
    </row>
    <row r="555" spans="1:5" customFormat="1" ht="15">
      <c r="A555" s="38" t="str">
        <f t="shared" si="20"/>
        <v>DTE</v>
      </c>
      <c r="B555" s="38" t="str">
        <f t="shared" si="21"/>
        <v>102</v>
      </c>
      <c r="C555" s="139" t="s">
        <v>717</v>
      </c>
      <c r="D555" s="140" t="s">
        <v>707</v>
      </c>
      <c r="E555" s="146">
        <v>1</v>
      </c>
    </row>
    <row r="556" spans="1:5" customFormat="1" ht="15">
      <c r="A556" s="38" t="str">
        <f t="shared" si="20"/>
        <v>DTE</v>
      </c>
      <c r="B556" s="38" t="str">
        <f t="shared" si="21"/>
        <v>152</v>
      </c>
      <c r="C556" s="139" t="s">
        <v>718</v>
      </c>
      <c r="D556" s="140" t="s">
        <v>709</v>
      </c>
      <c r="E556" s="146">
        <v>1</v>
      </c>
    </row>
    <row r="557" spans="1:5" customFormat="1" ht="15">
      <c r="A557" s="38" t="str">
        <f t="shared" si="20"/>
        <v>DTE</v>
      </c>
      <c r="B557" s="38" t="str">
        <f t="shared" si="21"/>
        <v>202</v>
      </c>
      <c r="C557" s="139" t="s">
        <v>719</v>
      </c>
      <c r="D557" s="140" t="s">
        <v>711</v>
      </c>
      <c r="E557" s="139">
        <v>1</v>
      </c>
    </row>
    <row r="558" spans="1:5" customFormat="1" ht="15">
      <c r="A558" s="38" t="str">
        <f t="shared" si="20"/>
        <v>DTE</v>
      </c>
      <c r="B558" s="38" t="str">
        <f t="shared" si="21"/>
        <v>102</v>
      </c>
      <c r="C558" s="139" t="s">
        <v>720</v>
      </c>
      <c r="D558" s="140" t="s">
        <v>707</v>
      </c>
      <c r="E558" s="139">
        <v>1</v>
      </c>
    </row>
    <row r="559" spans="1:5" customFormat="1" ht="15">
      <c r="A559" s="38" t="str">
        <f t="shared" si="20"/>
        <v>DTE</v>
      </c>
      <c r="B559" s="38" t="str">
        <f t="shared" si="21"/>
        <v>152</v>
      </c>
      <c r="C559" s="139" t="s">
        <v>721</v>
      </c>
      <c r="D559" s="140" t="s">
        <v>709</v>
      </c>
      <c r="E559" s="139">
        <v>1</v>
      </c>
    </row>
    <row r="560" spans="1:5" customFormat="1" ht="15">
      <c r="A560" s="38" t="str">
        <f t="shared" si="20"/>
        <v>DTE</v>
      </c>
      <c r="B560" s="38" t="str">
        <f t="shared" si="21"/>
        <v>202</v>
      </c>
      <c r="C560" s="139" t="s">
        <v>722</v>
      </c>
      <c r="D560" s="140" t="s">
        <v>711</v>
      </c>
      <c r="E560" s="139">
        <v>1</v>
      </c>
    </row>
    <row r="561" spans="1:5" customFormat="1" ht="15">
      <c r="A561" s="38" t="str">
        <f t="shared" si="20"/>
        <v>ECO</v>
      </c>
      <c r="B561" s="38" t="str">
        <f t="shared" si="21"/>
        <v>395</v>
      </c>
      <c r="C561" s="139" t="s">
        <v>1070</v>
      </c>
      <c r="D561" s="140" t="s">
        <v>1071</v>
      </c>
      <c r="E561" s="139">
        <v>1</v>
      </c>
    </row>
    <row r="562" spans="1:5" customFormat="1" ht="15">
      <c r="A562" s="38" t="str">
        <f t="shared" si="20"/>
        <v>ENT</v>
      </c>
      <c r="B562" s="38" t="str">
        <f t="shared" si="21"/>
        <v>600</v>
      </c>
      <c r="C562" s="139" t="s">
        <v>1072</v>
      </c>
      <c r="D562" s="140" t="s">
        <v>1073</v>
      </c>
      <c r="E562" s="139">
        <v>2</v>
      </c>
    </row>
    <row r="563" spans="1:5" customFormat="1" ht="15">
      <c r="A563" s="38" t="str">
        <f t="shared" si="20"/>
        <v>FIN</v>
      </c>
      <c r="B563" s="38" t="str">
        <f t="shared" si="21"/>
        <v>413</v>
      </c>
      <c r="C563" s="139" t="s">
        <v>723</v>
      </c>
      <c r="D563" s="140" t="s">
        <v>724</v>
      </c>
      <c r="E563" s="139">
        <v>3</v>
      </c>
    </row>
    <row r="564" spans="1:5" customFormat="1" ht="15">
      <c r="A564" s="38" t="str">
        <f t="shared" si="20"/>
        <v>FST</v>
      </c>
      <c r="B564" s="38" t="str">
        <f t="shared" si="21"/>
        <v>323</v>
      </c>
      <c r="C564" s="139" t="s">
        <v>725</v>
      </c>
      <c r="D564" s="140" t="s">
        <v>726</v>
      </c>
      <c r="E564" s="139">
        <v>3</v>
      </c>
    </row>
    <row r="565" spans="1:5" customFormat="1" ht="15">
      <c r="A565" s="38" t="str">
        <f t="shared" si="20"/>
        <v>FST</v>
      </c>
      <c r="B565" s="38" t="str">
        <f t="shared" si="21"/>
        <v>438</v>
      </c>
      <c r="C565" s="139" t="s">
        <v>727</v>
      </c>
      <c r="D565" s="140" t="s">
        <v>728</v>
      </c>
      <c r="E565" s="139">
        <v>3</v>
      </c>
    </row>
    <row r="566" spans="1:5" customFormat="1" ht="15">
      <c r="A566" s="38" t="str">
        <f t="shared" si="20"/>
        <v>HOS</v>
      </c>
      <c r="B566" s="38" t="str">
        <f t="shared" si="21"/>
        <v>151</v>
      </c>
      <c r="C566" s="139" t="s">
        <v>729</v>
      </c>
      <c r="D566" s="140" t="s">
        <v>730</v>
      </c>
      <c r="E566" s="146">
        <v>2</v>
      </c>
    </row>
    <row r="567" spans="1:5" customFormat="1" ht="15">
      <c r="A567" s="38" t="str">
        <f t="shared" si="20"/>
        <v>HOS</v>
      </c>
      <c r="B567" s="38" t="str">
        <f t="shared" si="21"/>
        <v>250</v>
      </c>
      <c r="C567" s="139" t="s">
        <v>731</v>
      </c>
      <c r="D567" s="140" t="s">
        <v>732</v>
      </c>
      <c r="E567" s="146">
        <v>3</v>
      </c>
    </row>
    <row r="568" spans="1:5" customFormat="1" ht="15">
      <c r="A568" s="38" t="str">
        <f t="shared" si="20"/>
        <v>HOS</v>
      </c>
      <c r="B568" s="38" t="str">
        <f t="shared" si="21"/>
        <v>296</v>
      </c>
      <c r="C568" s="139" t="s">
        <v>733</v>
      </c>
      <c r="D568" s="140" t="s">
        <v>734</v>
      </c>
      <c r="E568" s="146">
        <v>1</v>
      </c>
    </row>
    <row r="569" spans="1:5" customFormat="1" ht="15">
      <c r="A569" s="38" t="str">
        <f t="shared" si="20"/>
        <v>HOS</v>
      </c>
      <c r="B569" s="38" t="str">
        <f t="shared" si="21"/>
        <v>348</v>
      </c>
      <c r="C569" s="139" t="s">
        <v>735</v>
      </c>
      <c r="D569" s="140" t="s">
        <v>736</v>
      </c>
      <c r="E569" s="146">
        <v>5</v>
      </c>
    </row>
    <row r="570" spans="1:5" customFormat="1" ht="15">
      <c r="A570" s="38" t="str">
        <f t="shared" si="20"/>
        <v>HOS</v>
      </c>
      <c r="B570" s="38" t="str">
        <f t="shared" si="21"/>
        <v>349</v>
      </c>
      <c r="C570" s="139" t="s">
        <v>737</v>
      </c>
      <c r="D570" s="140" t="s">
        <v>647</v>
      </c>
      <c r="E570" s="146">
        <v>1</v>
      </c>
    </row>
    <row r="571" spans="1:5" customFormat="1" ht="15">
      <c r="A571" s="38" t="str">
        <f t="shared" si="20"/>
        <v>HOS</v>
      </c>
      <c r="B571" s="38" t="str">
        <f t="shared" si="21"/>
        <v>361</v>
      </c>
      <c r="C571" s="139" t="s">
        <v>738</v>
      </c>
      <c r="D571" s="140" t="s">
        <v>739</v>
      </c>
      <c r="E571" s="146">
        <v>3</v>
      </c>
    </row>
    <row r="572" spans="1:5" customFormat="1" ht="15">
      <c r="A572" s="38" t="str">
        <f t="shared" si="20"/>
        <v>HOS</v>
      </c>
      <c r="B572" s="38" t="str">
        <f t="shared" si="21"/>
        <v>362</v>
      </c>
      <c r="C572" s="139" t="s">
        <v>740</v>
      </c>
      <c r="D572" s="140" t="s">
        <v>741</v>
      </c>
      <c r="E572" s="146">
        <v>2</v>
      </c>
    </row>
    <row r="573" spans="1:5" customFormat="1" ht="15">
      <c r="A573" s="38" t="str">
        <f t="shared" si="20"/>
        <v>HOS</v>
      </c>
      <c r="B573" s="38" t="str">
        <f t="shared" si="21"/>
        <v>364</v>
      </c>
      <c r="C573" s="139" t="s">
        <v>742</v>
      </c>
      <c r="D573" s="140" t="s">
        <v>743</v>
      </c>
      <c r="E573" s="146">
        <v>2</v>
      </c>
    </row>
    <row r="574" spans="1:5" customFormat="1" ht="15">
      <c r="A574" s="38" t="str">
        <f t="shared" si="20"/>
        <v>HOS</v>
      </c>
      <c r="B574" s="38" t="str">
        <f t="shared" si="21"/>
        <v>371</v>
      </c>
      <c r="C574" s="139" t="s">
        <v>744</v>
      </c>
      <c r="D574" s="140" t="s">
        <v>745</v>
      </c>
      <c r="E574" s="146">
        <v>3</v>
      </c>
    </row>
    <row r="575" spans="1:5" customFormat="1" ht="15">
      <c r="A575" s="38" t="str">
        <f t="shared" si="20"/>
        <v>HOS</v>
      </c>
      <c r="B575" s="38" t="str">
        <f t="shared" si="21"/>
        <v>372</v>
      </c>
      <c r="C575" s="139" t="s">
        <v>746</v>
      </c>
      <c r="D575" s="140" t="s">
        <v>747</v>
      </c>
      <c r="E575" s="146">
        <v>2</v>
      </c>
    </row>
    <row r="576" spans="1:5" customFormat="1" ht="15">
      <c r="A576" s="38" t="str">
        <f t="shared" si="20"/>
        <v>HOS</v>
      </c>
      <c r="B576" s="38" t="str">
        <f t="shared" si="21"/>
        <v>374</v>
      </c>
      <c r="C576" s="139" t="s">
        <v>748</v>
      </c>
      <c r="D576" s="140" t="s">
        <v>749</v>
      </c>
      <c r="E576" s="146">
        <v>2</v>
      </c>
    </row>
    <row r="577" spans="1:5" customFormat="1" ht="15">
      <c r="A577" s="38" t="str">
        <f t="shared" si="20"/>
        <v>HOS</v>
      </c>
      <c r="B577" s="38" t="str">
        <f t="shared" si="21"/>
        <v>396</v>
      </c>
      <c r="C577" s="139" t="s">
        <v>750</v>
      </c>
      <c r="D577" s="140" t="s">
        <v>734</v>
      </c>
      <c r="E577" s="139">
        <v>1</v>
      </c>
    </row>
    <row r="578" spans="1:5" customFormat="1" ht="15">
      <c r="A578" s="38" t="str">
        <f t="shared" si="20"/>
        <v>HOS</v>
      </c>
      <c r="B578" s="38" t="str">
        <f t="shared" si="21"/>
        <v>399</v>
      </c>
      <c r="C578" s="139" t="s">
        <v>751</v>
      </c>
      <c r="D578" s="140" t="s">
        <v>696</v>
      </c>
      <c r="E578" s="139">
        <v>5</v>
      </c>
    </row>
    <row r="579" spans="1:5" customFormat="1" ht="15">
      <c r="A579" s="38" t="str">
        <f t="shared" si="20"/>
        <v>HOS</v>
      </c>
      <c r="B579" s="38" t="str">
        <f t="shared" si="21"/>
        <v>401</v>
      </c>
      <c r="C579" s="139" t="s">
        <v>752</v>
      </c>
      <c r="D579" s="140" t="s">
        <v>753</v>
      </c>
      <c r="E579" s="146">
        <v>2</v>
      </c>
    </row>
    <row r="580" spans="1:5" customFormat="1" ht="15">
      <c r="A580" s="38" t="str">
        <f t="shared" si="20"/>
        <v>HOS</v>
      </c>
      <c r="B580" s="38" t="str">
        <f t="shared" si="21"/>
        <v>403</v>
      </c>
      <c r="C580" s="139" t="s">
        <v>754</v>
      </c>
      <c r="D580" s="140" t="s">
        <v>755</v>
      </c>
      <c r="E580" s="146">
        <v>3</v>
      </c>
    </row>
    <row r="581" spans="1:5" customFormat="1" ht="15">
      <c r="A581" s="38" t="str">
        <f t="shared" si="20"/>
        <v>HOS</v>
      </c>
      <c r="B581" s="38" t="str">
        <f t="shared" si="21"/>
        <v>405</v>
      </c>
      <c r="C581" s="139" t="s">
        <v>756</v>
      </c>
      <c r="D581" s="140" t="s">
        <v>757</v>
      </c>
      <c r="E581" s="146">
        <v>3</v>
      </c>
    </row>
    <row r="582" spans="1:5" customFormat="1" ht="15">
      <c r="A582" s="38" t="str">
        <f t="shared" si="20"/>
        <v>HOS</v>
      </c>
      <c r="B582" s="38" t="str">
        <f t="shared" si="21"/>
        <v>408</v>
      </c>
      <c r="C582" s="139" t="s">
        <v>758</v>
      </c>
      <c r="D582" s="140" t="s">
        <v>759</v>
      </c>
      <c r="E582" s="146">
        <v>3</v>
      </c>
    </row>
    <row r="583" spans="1:5" customFormat="1" ht="15">
      <c r="A583" s="38" t="str">
        <f t="shared" si="20"/>
        <v>HOS</v>
      </c>
      <c r="B583" s="38" t="str">
        <f t="shared" si="21"/>
        <v>414</v>
      </c>
      <c r="C583" s="139" t="s">
        <v>760</v>
      </c>
      <c r="D583" s="140" t="s">
        <v>761</v>
      </c>
      <c r="E583" s="146">
        <v>2</v>
      </c>
    </row>
    <row r="584" spans="1:5" customFormat="1" ht="15">
      <c r="A584" s="38" t="str">
        <f t="shared" si="20"/>
        <v>HOS</v>
      </c>
      <c r="B584" s="38" t="str">
        <f t="shared" si="21"/>
        <v>416</v>
      </c>
      <c r="C584" s="139" t="s">
        <v>762</v>
      </c>
      <c r="D584" s="140" t="s">
        <v>763</v>
      </c>
      <c r="E584" s="146">
        <v>2</v>
      </c>
    </row>
    <row r="585" spans="1:5" customFormat="1" ht="15">
      <c r="A585" s="38" t="str">
        <f t="shared" si="20"/>
        <v>HOS</v>
      </c>
      <c r="B585" s="38" t="str">
        <f t="shared" si="21"/>
        <v>448</v>
      </c>
      <c r="C585" s="139" t="s">
        <v>764</v>
      </c>
      <c r="D585" s="140" t="s">
        <v>765</v>
      </c>
      <c r="E585" s="146">
        <v>5</v>
      </c>
    </row>
    <row r="586" spans="1:5" customFormat="1" ht="15">
      <c r="A586" s="38" t="str">
        <f t="shared" si="20"/>
        <v>HOS</v>
      </c>
      <c r="B586" s="38" t="str">
        <f t="shared" si="21"/>
        <v>449</v>
      </c>
      <c r="C586" s="139" t="s">
        <v>766</v>
      </c>
      <c r="D586" s="140" t="s">
        <v>767</v>
      </c>
      <c r="E586" s="139">
        <v>5</v>
      </c>
    </row>
    <row r="587" spans="1:5" customFormat="1" ht="15">
      <c r="A587" s="38" t="str">
        <f t="shared" si="20"/>
        <v>HOS</v>
      </c>
      <c r="B587" s="38" t="str">
        <f t="shared" si="21"/>
        <v>496</v>
      </c>
      <c r="C587" s="139" t="s">
        <v>768</v>
      </c>
      <c r="D587" s="140" t="s">
        <v>734</v>
      </c>
      <c r="E587" s="139">
        <v>1</v>
      </c>
    </row>
    <row r="588" spans="1:5" customFormat="1" ht="15">
      <c r="A588" s="38" t="str">
        <f t="shared" si="20"/>
        <v>HRM</v>
      </c>
      <c r="B588" s="38" t="str">
        <f t="shared" si="21"/>
        <v>303</v>
      </c>
      <c r="C588" s="139" t="s">
        <v>769</v>
      </c>
      <c r="D588" s="140" t="s">
        <v>770</v>
      </c>
      <c r="E588" s="139">
        <v>3</v>
      </c>
    </row>
    <row r="589" spans="1:5" customFormat="1" ht="15">
      <c r="A589" s="38" t="str">
        <f t="shared" si="20"/>
        <v>IMD</v>
      </c>
      <c r="B589" s="38" t="str">
        <f t="shared" si="21"/>
        <v>251</v>
      </c>
      <c r="C589" s="139" t="s">
        <v>771</v>
      </c>
      <c r="D589" s="140" t="s">
        <v>772</v>
      </c>
      <c r="E589" s="139">
        <v>2</v>
      </c>
    </row>
    <row r="590" spans="1:5" customFormat="1" ht="15">
      <c r="A590" s="38" t="str">
        <f t="shared" si="20"/>
        <v>IMD</v>
      </c>
      <c r="B590" s="38" t="str">
        <f t="shared" si="21"/>
        <v>252</v>
      </c>
      <c r="C590" s="139" t="s">
        <v>1074</v>
      </c>
      <c r="D590" s="140" t="s">
        <v>772</v>
      </c>
      <c r="E590" s="139">
        <v>4</v>
      </c>
    </row>
    <row r="591" spans="1:5" customFormat="1" ht="15">
      <c r="A591" s="38" t="str">
        <f t="shared" si="20"/>
        <v>IMD</v>
      </c>
      <c r="B591" s="38" t="str">
        <f t="shared" si="21"/>
        <v>351</v>
      </c>
      <c r="C591" s="139" t="s">
        <v>1075</v>
      </c>
      <c r="D591" s="140" t="s">
        <v>1076</v>
      </c>
      <c r="E591" s="139">
        <v>4</v>
      </c>
    </row>
    <row r="592" spans="1:5" customFormat="1" ht="15">
      <c r="A592" s="38" t="str">
        <f t="shared" ref="A592:A655" si="22">LEFT(C592,3)</f>
        <v>IMD</v>
      </c>
      <c r="B592" s="38" t="str">
        <f t="shared" ref="B592:B655" si="23">RIGHT(C592,3)</f>
        <v>352</v>
      </c>
      <c r="C592" s="139" t="s">
        <v>1077</v>
      </c>
      <c r="D592" s="140" t="s">
        <v>1076</v>
      </c>
      <c r="E592" s="139">
        <v>4</v>
      </c>
    </row>
    <row r="593" spans="1:5" customFormat="1" ht="15">
      <c r="A593" s="38" t="str">
        <f t="shared" si="22"/>
        <v>IMD</v>
      </c>
      <c r="B593" s="38" t="str">
        <f t="shared" si="23"/>
        <v>413</v>
      </c>
      <c r="C593" s="139" t="s">
        <v>1078</v>
      </c>
      <c r="D593" s="140" t="s">
        <v>1079</v>
      </c>
      <c r="E593" s="139">
        <v>2</v>
      </c>
    </row>
    <row r="594" spans="1:5" customFormat="1" ht="15">
      <c r="A594" s="38" t="str">
        <f t="shared" si="22"/>
        <v>IMD</v>
      </c>
      <c r="B594" s="38" t="str">
        <f t="shared" si="23"/>
        <v>508</v>
      </c>
      <c r="C594" s="139" t="s">
        <v>1080</v>
      </c>
      <c r="D594" s="140" t="s">
        <v>1081</v>
      </c>
      <c r="E594" s="139">
        <v>4</v>
      </c>
    </row>
    <row r="595" spans="1:5" customFormat="1" ht="15">
      <c r="A595" s="38" t="str">
        <f t="shared" si="22"/>
        <v>IMD</v>
      </c>
      <c r="B595" s="38" t="str">
        <f t="shared" si="23"/>
        <v>509</v>
      </c>
      <c r="C595" s="139" t="s">
        <v>1082</v>
      </c>
      <c r="D595" s="140" t="s">
        <v>1083</v>
      </c>
      <c r="E595" s="139">
        <v>3</v>
      </c>
    </row>
    <row r="596" spans="1:5" customFormat="1" ht="15">
      <c r="A596" s="38" t="str">
        <f t="shared" si="22"/>
        <v>IMD</v>
      </c>
      <c r="B596" s="38" t="str">
        <f t="shared" si="23"/>
        <v>708</v>
      </c>
      <c r="C596" s="139" t="s">
        <v>1084</v>
      </c>
      <c r="D596" s="140" t="s">
        <v>1085</v>
      </c>
      <c r="E596" s="139">
        <v>3</v>
      </c>
    </row>
    <row r="597" spans="1:5" customFormat="1" ht="15">
      <c r="A597" s="38" t="str">
        <f t="shared" si="22"/>
        <v>IMD</v>
      </c>
      <c r="B597" s="38" t="str">
        <f t="shared" si="23"/>
        <v>709</v>
      </c>
      <c r="C597" s="139" t="s">
        <v>1086</v>
      </c>
      <c r="D597" s="140" t="s">
        <v>1087</v>
      </c>
      <c r="E597" s="139">
        <v>3</v>
      </c>
    </row>
    <row r="598" spans="1:5" customFormat="1" ht="15">
      <c r="A598" s="38" t="str">
        <f t="shared" si="22"/>
        <v>IMN</v>
      </c>
      <c r="B598" s="38" t="str">
        <f t="shared" si="23"/>
        <v>250</v>
      </c>
      <c r="C598" s="139" t="s">
        <v>773</v>
      </c>
      <c r="D598" s="140" t="s">
        <v>774</v>
      </c>
      <c r="E598" s="139">
        <v>2</v>
      </c>
    </row>
    <row r="599" spans="1:5" customFormat="1" ht="15">
      <c r="A599" s="38" t="str">
        <f t="shared" si="22"/>
        <v>IMN</v>
      </c>
      <c r="B599" s="38" t="str">
        <f t="shared" si="23"/>
        <v>324</v>
      </c>
      <c r="C599" s="139" t="s">
        <v>775</v>
      </c>
      <c r="D599" s="140" t="s">
        <v>776</v>
      </c>
      <c r="E599" s="139">
        <v>2</v>
      </c>
    </row>
    <row r="600" spans="1:5" customFormat="1" ht="15">
      <c r="A600" s="38" t="str">
        <f t="shared" si="22"/>
        <v>IMN</v>
      </c>
      <c r="B600" s="38" t="str">
        <f t="shared" si="23"/>
        <v>350</v>
      </c>
      <c r="C600" s="139" t="s">
        <v>1088</v>
      </c>
      <c r="D600" s="140" t="s">
        <v>1089</v>
      </c>
      <c r="E600" s="139">
        <v>3</v>
      </c>
    </row>
    <row r="601" spans="1:5" customFormat="1" ht="15">
      <c r="A601" s="38" t="str">
        <f t="shared" si="22"/>
        <v xml:space="preserve">IS </v>
      </c>
      <c r="B601" s="38" t="str">
        <f t="shared" si="23"/>
        <v>251</v>
      </c>
      <c r="C601" s="139" t="s">
        <v>777</v>
      </c>
      <c r="D601" s="140" t="s">
        <v>778</v>
      </c>
      <c r="E601" s="139">
        <v>3</v>
      </c>
    </row>
    <row r="602" spans="1:5" customFormat="1" ht="15">
      <c r="A602" s="38" t="str">
        <f t="shared" si="22"/>
        <v xml:space="preserve">IS </v>
      </c>
      <c r="B602" s="38" t="str">
        <f t="shared" si="23"/>
        <v>252</v>
      </c>
      <c r="C602" s="139" t="s">
        <v>779</v>
      </c>
      <c r="D602" s="140" t="s">
        <v>780</v>
      </c>
      <c r="E602" s="139">
        <v>3</v>
      </c>
    </row>
    <row r="603" spans="1:5" customFormat="1" ht="15">
      <c r="A603" s="38" t="str">
        <f t="shared" si="22"/>
        <v xml:space="preserve">IS </v>
      </c>
      <c r="B603" s="38" t="str">
        <f t="shared" si="23"/>
        <v>253</v>
      </c>
      <c r="C603" s="139" t="s">
        <v>781</v>
      </c>
      <c r="D603" s="140" t="s">
        <v>782</v>
      </c>
      <c r="E603" s="139">
        <v>3</v>
      </c>
    </row>
    <row r="604" spans="1:5" customFormat="1" ht="15">
      <c r="A604" s="38" t="str">
        <f t="shared" si="22"/>
        <v xml:space="preserve">IS </v>
      </c>
      <c r="B604" s="38" t="str">
        <f t="shared" si="23"/>
        <v>301</v>
      </c>
      <c r="C604" s="139" t="s">
        <v>783</v>
      </c>
      <c r="D604" s="140" t="s">
        <v>784</v>
      </c>
      <c r="E604" s="139">
        <v>3</v>
      </c>
    </row>
    <row r="605" spans="1:5" customFormat="1" ht="15">
      <c r="A605" s="38" t="str">
        <f t="shared" si="22"/>
        <v xml:space="preserve">IS </v>
      </c>
      <c r="B605" s="38" t="str">
        <f t="shared" si="23"/>
        <v>342</v>
      </c>
      <c r="C605" s="139" t="s">
        <v>785</v>
      </c>
      <c r="D605" s="140" t="s">
        <v>786</v>
      </c>
      <c r="E605" s="146">
        <v>2</v>
      </c>
    </row>
    <row r="606" spans="1:5" customFormat="1" ht="15">
      <c r="A606" s="38" t="str">
        <f t="shared" si="22"/>
        <v xml:space="preserve">IS </v>
      </c>
      <c r="B606" s="38" t="str">
        <f t="shared" si="23"/>
        <v>348</v>
      </c>
      <c r="C606" s="139" t="s">
        <v>787</v>
      </c>
      <c r="D606" s="140" t="s">
        <v>645</v>
      </c>
      <c r="E606" s="146">
        <v>3</v>
      </c>
    </row>
    <row r="607" spans="1:5" customFormat="1" ht="15">
      <c r="A607" s="38" t="str">
        <f t="shared" si="22"/>
        <v xml:space="preserve">IS </v>
      </c>
      <c r="B607" s="38" t="str">
        <f t="shared" si="23"/>
        <v>356</v>
      </c>
      <c r="C607" s="139" t="s">
        <v>1090</v>
      </c>
      <c r="D607" s="140" t="s">
        <v>1091</v>
      </c>
      <c r="E607" s="139">
        <v>3</v>
      </c>
    </row>
    <row r="608" spans="1:5" customFormat="1" ht="15">
      <c r="A608" s="38" t="str">
        <f t="shared" si="22"/>
        <v xml:space="preserve">IS </v>
      </c>
      <c r="B608" s="38" t="str">
        <f t="shared" si="23"/>
        <v>381</v>
      </c>
      <c r="C608" s="139" t="s">
        <v>788</v>
      </c>
      <c r="D608" s="140" t="s">
        <v>789</v>
      </c>
      <c r="E608" s="146">
        <v>3</v>
      </c>
    </row>
    <row r="609" spans="1:5" customFormat="1" ht="15">
      <c r="A609" s="38" t="str">
        <f t="shared" si="22"/>
        <v xml:space="preserve">IS </v>
      </c>
      <c r="B609" s="38" t="str">
        <f t="shared" si="23"/>
        <v>384</v>
      </c>
      <c r="C609" s="139" t="s">
        <v>790</v>
      </c>
      <c r="D609" s="140" t="s">
        <v>791</v>
      </c>
      <c r="E609" s="139">
        <v>3</v>
      </c>
    </row>
    <row r="610" spans="1:5" customFormat="1" ht="15">
      <c r="A610" s="38" t="str">
        <f t="shared" si="22"/>
        <v xml:space="preserve">IS </v>
      </c>
      <c r="B610" s="38" t="str">
        <f t="shared" si="23"/>
        <v>400</v>
      </c>
      <c r="C610" s="139" t="s">
        <v>792</v>
      </c>
      <c r="D610" s="140" t="s">
        <v>793</v>
      </c>
      <c r="E610" s="146">
        <v>2</v>
      </c>
    </row>
    <row r="611" spans="1:5" customFormat="1" ht="15">
      <c r="A611" s="38" t="str">
        <f t="shared" si="22"/>
        <v xml:space="preserve">IS </v>
      </c>
      <c r="B611" s="38" t="str">
        <f t="shared" si="23"/>
        <v>401</v>
      </c>
      <c r="C611" s="139" t="s">
        <v>794</v>
      </c>
      <c r="D611" s="140" t="s">
        <v>795</v>
      </c>
      <c r="E611" s="146">
        <v>3</v>
      </c>
    </row>
    <row r="612" spans="1:5" customFormat="1" ht="15">
      <c r="A612" s="38" t="str">
        <f t="shared" si="22"/>
        <v xml:space="preserve">IS </v>
      </c>
      <c r="B612" s="38" t="str">
        <f t="shared" si="23"/>
        <v>402</v>
      </c>
      <c r="C612" s="139" t="s">
        <v>796</v>
      </c>
      <c r="D612" s="140" t="s">
        <v>797</v>
      </c>
      <c r="E612" s="146">
        <v>3</v>
      </c>
    </row>
    <row r="613" spans="1:5" customFormat="1" ht="15">
      <c r="A613" s="38" t="str">
        <f t="shared" si="22"/>
        <v xml:space="preserve">IS </v>
      </c>
      <c r="B613" s="38" t="str">
        <f t="shared" si="23"/>
        <v>413</v>
      </c>
      <c r="C613" s="139" t="s">
        <v>798</v>
      </c>
      <c r="D613" s="140" t="s">
        <v>799</v>
      </c>
      <c r="E613" s="146">
        <v>3</v>
      </c>
    </row>
    <row r="614" spans="1:5" customFormat="1" ht="15">
      <c r="A614" s="38" t="str">
        <f t="shared" si="22"/>
        <v xml:space="preserve">IS </v>
      </c>
      <c r="B614" s="38" t="str">
        <f t="shared" si="23"/>
        <v>422</v>
      </c>
      <c r="C614" s="139" t="s">
        <v>800</v>
      </c>
      <c r="D614" s="140" t="s">
        <v>801</v>
      </c>
      <c r="E614" s="146">
        <v>2</v>
      </c>
    </row>
    <row r="615" spans="1:5" customFormat="1" ht="15">
      <c r="A615" s="38" t="str">
        <f t="shared" si="22"/>
        <v xml:space="preserve">IS </v>
      </c>
      <c r="B615" s="38" t="str">
        <f t="shared" si="23"/>
        <v>432</v>
      </c>
      <c r="C615" s="139" t="s">
        <v>802</v>
      </c>
      <c r="D615" s="140" t="s">
        <v>803</v>
      </c>
      <c r="E615" s="139">
        <v>3</v>
      </c>
    </row>
    <row r="616" spans="1:5" customFormat="1" ht="15">
      <c r="A616" s="38" t="str">
        <f t="shared" si="22"/>
        <v xml:space="preserve">IS </v>
      </c>
      <c r="B616" s="38" t="str">
        <f t="shared" si="23"/>
        <v>433</v>
      </c>
      <c r="C616" s="139" t="s">
        <v>804</v>
      </c>
      <c r="D616" s="140" t="s">
        <v>805</v>
      </c>
      <c r="E616" s="146">
        <v>2</v>
      </c>
    </row>
    <row r="617" spans="1:5" customFormat="1" ht="15">
      <c r="A617" s="38" t="str">
        <f t="shared" si="22"/>
        <v xml:space="preserve">IS </v>
      </c>
      <c r="B617" s="38" t="str">
        <f t="shared" si="23"/>
        <v>436</v>
      </c>
      <c r="C617" s="139" t="s">
        <v>806</v>
      </c>
      <c r="D617" s="140" t="s">
        <v>807</v>
      </c>
      <c r="E617" s="139">
        <v>2</v>
      </c>
    </row>
    <row r="618" spans="1:5" customFormat="1" ht="15">
      <c r="A618" s="38" t="str">
        <f t="shared" si="22"/>
        <v xml:space="preserve">IS </v>
      </c>
      <c r="B618" s="38" t="str">
        <f t="shared" si="23"/>
        <v>437</v>
      </c>
      <c r="C618" s="139" t="s">
        <v>808</v>
      </c>
      <c r="D618" s="140" t="s">
        <v>809</v>
      </c>
      <c r="E618" s="139">
        <v>2</v>
      </c>
    </row>
    <row r="619" spans="1:5" customFormat="1" ht="15">
      <c r="A619" s="38" t="str">
        <f t="shared" si="22"/>
        <v xml:space="preserve">IS </v>
      </c>
      <c r="B619" s="38" t="str">
        <f t="shared" si="23"/>
        <v>442</v>
      </c>
      <c r="C619" s="139" t="s">
        <v>810</v>
      </c>
      <c r="D619" s="140" t="s">
        <v>811</v>
      </c>
      <c r="E619" s="139">
        <v>2</v>
      </c>
    </row>
    <row r="620" spans="1:5" customFormat="1" ht="15">
      <c r="A620" s="38" t="str">
        <f t="shared" si="22"/>
        <v xml:space="preserve">IS </v>
      </c>
      <c r="B620" s="38" t="str">
        <f t="shared" si="23"/>
        <v>448</v>
      </c>
      <c r="C620" s="139" t="s">
        <v>812</v>
      </c>
      <c r="D620" s="140" t="s">
        <v>645</v>
      </c>
      <c r="E620" s="146">
        <v>3</v>
      </c>
    </row>
    <row r="621" spans="1:5" customFormat="1" ht="15">
      <c r="A621" s="38" t="str">
        <f t="shared" si="22"/>
        <v xml:space="preserve">IS </v>
      </c>
      <c r="B621" s="38" t="str">
        <f t="shared" si="23"/>
        <v>449</v>
      </c>
      <c r="C621" s="139" t="s">
        <v>813</v>
      </c>
      <c r="D621" s="140" t="s">
        <v>696</v>
      </c>
      <c r="E621" s="146">
        <v>3</v>
      </c>
    </row>
    <row r="622" spans="1:5" customFormat="1" ht="15">
      <c r="A622" s="38" t="str">
        <f t="shared" si="22"/>
        <v xml:space="preserve">IS </v>
      </c>
      <c r="B622" s="38" t="str">
        <f t="shared" si="23"/>
        <v>722</v>
      </c>
      <c r="C622" s="139" t="s">
        <v>821</v>
      </c>
      <c r="D622" s="140" t="s">
        <v>822</v>
      </c>
      <c r="E622" s="146">
        <v>2</v>
      </c>
    </row>
    <row r="623" spans="1:5" customFormat="1" ht="15">
      <c r="A623" s="38" t="str">
        <f t="shared" si="22"/>
        <v>LAW</v>
      </c>
      <c r="B623" s="38" t="str">
        <f t="shared" si="23"/>
        <v>392</v>
      </c>
      <c r="C623" s="139" t="s">
        <v>823</v>
      </c>
      <c r="D623" s="140" t="s">
        <v>824</v>
      </c>
      <c r="E623" s="146">
        <v>3</v>
      </c>
    </row>
    <row r="624" spans="1:5" customFormat="1" ht="15">
      <c r="A624" s="38" t="str">
        <f t="shared" si="22"/>
        <v>LAW</v>
      </c>
      <c r="B624" s="38" t="str">
        <f t="shared" si="23"/>
        <v>413</v>
      </c>
      <c r="C624" s="139" t="s">
        <v>825</v>
      </c>
      <c r="D624" s="140" t="s">
        <v>826</v>
      </c>
      <c r="E624" s="146">
        <v>2</v>
      </c>
    </row>
    <row r="625" spans="1:5" customFormat="1" ht="15">
      <c r="A625" s="38" t="str">
        <f t="shared" si="22"/>
        <v>MCC</v>
      </c>
      <c r="B625" s="38" t="str">
        <f t="shared" si="23"/>
        <v>201</v>
      </c>
      <c r="C625" s="139" t="s">
        <v>827</v>
      </c>
      <c r="D625" s="140" t="s">
        <v>828</v>
      </c>
      <c r="E625" s="146">
        <v>3</v>
      </c>
    </row>
    <row r="626" spans="1:5" customFormat="1" ht="15">
      <c r="A626" s="38" t="str">
        <f t="shared" si="22"/>
        <v>MCC</v>
      </c>
      <c r="B626" s="38" t="str">
        <f t="shared" si="23"/>
        <v>351</v>
      </c>
      <c r="C626" s="139" t="s">
        <v>829</v>
      </c>
      <c r="D626" s="140" t="s">
        <v>830</v>
      </c>
      <c r="E626" s="146">
        <v>3</v>
      </c>
    </row>
    <row r="627" spans="1:5" customFormat="1" ht="15">
      <c r="A627" s="38" t="str">
        <f t="shared" si="22"/>
        <v>MCC</v>
      </c>
      <c r="B627" s="38" t="str">
        <f t="shared" si="23"/>
        <v>401</v>
      </c>
      <c r="C627" s="139" t="s">
        <v>831</v>
      </c>
      <c r="D627" s="140" t="s">
        <v>832</v>
      </c>
      <c r="E627" s="146">
        <v>3</v>
      </c>
    </row>
    <row r="628" spans="1:5" customFormat="1" ht="15">
      <c r="A628" s="38" t="str">
        <f t="shared" si="22"/>
        <v>MCC</v>
      </c>
      <c r="B628" s="38" t="str">
        <f t="shared" si="23"/>
        <v>410</v>
      </c>
      <c r="C628" s="139" t="s">
        <v>833</v>
      </c>
      <c r="D628" s="140" t="s">
        <v>834</v>
      </c>
      <c r="E628" s="146">
        <v>1</v>
      </c>
    </row>
    <row r="629" spans="1:5" customFormat="1" ht="15">
      <c r="A629" s="38" t="str">
        <f t="shared" si="22"/>
        <v>MCC</v>
      </c>
      <c r="B629" s="38" t="str">
        <f t="shared" si="23"/>
        <v>413</v>
      </c>
      <c r="C629" s="139" t="s">
        <v>835</v>
      </c>
      <c r="D629" s="140" t="s">
        <v>836</v>
      </c>
      <c r="E629" s="146">
        <v>1</v>
      </c>
    </row>
    <row r="630" spans="1:5" customFormat="1" ht="15">
      <c r="A630" s="38" t="str">
        <f t="shared" si="22"/>
        <v>MCC</v>
      </c>
      <c r="B630" s="38" t="str">
        <f t="shared" si="23"/>
        <v>414</v>
      </c>
      <c r="C630" s="139" t="s">
        <v>837</v>
      </c>
      <c r="D630" s="140" t="s">
        <v>838</v>
      </c>
      <c r="E630" s="146">
        <v>1</v>
      </c>
    </row>
    <row r="631" spans="1:5" customFormat="1" ht="15">
      <c r="A631" s="38" t="str">
        <f t="shared" si="22"/>
        <v>MCC</v>
      </c>
      <c r="B631" s="38" t="str">
        <f t="shared" si="23"/>
        <v>418</v>
      </c>
      <c r="C631" s="139" t="s">
        <v>839</v>
      </c>
      <c r="D631" s="140" t="s">
        <v>840</v>
      </c>
      <c r="E631" s="146">
        <v>1</v>
      </c>
    </row>
    <row r="632" spans="1:5" customFormat="1" ht="15">
      <c r="A632" s="38" t="str">
        <f t="shared" si="22"/>
        <v>MCH</v>
      </c>
      <c r="B632" s="38" t="str">
        <f t="shared" si="23"/>
        <v>250</v>
      </c>
      <c r="C632" s="139" t="s">
        <v>841</v>
      </c>
      <c r="D632" s="140" t="s">
        <v>842</v>
      </c>
      <c r="E632" s="146">
        <v>2</v>
      </c>
    </row>
    <row r="633" spans="1:5" customFormat="1" ht="15">
      <c r="A633" s="38" t="str">
        <f t="shared" si="22"/>
        <v>MCH</v>
      </c>
      <c r="B633" s="38" t="str">
        <f t="shared" si="23"/>
        <v>506</v>
      </c>
      <c r="C633" s="139" t="s">
        <v>1092</v>
      </c>
      <c r="D633" s="140" t="s">
        <v>1093</v>
      </c>
      <c r="E633" s="146">
        <v>3</v>
      </c>
    </row>
    <row r="634" spans="1:5" customFormat="1" ht="15">
      <c r="A634" s="38" t="str">
        <f t="shared" si="22"/>
        <v>MCH</v>
      </c>
      <c r="B634" s="38" t="str">
        <f t="shared" si="23"/>
        <v>507</v>
      </c>
      <c r="C634" s="139" t="s">
        <v>1094</v>
      </c>
      <c r="D634" s="140" t="s">
        <v>1095</v>
      </c>
      <c r="E634" s="146">
        <v>4</v>
      </c>
    </row>
    <row r="635" spans="1:5" customFormat="1" ht="15">
      <c r="A635" s="38" t="str">
        <f t="shared" si="22"/>
        <v>MCH</v>
      </c>
      <c r="B635" s="38" t="str">
        <f t="shared" si="23"/>
        <v>508</v>
      </c>
      <c r="C635" s="139" t="s">
        <v>1096</v>
      </c>
      <c r="D635" s="140" t="s">
        <v>1097</v>
      </c>
      <c r="E635" s="139">
        <v>3</v>
      </c>
    </row>
    <row r="636" spans="1:5" customFormat="1" ht="15">
      <c r="A636" s="38" t="str">
        <f t="shared" si="22"/>
        <v>MCH</v>
      </c>
      <c r="B636" s="38" t="str">
        <f t="shared" si="23"/>
        <v>509</v>
      </c>
      <c r="C636" s="139" t="s">
        <v>1098</v>
      </c>
      <c r="D636" s="140" t="s">
        <v>1099</v>
      </c>
      <c r="E636" s="146">
        <v>4</v>
      </c>
    </row>
    <row r="637" spans="1:5" customFormat="1" ht="15">
      <c r="A637" s="38" t="str">
        <f t="shared" si="22"/>
        <v>MCH</v>
      </c>
      <c r="B637" s="38" t="str">
        <f t="shared" si="23"/>
        <v>706</v>
      </c>
      <c r="C637" s="139" t="s">
        <v>1100</v>
      </c>
      <c r="D637" s="140" t="s">
        <v>1101</v>
      </c>
      <c r="E637" s="146">
        <v>3</v>
      </c>
    </row>
    <row r="638" spans="1:5" customFormat="1" ht="15">
      <c r="A638" s="38" t="str">
        <f t="shared" si="22"/>
        <v>MCH</v>
      </c>
      <c r="B638" s="38" t="str">
        <f t="shared" si="23"/>
        <v>708</v>
      </c>
      <c r="C638" s="139" t="s">
        <v>1102</v>
      </c>
      <c r="D638" s="140" t="s">
        <v>1103</v>
      </c>
      <c r="E638" s="139">
        <v>3</v>
      </c>
    </row>
    <row r="639" spans="1:5" customFormat="1" ht="15">
      <c r="A639" s="38" t="str">
        <f t="shared" si="22"/>
        <v>MED</v>
      </c>
      <c r="B639" s="38" t="str">
        <f t="shared" si="23"/>
        <v>263</v>
      </c>
      <c r="C639" s="139" t="s">
        <v>843</v>
      </c>
      <c r="D639" s="140" t="s">
        <v>844</v>
      </c>
      <c r="E639" s="139">
        <v>1</v>
      </c>
    </row>
    <row r="640" spans="1:5" customFormat="1" ht="15">
      <c r="A640" s="38" t="str">
        <f t="shared" si="22"/>
        <v>MED</v>
      </c>
      <c r="B640" s="38" t="str">
        <f t="shared" si="23"/>
        <v>268</v>
      </c>
      <c r="C640" s="139" t="s">
        <v>845</v>
      </c>
      <c r="D640" s="140" t="s">
        <v>844</v>
      </c>
      <c r="E640" s="146">
        <v>2</v>
      </c>
    </row>
    <row r="641" spans="1:5" customFormat="1" ht="15">
      <c r="A641" s="38" t="str">
        <f t="shared" si="22"/>
        <v>MED</v>
      </c>
      <c r="B641" s="38" t="str">
        <f t="shared" si="23"/>
        <v>310</v>
      </c>
      <c r="C641" s="139" t="s">
        <v>1104</v>
      </c>
      <c r="D641" s="140" t="s">
        <v>1105</v>
      </c>
      <c r="E641" s="146">
        <v>2</v>
      </c>
    </row>
    <row r="642" spans="1:5" customFormat="1" ht="15">
      <c r="A642" s="38" t="str">
        <f t="shared" si="22"/>
        <v>MED</v>
      </c>
      <c r="B642" s="38" t="str">
        <f t="shared" si="23"/>
        <v>362</v>
      </c>
      <c r="C642" s="139" t="s">
        <v>846</v>
      </c>
      <c r="D642" s="140" t="s">
        <v>847</v>
      </c>
      <c r="E642" s="146">
        <v>2</v>
      </c>
    </row>
    <row r="643" spans="1:5" customFormat="1" ht="15">
      <c r="A643" s="38" t="str">
        <f t="shared" si="22"/>
        <v>MED</v>
      </c>
      <c r="B643" s="38" t="str">
        <f t="shared" si="23"/>
        <v>363</v>
      </c>
      <c r="C643" s="139" t="s">
        <v>1106</v>
      </c>
      <c r="D643" s="140" t="s">
        <v>1107</v>
      </c>
      <c r="E643" s="146">
        <v>1</v>
      </c>
    </row>
    <row r="644" spans="1:5" customFormat="1" ht="15">
      <c r="A644" s="38" t="str">
        <f t="shared" si="22"/>
        <v>MED</v>
      </c>
      <c r="B644" s="38" t="str">
        <f t="shared" si="23"/>
        <v>410</v>
      </c>
      <c r="C644" s="139" t="s">
        <v>1108</v>
      </c>
      <c r="D644" s="140" t="s">
        <v>1109</v>
      </c>
      <c r="E644" s="150">
        <v>2</v>
      </c>
    </row>
    <row r="645" spans="1:5" customFormat="1" ht="15">
      <c r="A645" s="38" t="str">
        <f t="shared" si="22"/>
        <v>MED</v>
      </c>
      <c r="B645" s="38" t="str">
        <f t="shared" si="23"/>
        <v>446</v>
      </c>
      <c r="C645" s="139" t="s">
        <v>1110</v>
      </c>
      <c r="D645" s="140" t="s">
        <v>1111</v>
      </c>
      <c r="E645" s="146">
        <v>1</v>
      </c>
    </row>
    <row r="646" spans="1:5" customFormat="1" ht="15">
      <c r="A646" s="38" t="str">
        <f t="shared" si="22"/>
        <v>MED</v>
      </c>
      <c r="B646" s="38" t="str">
        <f t="shared" si="23"/>
        <v>460</v>
      </c>
      <c r="C646" s="139" t="s">
        <v>1112</v>
      </c>
      <c r="D646" s="140" t="s">
        <v>1113</v>
      </c>
      <c r="E646" s="146">
        <v>1</v>
      </c>
    </row>
    <row r="647" spans="1:5" customFormat="1" ht="15">
      <c r="A647" s="38" t="str">
        <f t="shared" si="22"/>
        <v>MED</v>
      </c>
      <c r="B647" s="38" t="str">
        <f t="shared" si="23"/>
        <v>613</v>
      </c>
      <c r="C647" s="139" t="s">
        <v>1114</v>
      </c>
      <c r="D647" s="140" t="s">
        <v>1115</v>
      </c>
      <c r="E647" s="146">
        <v>2</v>
      </c>
    </row>
    <row r="648" spans="1:5" customFormat="1" ht="15">
      <c r="A648" s="38" t="str">
        <f t="shared" si="22"/>
        <v>MED</v>
      </c>
      <c r="B648" s="38" t="str">
        <f t="shared" si="23"/>
        <v>646</v>
      </c>
      <c r="C648" s="139" t="s">
        <v>1116</v>
      </c>
      <c r="D648" s="140" t="s">
        <v>1117</v>
      </c>
      <c r="E648" s="146">
        <v>2</v>
      </c>
    </row>
    <row r="649" spans="1:5" customFormat="1" ht="15">
      <c r="A649" s="38" t="str">
        <f t="shared" si="22"/>
        <v>MED</v>
      </c>
      <c r="B649" s="38" t="str">
        <f t="shared" si="23"/>
        <v>661</v>
      </c>
      <c r="C649" s="139" t="s">
        <v>1118</v>
      </c>
      <c r="D649" s="140" t="s">
        <v>1119</v>
      </c>
      <c r="E649" s="146">
        <v>2</v>
      </c>
    </row>
    <row r="650" spans="1:5" customFormat="1" ht="15">
      <c r="A650" s="38" t="str">
        <f t="shared" si="22"/>
        <v>MED</v>
      </c>
      <c r="B650" s="38" t="str">
        <f t="shared" si="23"/>
        <v>705</v>
      </c>
      <c r="C650" s="139" t="s">
        <v>1120</v>
      </c>
      <c r="D650" s="140" t="s">
        <v>1121</v>
      </c>
      <c r="E650" s="139">
        <v>2</v>
      </c>
    </row>
    <row r="651" spans="1:5" customFormat="1" ht="15">
      <c r="A651" s="38" t="str">
        <f t="shared" si="22"/>
        <v>MED</v>
      </c>
      <c r="B651" s="38" t="str">
        <f t="shared" si="23"/>
        <v>709</v>
      </c>
      <c r="C651" s="139" t="s">
        <v>1122</v>
      </c>
      <c r="D651" s="140" t="s">
        <v>1123</v>
      </c>
      <c r="E651" s="146">
        <v>1</v>
      </c>
    </row>
    <row r="652" spans="1:5" customFormat="1" ht="15">
      <c r="A652" s="38" t="str">
        <f t="shared" si="22"/>
        <v>MED</v>
      </c>
      <c r="B652" s="38" t="str">
        <f t="shared" si="23"/>
        <v>747</v>
      </c>
      <c r="C652" s="139" t="s">
        <v>1124</v>
      </c>
      <c r="D652" s="140" t="s">
        <v>647</v>
      </c>
      <c r="E652" s="139">
        <v>6</v>
      </c>
    </row>
    <row r="653" spans="1:5" customFormat="1" ht="15">
      <c r="A653" s="38" t="str">
        <f t="shared" si="22"/>
        <v>MED</v>
      </c>
      <c r="B653" s="38" t="str">
        <f t="shared" si="23"/>
        <v>749</v>
      </c>
      <c r="C653" s="139" t="s">
        <v>1125</v>
      </c>
      <c r="D653" s="140" t="s">
        <v>1126</v>
      </c>
      <c r="E653" s="139">
        <v>10</v>
      </c>
    </row>
    <row r="654" spans="1:5" customFormat="1" ht="15">
      <c r="A654" s="38" t="str">
        <f t="shared" si="22"/>
        <v>MGT</v>
      </c>
      <c r="B654" s="38" t="str">
        <f t="shared" si="23"/>
        <v>433</v>
      </c>
      <c r="C654" s="139" t="s">
        <v>848</v>
      </c>
      <c r="D654" s="140" t="s">
        <v>849</v>
      </c>
      <c r="E654" s="146">
        <v>2</v>
      </c>
    </row>
    <row r="655" spans="1:5" customFormat="1" ht="15">
      <c r="A655" s="38" t="str">
        <f t="shared" si="22"/>
        <v>MIB</v>
      </c>
      <c r="B655" s="38" t="str">
        <f t="shared" si="23"/>
        <v>251</v>
      </c>
      <c r="C655" s="139" t="s">
        <v>850</v>
      </c>
      <c r="D655" s="140" t="s">
        <v>851</v>
      </c>
      <c r="E655" s="150">
        <v>3</v>
      </c>
    </row>
    <row r="656" spans="1:5" customFormat="1" ht="15">
      <c r="A656" s="38" t="str">
        <f t="shared" ref="A656:A719" si="24">LEFT(C656,3)</f>
        <v>MIB</v>
      </c>
      <c r="B656" s="38" t="str">
        <f t="shared" ref="B656:B719" si="25">RIGHT(C656,3)</f>
        <v>253</v>
      </c>
      <c r="C656" s="139" t="s">
        <v>852</v>
      </c>
      <c r="D656" s="140" t="s">
        <v>853</v>
      </c>
      <c r="E656" s="150">
        <v>1</v>
      </c>
    </row>
    <row r="657" spans="1:5" customFormat="1" ht="15">
      <c r="A657" s="38" t="str">
        <f t="shared" si="24"/>
        <v>MIB</v>
      </c>
      <c r="B657" s="38" t="str">
        <f t="shared" si="25"/>
        <v>254</v>
      </c>
      <c r="C657" s="139" t="s">
        <v>854</v>
      </c>
      <c r="D657" s="140" t="s">
        <v>853</v>
      </c>
      <c r="E657" s="146">
        <v>1</v>
      </c>
    </row>
    <row r="658" spans="1:5" customFormat="1" ht="15">
      <c r="A658" s="38" t="str">
        <f t="shared" si="24"/>
        <v>MIB</v>
      </c>
      <c r="B658" s="38" t="str">
        <f t="shared" si="25"/>
        <v>264</v>
      </c>
      <c r="C658" s="139" t="s">
        <v>1127</v>
      </c>
      <c r="D658" s="140" t="s">
        <v>1128</v>
      </c>
      <c r="E658" s="146">
        <v>3</v>
      </c>
    </row>
    <row r="659" spans="1:5" customFormat="1" ht="15">
      <c r="A659" s="38" t="str">
        <f t="shared" si="24"/>
        <v>MIB</v>
      </c>
      <c r="B659" s="38" t="str">
        <f t="shared" si="25"/>
        <v>280</v>
      </c>
      <c r="C659" s="139" t="s">
        <v>1129</v>
      </c>
      <c r="D659" s="140" t="s">
        <v>1130</v>
      </c>
      <c r="E659" s="139">
        <v>4</v>
      </c>
    </row>
    <row r="660" spans="1:5" customFormat="1" ht="15">
      <c r="A660" s="38" t="str">
        <f t="shared" si="24"/>
        <v>MKT</v>
      </c>
      <c r="B660" s="38" t="str">
        <f t="shared" si="25"/>
        <v>253</v>
      </c>
      <c r="C660" s="139" t="s">
        <v>855</v>
      </c>
      <c r="D660" s="140" t="s">
        <v>856</v>
      </c>
      <c r="E660" s="139">
        <v>3</v>
      </c>
    </row>
    <row r="661" spans="1:5" customFormat="1" ht="15">
      <c r="A661" s="38" t="str">
        <f t="shared" si="24"/>
        <v>MKT</v>
      </c>
      <c r="B661" s="38" t="str">
        <f t="shared" si="25"/>
        <v>424</v>
      </c>
      <c r="C661" s="139" t="s">
        <v>857</v>
      </c>
      <c r="D661" s="140" t="s">
        <v>858</v>
      </c>
      <c r="E661" s="139">
        <v>2</v>
      </c>
    </row>
    <row r="662" spans="1:5" customFormat="1" ht="15">
      <c r="A662" s="38" t="str">
        <f t="shared" si="24"/>
        <v xml:space="preserve">MT </v>
      </c>
      <c r="B662" s="38" t="str">
        <f t="shared" si="25"/>
        <v>400</v>
      </c>
      <c r="C662" s="139" t="s">
        <v>1131</v>
      </c>
      <c r="D662" s="140" t="s">
        <v>1132</v>
      </c>
      <c r="E662" s="139">
        <v>2</v>
      </c>
    </row>
    <row r="663" spans="1:5" customFormat="1" ht="15">
      <c r="A663" s="38" t="str">
        <f t="shared" si="24"/>
        <v xml:space="preserve">MT </v>
      </c>
      <c r="B663" s="38" t="str">
        <f t="shared" si="25"/>
        <v>402</v>
      </c>
      <c r="C663" s="139" t="s">
        <v>1133</v>
      </c>
      <c r="D663" s="140" t="s">
        <v>1134</v>
      </c>
      <c r="E663" s="139">
        <v>3</v>
      </c>
    </row>
    <row r="664" spans="1:5" customFormat="1" ht="15">
      <c r="A664" s="38" t="str">
        <f t="shared" si="24"/>
        <v xml:space="preserve">MT </v>
      </c>
      <c r="B664" s="38" t="str">
        <f t="shared" si="25"/>
        <v>406</v>
      </c>
      <c r="C664" s="139" t="s">
        <v>1135</v>
      </c>
      <c r="D664" s="140" t="s">
        <v>1136</v>
      </c>
      <c r="E664" s="139">
        <v>1</v>
      </c>
    </row>
    <row r="665" spans="1:5" customFormat="1" ht="15">
      <c r="A665" s="38" t="str">
        <f t="shared" si="24"/>
        <v>MTH</v>
      </c>
      <c r="B665" s="38" t="str">
        <f t="shared" si="25"/>
        <v>254</v>
      </c>
      <c r="C665" s="139" t="s">
        <v>859</v>
      </c>
      <c r="D665" s="140" t="s">
        <v>860</v>
      </c>
      <c r="E665" s="139">
        <v>3</v>
      </c>
    </row>
    <row r="666" spans="1:5" customFormat="1" ht="15">
      <c r="A666" s="38" t="str">
        <f t="shared" si="24"/>
        <v>NTR</v>
      </c>
      <c r="B666" s="38" t="str">
        <f t="shared" si="25"/>
        <v>151</v>
      </c>
      <c r="C666" s="139" t="s">
        <v>861</v>
      </c>
      <c r="D666" s="140" t="s">
        <v>862</v>
      </c>
      <c r="E666" s="146">
        <v>2</v>
      </c>
    </row>
    <row r="667" spans="1:5" customFormat="1" ht="15">
      <c r="A667" s="38" t="str">
        <f t="shared" si="24"/>
        <v>NTR</v>
      </c>
      <c r="B667" s="38" t="str">
        <f t="shared" si="25"/>
        <v>152</v>
      </c>
      <c r="C667" s="139" t="s">
        <v>1137</v>
      </c>
      <c r="D667" s="140" t="s">
        <v>1138</v>
      </c>
      <c r="E667" s="139">
        <v>1</v>
      </c>
    </row>
    <row r="668" spans="1:5" customFormat="1" ht="15">
      <c r="A668" s="38" t="str">
        <f t="shared" si="24"/>
        <v>NTR</v>
      </c>
      <c r="B668" s="38" t="str">
        <f t="shared" si="25"/>
        <v>413</v>
      </c>
      <c r="C668" s="139" t="s">
        <v>863</v>
      </c>
      <c r="D668" s="140" t="s">
        <v>864</v>
      </c>
      <c r="E668" s="146">
        <v>1</v>
      </c>
    </row>
    <row r="669" spans="1:5" customFormat="1" ht="15">
      <c r="A669" s="38" t="str">
        <f t="shared" si="24"/>
        <v>NTR</v>
      </c>
      <c r="B669" s="38" t="str">
        <f t="shared" si="25"/>
        <v>431</v>
      </c>
      <c r="C669" s="139" t="s">
        <v>865</v>
      </c>
      <c r="D669" s="140" t="s">
        <v>866</v>
      </c>
      <c r="E669" s="139">
        <v>1</v>
      </c>
    </row>
    <row r="670" spans="1:5" customFormat="1" ht="15">
      <c r="A670" s="38" t="str">
        <f t="shared" si="24"/>
        <v>NUR</v>
      </c>
      <c r="B670" s="38" t="str">
        <f t="shared" si="25"/>
        <v>248</v>
      </c>
      <c r="C670" s="139" t="s">
        <v>867</v>
      </c>
      <c r="D670" s="140" t="s">
        <v>868</v>
      </c>
      <c r="E670" s="139">
        <v>3</v>
      </c>
    </row>
    <row r="671" spans="1:5" customFormat="1" ht="15">
      <c r="A671" s="38" t="str">
        <f t="shared" si="24"/>
        <v>NUR</v>
      </c>
      <c r="B671" s="38" t="str">
        <f t="shared" si="25"/>
        <v>251</v>
      </c>
      <c r="C671" s="139" t="s">
        <v>869</v>
      </c>
      <c r="D671" s="140" t="s">
        <v>870</v>
      </c>
      <c r="E671" s="146">
        <v>4</v>
      </c>
    </row>
    <row r="672" spans="1:5" customFormat="1" ht="15">
      <c r="A672" s="38" t="str">
        <f t="shared" si="24"/>
        <v>NUR</v>
      </c>
      <c r="B672" s="38" t="str">
        <f t="shared" si="25"/>
        <v>296</v>
      </c>
      <c r="C672" s="139" t="s">
        <v>871</v>
      </c>
      <c r="D672" s="140" t="s">
        <v>734</v>
      </c>
      <c r="E672" s="146">
        <v>1</v>
      </c>
    </row>
    <row r="673" spans="1:5" customFormat="1" ht="15">
      <c r="A673" s="38" t="str">
        <f t="shared" si="24"/>
        <v>NUR</v>
      </c>
      <c r="B673" s="38" t="str">
        <f t="shared" si="25"/>
        <v>300</v>
      </c>
      <c r="C673" s="139" t="s">
        <v>872</v>
      </c>
      <c r="D673" s="140" t="s">
        <v>873</v>
      </c>
      <c r="E673" s="146">
        <v>3</v>
      </c>
    </row>
    <row r="674" spans="1:5" customFormat="1" ht="15">
      <c r="A674" s="38" t="str">
        <f t="shared" si="24"/>
        <v>NUR</v>
      </c>
      <c r="B674" s="38" t="str">
        <f t="shared" si="25"/>
        <v>301</v>
      </c>
      <c r="C674" s="139" t="s">
        <v>874</v>
      </c>
      <c r="D674" s="140" t="s">
        <v>873</v>
      </c>
      <c r="E674" s="146">
        <v>4</v>
      </c>
    </row>
    <row r="675" spans="1:5" customFormat="1" ht="15">
      <c r="A675" s="38" t="str">
        <f t="shared" si="24"/>
        <v>NUR</v>
      </c>
      <c r="B675" s="38" t="str">
        <f t="shared" si="25"/>
        <v>302</v>
      </c>
      <c r="C675" s="139" t="s">
        <v>875</v>
      </c>
      <c r="D675" s="140" t="s">
        <v>876</v>
      </c>
      <c r="E675" s="146">
        <v>2</v>
      </c>
    </row>
    <row r="676" spans="1:5" customFormat="1" ht="15">
      <c r="A676" s="38" t="str">
        <f t="shared" si="24"/>
        <v>NUR</v>
      </c>
      <c r="B676" s="38" t="str">
        <f t="shared" si="25"/>
        <v>303</v>
      </c>
      <c r="C676" s="139" t="s">
        <v>877</v>
      </c>
      <c r="D676" s="140" t="s">
        <v>878</v>
      </c>
      <c r="E676" s="139">
        <v>2</v>
      </c>
    </row>
    <row r="677" spans="1:5" customFormat="1" ht="15">
      <c r="A677" s="38" t="str">
        <f t="shared" si="24"/>
        <v>NUR</v>
      </c>
      <c r="B677" s="38" t="str">
        <f t="shared" si="25"/>
        <v>305</v>
      </c>
      <c r="C677" s="139" t="s">
        <v>879</v>
      </c>
      <c r="D677" s="140" t="s">
        <v>880</v>
      </c>
      <c r="E677" s="139">
        <v>2</v>
      </c>
    </row>
    <row r="678" spans="1:5" customFormat="1" ht="15">
      <c r="A678" s="38" t="str">
        <f t="shared" si="24"/>
        <v>NUR</v>
      </c>
      <c r="B678" s="38" t="str">
        <f t="shared" si="25"/>
        <v>306</v>
      </c>
      <c r="C678" s="139" t="s">
        <v>881</v>
      </c>
      <c r="D678" s="140" t="s">
        <v>882</v>
      </c>
      <c r="E678" s="146">
        <v>2</v>
      </c>
    </row>
    <row r="679" spans="1:5" customFormat="1" ht="15">
      <c r="A679" s="38" t="str">
        <f t="shared" si="24"/>
        <v>NUR</v>
      </c>
      <c r="B679" s="38" t="str">
        <f t="shared" si="25"/>
        <v>313</v>
      </c>
      <c r="C679" s="139" t="s">
        <v>883</v>
      </c>
      <c r="D679" s="140" t="s">
        <v>884</v>
      </c>
      <c r="E679" s="146">
        <v>2</v>
      </c>
    </row>
    <row r="680" spans="1:5" customFormat="1" ht="15">
      <c r="A680" s="38" t="str">
        <f t="shared" si="24"/>
        <v>NUR</v>
      </c>
      <c r="B680" s="38" t="str">
        <f t="shared" si="25"/>
        <v>323</v>
      </c>
      <c r="C680" s="139" t="s">
        <v>885</v>
      </c>
      <c r="D680" s="140" t="s">
        <v>886</v>
      </c>
      <c r="E680" s="146">
        <v>3</v>
      </c>
    </row>
    <row r="681" spans="1:5" customFormat="1" ht="15">
      <c r="A681" s="38" t="str">
        <f t="shared" si="24"/>
        <v>NUR</v>
      </c>
      <c r="B681" s="38" t="str">
        <f t="shared" si="25"/>
        <v>324</v>
      </c>
      <c r="C681" s="139" t="s">
        <v>887</v>
      </c>
      <c r="D681" s="140" t="s">
        <v>886</v>
      </c>
      <c r="E681" s="146">
        <v>4</v>
      </c>
    </row>
    <row r="682" spans="1:5" customFormat="1" ht="15">
      <c r="A682" s="38" t="str">
        <f t="shared" si="24"/>
        <v>NUR</v>
      </c>
      <c r="B682" s="38" t="str">
        <f t="shared" si="25"/>
        <v>333</v>
      </c>
      <c r="C682" s="139" t="s">
        <v>888</v>
      </c>
      <c r="D682" s="140" t="s">
        <v>889</v>
      </c>
      <c r="E682" s="139">
        <v>3</v>
      </c>
    </row>
    <row r="683" spans="1:5" customFormat="1" ht="15">
      <c r="A683" s="38" t="str">
        <f t="shared" si="24"/>
        <v>NUR</v>
      </c>
      <c r="B683" s="38" t="str">
        <f t="shared" si="25"/>
        <v>334</v>
      </c>
      <c r="C683" s="139" t="s">
        <v>890</v>
      </c>
      <c r="D683" s="140" t="s">
        <v>889</v>
      </c>
      <c r="E683" s="139">
        <v>4</v>
      </c>
    </row>
    <row r="684" spans="1:5" customFormat="1" ht="15">
      <c r="A684" s="38" t="str">
        <f t="shared" si="24"/>
        <v>NUR</v>
      </c>
      <c r="B684" s="38" t="str">
        <f t="shared" si="25"/>
        <v>343</v>
      </c>
      <c r="C684" s="139" t="s">
        <v>891</v>
      </c>
      <c r="D684" s="140" t="s">
        <v>892</v>
      </c>
      <c r="E684" s="139">
        <v>2</v>
      </c>
    </row>
    <row r="685" spans="1:5" customFormat="1" ht="15">
      <c r="A685" s="38" t="str">
        <f t="shared" si="24"/>
        <v>NUR</v>
      </c>
      <c r="B685" s="38" t="str">
        <f t="shared" si="25"/>
        <v>344</v>
      </c>
      <c r="C685" s="139" t="s">
        <v>893</v>
      </c>
      <c r="D685" s="140" t="s">
        <v>892</v>
      </c>
      <c r="E685" s="139">
        <v>3</v>
      </c>
    </row>
    <row r="686" spans="1:5" customFormat="1" ht="15">
      <c r="A686" s="38" t="str">
        <f t="shared" si="24"/>
        <v>NUR</v>
      </c>
      <c r="B686" s="38" t="str">
        <f t="shared" si="25"/>
        <v>348</v>
      </c>
      <c r="C686" s="139" t="s">
        <v>894</v>
      </c>
      <c r="D686" s="140" t="s">
        <v>895</v>
      </c>
      <c r="E686" s="139">
        <v>3</v>
      </c>
    </row>
    <row r="687" spans="1:5" customFormat="1" ht="15">
      <c r="A687" s="38" t="str">
        <f t="shared" si="24"/>
        <v>NUR</v>
      </c>
      <c r="B687" s="38" t="str">
        <f t="shared" si="25"/>
        <v>349</v>
      </c>
      <c r="C687" s="139" t="s">
        <v>896</v>
      </c>
      <c r="D687" s="140" t="s">
        <v>647</v>
      </c>
      <c r="E687" s="139">
        <v>1</v>
      </c>
    </row>
    <row r="688" spans="1:5" customFormat="1" ht="15">
      <c r="A688" s="38" t="str">
        <f t="shared" si="24"/>
        <v>NUR</v>
      </c>
      <c r="B688" s="38" t="str">
        <f t="shared" si="25"/>
        <v>396</v>
      </c>
      <c r="C688" s="139" t="s">
        <v>897</v>
      </c>
      <c r="D688" s="140" t="s">
        <v>734</v>
      </c>
      <c r="E688" s="139">
        <v>1</v>
      </c>
    </row>
    <row r="689" spans="1:5" customFormat="1" ht="15">
      <c r="A689" s="38" t="str">
        <f t="shared" si="24"/>
        <v>NUR</v>
      </c>
      <c r="B689" s="38" t="str">
        <f t="shared" si="25"/>
        <v>402</v>
      </c>
      <c r="C689" s="139" t="s">
        <v>898</v>
      </c>
      <c r="D689" s="140" t="s">
        <v>899</v>
      </c>
      <c r="E689" s="146">
        <v>2</v>
      </c>
    </row>
    <row r="690" spans="1:5" customFormat="1" ht="15">
      <c r="A690" s="38" t="str">
        <f t="shared" si="24"/>
        <v>NUR</v>
      </c>
      <c r="B690" s="38" t="str">
        <f t="shared" si="25"/>
        <v>403</v>
      </c>
      <c r="C690" s="139" t="s">
        <v>900</v>
      </c>
      <c r="D690" s="140" t="s">
        <v>901</v>
      </c>
      <c r="E690" s="139">
        <v>2</v>
      </c>
    </row>
    <row r="691" spans="1:5" customFormat="1" ht="15">
      <c r="A691" s="38" t="str">
        <f t="shared" si="24"/>
        <v>NUR</v>
      </c>
      <c r="B691" s="38" t="str">
        <f t="shared" si="25"/>
        <v>405</v>
      </c>
      <c r="C691" s="139" t="s">
        <v>902</v>
      </c>
      <c r="D691" s="140" t="s">
        <v>903</v>
      </c>
      <c r="E691" s="139">
        <v>2</v>
      </c>
    </row>
    <row r="692" spans="1:5" customFormat="1" ht="15">
      <c r="A692" s="38" t="str">
        <f t="shared" si="24"/>
        <v>NUR</v>
      </c>
      <c r="B692" s="38" t="str">
        <f t="shared" si="25"/>
        <v>406</v>
      </c>
      <c r="C692" s="139" t="s">
        <v>904</v>
      </c>
      <c r="D692" s="140" t="s">
        <v>905</v>
      </c>
      <c r="E692" s="139">
        <v>2</v>
      </c>
    </row>
    <row r="693" spans="1:5" customFormat="1" ht="15">
      <c r="A693" s="38" t="str">
        <f t="shared" si="24"/>
        <v>NUR</v>
      </c>
      <c r="B693" s="38" t="str">
        <f t="shared" si="25"/>
        <v>413</v>
      </c>
      <c r="C693" s="139" t="s">
        <v>906</v>
      </c>
      <c r="D693" s="140" t="s">
        <v>907</v>
      </c>
      <c r="E693" s="139">
        <v>2</v>
      </c>
    </row>
    <row r="694" spans="1:5" customFormat="1" ht="15">
      <c r="A694" s="38" t="str">
        <f t="shared" si="24"/>
        <v>NUR</v>
      </c>
      <c r="B694" s="38" t="str">
        <f t="shared" si="25"/>
        <v>414</v>
      </c>
      <c r="C694" s="139" t="s">
        <v>908</v>
      </c>
      <c r="D694" s="140" t="s">
        <v>909</v>
      </c>
      <c r="E694" s="139">
        <v>2</v>
      </c>
    </row>
    <row r="695" spans="1:5" customFormat="1" ht="15">
      <c r="A695" s="38" t="str">
        <f t="shared" si="24"/>
        <v>NUR</v>
      </c>
      <c r="B695" s="38" t="str">
        <f t="shared" si="25"/>
        <v>423</v>
      </c>
      <c r="C695" s="139" t="s">
        <v>910</v>
      </c>
      <c r="D695" s="140" t="s">
        <v>911</v>
      </c>
      <c r="E695" s="139">
        <v>2</v>
      </c>
    </row>
    <row r="696" spans="1:5" customFormat="1" ht="15">
      <c r="A696" s="38" t="str">
        <f t="shared" si="24"/>
        <v>NUR</v>
      </c>
      <c r="B696" s="38" t="str">
        <f t="shared" si="25"/>
        <v>433</v>
      </c>
      <c r="C696" s="139" t="s">
        <v>912</v>
      </c>
      <c r="D696" s="140" t="s">
        <v>913</v>
      </c>
      <c r="E696" s="139">
        <v>2</v>
      </c>
    </row>
    <row r="697" spans="1:5" customFormat="1" ht="15">
      <c r="A697" s="38" t="str">
        <f t="shared" si="24"/>
        <v>NUR</v>
      </c>
      <c r="B697" s="38" t="str">
        <f t="shared" si="25"/>
        <v>448</v>
      </c>
      <c r="C697" s="139" t="s">
        <v>914</v>
      </c>
      <c r="D697" s="140" t="s">
        <v>915</v>
      </c>
      <c r="E697" s="139">
        <v>5</v>
      </c>
    </row>
    <row r="698" spans="1:5" customFormat="1" ht="15">
      <c r="A698" s="38" t="str">
        <f t="shared" si="24"/>
        <v>NUR</v>
      </c>
      <c r="B698" s="38" t="str">
        <f t="shared" si="25"/>
        <v>452</v>
      </c>
      <c r="C698" s="139" t="s">
        <v>916</v>
      </c>
      <c r="D698" s="140" t="s">
        <v>911</v>
      </c>
      <c r="E698" s="139">
        <v>3</v>
      </c>
    </row>
    <row r="699" spans="1:5" customFormat="1" ht="15">
      <c r="A699" s="38" t="str">
        <f t="shared" si="24"/>
        <v>NUR</v>
      </c>
      <c r="B699" s="38" t="str">
        <f t="shared" si="25"/>
        <v>453</v>
      </c>
      <c r="C699" s="139" t="s">
        <v>917</v>
      </c>
      <c r="D699" s="140" t="s">
        <v>913</v>
      </c>
      <c r="E699" s="139">
        <v>3</v>
      </c>
    </row>
    <row r="700" spans="1:5" customFormat="1" ht="15">
      <c r="A700" s="38" t="str">
        <f t="shared" si="24"/>
        <v>NUR</v>
      </c>
      <c r="B700" s="38" t="str">
        <f t="shared" si="25"/>
        <v>455</v>
      </c>
      <c r="C700" s="139" t="s">
        <v>918</v>
      </c>
      <c r="D700" s="140" t="s">
        <v>919</v>
      </c>
      <c r="E700" s="139">
        <v>2</v>
      </c>
    </row>
    <row r="701" spans="1:5" customFormat="1" ht="15">
      <c r="A701" s="38" t="str">
        <f t="shared" si="24"/>
        <v>OPT</v>
      </c>
      <c r="B701" s="38" t="str">
        <f t="shared" si="25"/>
        <v>600</v>
      </c>
      <c r="C701" s="139" t="s">
        <v>1139</v>
      </c>
      <c r="D701" s="140" t="s">
        <v>1140</v>
      </c>
      <c r="E701" s="139">
        <v>2</v>
      </c>
    </row>
    <row r="702" spans="1:5" customFormat="1" ht="15">
      <c r="A702" s="38" t="str">
        <f t="shared" si="24"/>
        <v>PGY</v>
      </c>
      <c r="B702" s="38" t="str">
        <f t="shared" si="25"/>
        <v>251</v>
      </c>
      <c r="C702" s="139" t="s">
        <v>1141</v>
      </c>
      <c r="D702" s="140" t="s">
        <v>1142</v>
      </c>
      <c r="E702" s="139">
        <v>3</v>
      </c>
    </row>
    <row r="703" spans="1:5" customFormat="1" ht="15">
      <c r="A703" s="38" t="str">
        <f t="shared" si="24"/>
        <v>PGY</v>
      </c>
      <c r="B703" s="38" t="str">
        <f t="shared" si="25"/>
        <v>301</v>
      </c>
      <c r="C703" s="139" t="s">
        <v>1143</v>
      </c>
      <c r="D703" s="140" t="s">
        <v>1144</v>
      </c>
      <c r="E703" s="139">
        <v>4</v>
      </c>
    </row>
    <row r="704" spans="1:5" customFormat="1" ht="15">
      <c r="A704" s="38" t="str">
        <f t="shared" si="24"/>
        <v>PMY</v>
      </c>
      <c r="B704" s="38" t="str">
        <f t="shared" si="25"/>
        <v>300</v>
      </c>
      <c r="C704" s="139" t="s">
        <v>920</v>
      </c>
      <c r="D704" s="140" t="s">
        <v>921</v>
      </c>
      <c r="E704" s="139">
        <v>2</v>
      </c>
    </row>
    <row r="705" spans="1:5" customFormat="1" ht="15">
      <c r="A705" s="38" t="str">
        <f t="shared" si="24"/>
        <v>PMY</v>
      </c>
      <c r="B705" s="38" t="str">
        <f t="shared" si="25"/>
        <v>301</v>
      </c>
      <c r="C705" s="139" t="s">
        <v>922</v>
      </c>
      <c r="D705" s="140" t="s">
        <v>923</v>
      </c>
      <c r="E705" s="139">
        <v>3</v>
      </c>
    </row>
    <row r="706" spans="1:5" customFormat="1" ht="15">
      <c r="A706" s="38" t="str">
        <f t="shared" si="24"/>
        <v>PMY</v>
      </c>
      <c r="B706" s="38" t="str">
        <f t="shared" si="25"/>
        <v>302</v>
      </c>
      <c r="C706" s="139" t="s">
        <v>924</v>
      </c>
      <c r="D706" s="140" t="s">
        <v>925</v>
      </c>
      <c r="E706" s="139">
        <v>3</v>
      </c>
    </row>
    <row r="707" spans="1:5" customFormat="1" ht="15">
      <c r="A707" s="38" t="str">
        <f t="shared" si="24"/>
        <v>PMY</v>
      </c>
      <c r="B707" s="38" t="str">
        <f t="shared" si="25"/>
        <v>304</v>
      </c>
      <c r="C707" s="139" t="s">
        <v>926</v>
      </c>
      <c r="D707" s="140" t="s">
        <v>927</v>
      </c>
      <c r="E707" s="138">
        <v>3</v>
      </c>
    </row>
    <row r="708" spans="1:5" customFormat="1" ht="15">
      <c r="A708" s="38" t="str">
        <f t="shared" si="24"/>
        <v>PMY</v>
      </c>
      <c r="B708" s="38" t="str">
        <f t="shared" si="25"/>
        <v>443</v>
      </c>
      <c r="C708" s="139" t="s">
        <v>928</v>
      </c>
      <c r="D708" s="140" t="s">
        <v>929</v>
      </c>
      <c r="E708" s="138">
        <v>1</v>
      </c>
    </row>
    <row r="709" spans="1:5" customFormat="1" ht="15">
      <c r="A709" s="38" t="str">
        <f t="shared" si="24"/>
        <v>PTY</v>
      </c>
      <c r="B709" s="38" t="str">
        <f t="shared" si="25"/>
        <v>601</v>
      </c>
      <c r="C709" s="139" t="s">
        <v>1145</v>
      </c>
      <c r="D709" s="140" t="s">
        <v>1146</v>
      </c>
      <c r="E709" s="139">
        <v>2</v>
      </c>
    </row>
    <row r="710" spans="1:5" customFormat="1" ht="15">
      <c r="A710" s="38" t="str">
        <f t="shared" si="24"/>
        <v>PTH</v>
      </c>
      <c r="B710" s="38" t="str">
        <f t="shared" si="25"/>
        <v>350</v>
      </c>
      <c r="C710" s="139" t="s">
        <v>930</v>
      </c>
      <c r="D710" s="140" t="s">
        <v>931</v>
      </c>
      <c r="E710" s="139">
        <v>3</v>
      </c>
    </row>
    <row r="711" spans="1:5" customFormat="1" ht="15">
      <c r="A711" s="38" t="str">
        <f t="shared" si="24"/>
        <v>PTH</v>
      </c>
      <c r="B711" s="38" t="str">
        <f t="shared" si="25"/>
        <v>351</v>
      </c>
      <c r="C711" s="139" t="s">
        <v>1147</v>
      </c>
      <c r="D711" s="147" t="s">
        <v>1148</v>
      </c>
      <c r="E711" s="139">
        <v>3</v>
      </c>
    </row>
    <row r="712" spans="1:5" customFormat="1" ht="15">
      <c r="A712" s="38" t="str">
        <f t="shared" si="24"/>
        <v>PTH</v>
      </c>
      <c r="B712" s="38" t="str">
        <f t="shared" si="25"/>
        <v>603</v>
      </c>
      <c r="C712" s="139" t="s">
        <v>1149</v>
      </c>
      <c r="D712" s="140" t="s">
        <v>1150</v>
      </c>
      <c r="E712" s="139">
        <v>2</v>
      </c>
    </row>
    <row r="713" spans="1:5" customFormat="1" ht="15">
      <c r="A713" s="38" t="str">
        <f t="shared" si="24"/>
        <v>PTH</v>
      </c>
      <c r="B713" s="38" t="str">
        <f t="shared" si="25"/>
        <v>604</v>
      </c>
      <c r="C713" s="139" t="s">
        <v>1151</v>
      </c>
      <c r="D713" s="140" t="s">
        <v>1152</v>
      </c>
      <c r="E713" s="139">
        <v>3</v>
      </c>
    </row>
    <row r="714" spans="1:5" customFormat="1" ht="15">
      <c r="A714" s="38" t="str">
        <f t="shared" si="24"/>
        <v>PTH</v>
      </c>
      <c r="B714" s="38" t="str">
        <f t="shared" si="25"/>
        <v>605</v>
      </c>
      <c r="C714" s="139" t="s">
        <v>1153</v>
      </c>
      <c r="D714" s="147" t="s">
        <v>1154</v>
      </c>
      <c r="E714" s="139">
        <v>4</v>
      </c>
    </row>
    <row r="715" spans="1:5" customFormat="1" ht="15">
      <c r="A715" s="38" t="str">
        <f t="shared" si="24"/>
        <v>PTH</v>
      </c>
      <c r="B715" s="38" t="str">
        <f t="shared" si="25"/>
        <v>606</v>
      </c>
      <c r="C715" s="139" t="s">
        <v>1155</v>
      </c>
      <c r="D715" s="147" t="s">
        <v>1156</v>
      </c>
      <c r="E715" s="139">
        <v>2</v>
      </c>
    </row>
    <row r="716" spans="1:5" customFormat="1" ht="15">
      <c r="A716" s="38" t="str">
        <f t="shared" si="24"/>
        <v>PTH</v>
      </c>
      <c r="B716" s="38" t="str">
        <f t="shared" si="25"/>
        <v>615</v>
      </c>
      <c r="C716" s="139" t="s">
        <v>1157</v>
      </c>
      <c r="D716" s="147" t="s">
        <v>1158</v>
      </c>
      <c r="E716" s="139">
        <v>1</v>
      </c>
    </row>
    <row r="717" spans="1:5" customFormat="1" ht="15">
      <c r="A717" s="38" t="str">
        <f t="shared" si="24"/>
        <v>PTH</v>
      </c>
      <c r="B717" s="38" t="str">
        <f t="shared" si="25"/>
        <v>655</v>
      </c>
      <c r="C717" s="139" t="s">
        <v>1159</v>
      </c>
      <c r="D717" s="147" t="s">
        <v>1160</v>
      </c>
      <c r="E717" s="139">
        <v>3</v>
      </c>
    </row>
    <row r="718" spans="1:5" customFormat="1" ht="15">
      <c r="A718" s="38" t="str">
        <f t="shared" si="24"/>
        <v>PHC</v>
      </c>
      <c r="B718" s="38" t="str">
        <f t="shared" si="25"/>
        <v>351</v>
      </c>
      <c r="C718" s="139" t="s">
        <v>932</v>
      </c>
      <c r="D718" s="147" t="s">
        <v>933</v>
      </c>
      <c r="E718" s="139">
        <v>3</v>
      </c>
    </row>
    <row r="719" spans="1:5" customFormat="1" ht="15">
      <c r="A719" s="38" t="str">
        <f t="shared" si="24"/>
        <v>PHC</v>
      </c>
      <c r="B719" s="38" t="str">
        <f t="shared" si="25"/>
        <v>401</v>
      </c>
      <c r="C719" s="139" t="s">
        <v>934</v>
      </c>
      <c r="D719" s="147" t="s">
        <v>935</v>
      </c>
      <c r="E719" s="139">
        <v>3</v>
      </c>
    </row>
    <row r="720" spans="1:5" customFormat="1" ht="15">
      <c r="A720" s="38" t="str">
        <f t="shared" ref="A720:A782" si="26">LEFT(C720,3)</f>
        <v>PHC</v>
      </c>
      <c r="B720" s="38" t="str">
        <f t="shared" ref="B720:B782" si="27">RIGHT(C720,3)</f>
        <v>402</v>
      </c>
      <c r="C720" s="139" t="s">
        <v>936</v>
      </c>
      <c r="D720" s="147" t="s">
        <v>937</v>
      </c>
      <c r="E720" s="139">
        <v>2</v>
      </c>
    </row>
    <row r="721" spans="1:5" customFormat="1" ht="15">
      <c r="A721" s="38" t="str">
        <f t="shared" si="26"/>
        <v>PHC</v>
      </c>
      <c r="B721" s="38" t="str">
        <f t="shared" si="27"/>
        <v>406</v>
      </c>
      <c r="C721" s="139" t="s">
        <v>938</v>
      </c>
      <c r="D721" s="147" t="s">
        <v>939</v>
      </c>
      <c r="E721" s="139">
        <v>3</v>
      </c>
    </row>
    <row r="722" spans="1:5" customFormat="1" ht="15">
      <c r="A722" s="38" t="str">
        <f t="shared" si="26"/>
        <v>PHC</v>
      </c>
      <c r="B722" s="38" t="str">
        <f t="shared" si="27"/>
        <v>414</v>
      </c>
      <c r="C722" s="139" t="s">
        <v>940</v>
      </c>
      <c r="D722" s="140" t="s">
        <v>941</v>
      </c>
      <c r="E722" s="139">
        <v>1</v>
      </c>
    </row>
    <row r="723" spans="1:5" customFormat="1" ht="15">
      <c r="A723" s="38" t="str">
        <f t="shared" si="26"/>
        <v>PHC</v>
      </c>
      <c r="B723" s="38" t="str">
        <f t="shared" si="27"/>
        <v>422</v>
      </c>
      <c r="C723" s="139" t="s">
        <v>942</v>
      </c>
      <c r="D723" s="140" t="s">
        <v>943</v>
      </c>
      <c r="E723" s="139">
        <v>1</v>
      </c>
    </row>
    <row r="724" spans="1:5" customFormat="1" ht="15">
      <c r="A724" s="38" t="str">
        <f t="shared" si="26"/>
        <v>PHC</v>
      </c>
      <c r="B724" s="38" t="str">
        <f t="shared" si="27"/>
        <v>424</v>
      </c>
      <c r="C724" s="139" t="s">
        <v>944</v>
      </c>
      <c r="D724" s="140" t="s">
        <v>945</v>
      </c>
      <c r="E724" s="139">
        <v>1</v>
      </c>
    </row>
    <row r="725" spans="1:5" customFormat="1" ht="15">
      <c r="A725" s="38" t="str">
        <f t="shared" si="26"/>
        <v>PHC</v>
      </c>
      <c r="B725" s="38" t="str">
        <f t="shared" si="27"/>
        <v>434</v>
      </c>
      <c r="C725" s="139" t="s">
        <v>946</v>
      </c>
      <c r="D725" s="140" t="s">
        <v>947</v>
      </c>
      <c r="E725" s="139">
        <v>1</v>
      </c>
    </row>
    <row r="726" spans="1:5" customFormat="1" ht="15">
      <c r="A726" s="38" t="str">
        <f t="shared" si="26"/>
        <v>PHC</v>
      </c>
      <c r="B726" s="38" t="str">
        <f t="shared" si="27"/>
        <v>451</v>
      </c>
      <c r="C726" s="139" t="s">
        <v>948</v>
      </c>
      <c r="D726" s="140" t="s">
        <v>949</v>
      </c>
      <c r="E726" s="139">
        <v>3</v>
      </c>
    </row>
    <row r="727" spans="1:5" customFormat="1" ht="15">
      <c r="A727" s="38" t="str">
        <f t="shared" si="26"/>
        <v>PHI</v>
      </c>
      <c r="B727" s="38" t="str">
        <f t="shared" si="27"/>
        <v>461</v>
      </c>
      <c r="C727" s="139" t="s">
        <v>1161</v>
      </c>
      <c r="D727" s="140" t="s">
        <v>1162</v>
      </c>
      <c r="E727" s="139">
        <v>2</v>
      </c>
    </row>
    <row r="728" spans="1:5" customFormat="1" ht="15">
      <c r="A728" s="38" t="str">
        <f t="shared" si="26"/>
        <v>PHM</v>
      </c>
      <c r="B728" s="38" t="str">
        <f t="shared" si="27"/>
        <v>296</v>
      </c>
      <c r="C728" s="139" t="s">
        <v>950</v>
      </c>
      <c r="D728" s="140" t="s">
        <v>734</v>
      </c>
      <c r="E728" s="139">
        <v>1</v>
      </c>
    </row>
    <row r="729" spans="1:5" customFormat="1" ht="15">
      <c r="A729" s="38" t="str">
        <f t="shared" si="26"/>
        <v>PHM</v>
      </c>
      <c r="B729" s="38" t="str">
        <f t="shared" si="27"/>
        <v>396</v>
      </c>
      <c r="C729" s="139" t="s">
        <v>951</v>
      </c>
      <c r="D729" s="140" t="s">
        <v>734</v>
      </c>
      <c r="E729" s="139">
        <v>1</v>
      </c>
    </row>
    <row r="730" spans="1:5" customFormat="1" ht="15">
      <c r="A730" s="38" t="str">
        <f t="shared" si="26"/>
        <v>PHM</v>
      </c>
      <c r="B730" s="38" t="str">
        <f t="shared" si="27"/>
        <v>402</v>
      </c>
      <c r="C730" s="139" t="s">
        <v>952</v>
      </c>
      <c r="D730" s="140" t="s">
        <v>953</v>
      </c>
      <c r="E730" s="139">
        <v>3</v>
      </c>
    </row>
    <row r="731" spans="1:5" customFormat="1" ht="15">
      <c r="A731" s="38" t="str">
        <f t="shared" si="26"/>
        <v>PHM</v>
      </c>
      <c r="B731" s="38" t="str">
        <f t="shared" si="27"/>
        <v>404</v>
      </c>
      <c r="C731" s="139" t="s">
        <v>954</v>
      </c>
      <c r="D731" s="140" t="s">
        <v>955</v>
      </c>
      <c r="E731" s="139">
        <v>3</v>
      </c>
    </row>
    <row r="732" spans="1:5" customFormat="1" ht="15">
      <c r="A732" s="38" t="str">
        <f t="shared" si="26"/>
        <v>PHM</v>
      </c>
      <c r="B732" s="38" t="str">
        <f t="shared" si="27"/>
        <v>407</v>
      </c>
      <c r="C732" s="139" t="s">
        <v>956</v>
      </c>
      <c r="D732" s="140" t="s">
        <v>957</v>
      </c>
      <c r="E732" s="139">
        <v>3</v>
      </c>
    </row>
    <row r="733" spans="1:5" customFormat="1" ht="15">
      <c r="A733" s="38" t="str">
        <f t="shared" si="26"/>
        <v>PHM</v>
      </c>
      <c r="B733" s="38" t="str">
        <f t="shared" si="27"/>
        <v>410</v>
      </c>
      <c r="C733" s="139" t="s">
        <v>958</v>
      </c>
      <c r="D733" s="140" t="s">
        <v>959</v>
      </c>
      <c r="E733" s="139">
        <v>2</v>
      </c>
    </row>
    <row r="734" spans="1:5" customFormat="1" ht="15">
      <c r="A734" s="38" t="str">
        <f t="shared" si="26"/>
        <v>PHM</v>
      </c>
      <c r="B734" s="38" t="str">
        <f t="shared" si="27"/>
        <v>413</v>
      </c>
      <c r="C734" s="139" t="s">
        <v>960</v>
      </c>
      <c r="D734" s="140" t="s">
        <v>961</v>
      </c>
      <c r="E734" s="139">
        <v>2</v>
      </c>
    </row>
    <row r="735" spans="1:5" customFormat="1" ht="15">
      <c r="A735" s="38" t="str">
        <f t="shared" si="26"/>
        <v>PHM</v>
      </c>
      <c r="B735" s="38" t="str">
        <f t="shared" si="27"/>
        <v>446</v>
      </c>
      <c r="C735" s="139" t="s">
        <v>1163</v>
      </c>
      <c r="D735" s="140" t="s">
        <v>647</v>
      </c>
      <c r="E735" s="139">
        <v>3</v>
      </c>
    </row>
    <row r="736" spans="1:5" customFormat="1" ht="15">
      <c r="A736" s="38" t="str">
        <f t="shared" si="26"/>
        <v>PHM</v>
      </c>
      <c r="B736" s="38" t="str">
        <f t="shared" si="27"/>
        <v>447</v>
      </c>
      <c r="C736" s="139" t="s">
        <v>962</v>
      </c>
      <c r="D736" s="140" t="s">
        <v>963</v>
      </c>
      <c r="E736" s="138">
        <v>4</v>
      </c>
    </row>
    <row r="737" spans="1:5" customFormat="1" ht="15">
      <c r="A737" s="38" t="str">
        <f t="shared" si="26"/>
        <v>PHM</v>
      </c>
      <c r="B737" s="38" t="str">
        <f t="shared" si="27"/>
        <v>448</v>
      </c>
      <c r="C737" s="139" t="s">
        <v>964</v>
      </c>
      <c r="D737" s="140" t="s">
        <v>965</v>
      </c>
      <c r="E737" s="138">
        <v>4</v>
      </c>
    </row>
    <row r="738" spans="1:5" customFormat="1" ht="15">
      <c r="A738" s="38" t="str">
        <f t="shared" si="26"/>
        <v>PHM</v>
      </c>
      <c r="B738" s="38" t="str">
        <f t="shared" si="27"/>
        <v>449</v>
      </c>
      <c r="C738" s="139" t="s">
        <v>1164</v>
      </c>
      <c r="D738" s="140" t="s">
        <v>696</v>
      </c>
      <c r="E738" s="146">
        <v>3</v>
      </c>
    </row>
    <row r="739" spans="1:5" customFormat="1" ht="15">
      <c r="A739" s="38" t="str">
        <f t="shared" si="26"/>
        <v>PHM</v>
      </c>
      <c r="B739" s="38" t="str">
        <f t="shared" si="27"/>
        <v>496</v>
      </c>
      <c r="C739" s="139" t="s">
        <v>966</v>
      </c>
      <c r="D739" s="140" t="s">
        <v>734</v>
      </c>
      <c r="E739" s="146">
        <v>1</v>
      </c>
    </row>
    <row r="740" spans="1:5" customFormat="1" ht="15">
      <c r="A740" s="38" t="str">
        <f t="shared" si="26"/>
        <v>PHM</v>
      </c>
      <c r="B740" s="38" t="str">
        <f t="shared" si="27"/>
        <v>497</v>
      </c>
      <c r="C740" s="139" t="s">
        <v>1165</v>
      </c>
      <c r="D740" s="140" t="s">
        <v>1166</v>
      </c>
      <c r="E740" s="138">
        <v>8</v>
      </c>
    </row>
    <row r="741" spans="1:5" customFormat="1" ht="15">
      <c r="A741" s="38" t="str">
        <f t="shared" si="26"/>
        <v>REM</v>
      </c>
      <c r="B741" s="38" t="str">
        <f t="shared" si="27"/>
        <v>400</v>
      </c>
      <c r="C741" s="139" t="s">
        <v>967</v>
      </c>
      <c r="D741" s="140" t="s">
        <v>968</v>
      </c>
      <c r="E741" s="138">
        <v>2</v>
      </c>
    </row>
    <row r="742" spans="1:5" customFormat="1" ht="15">
      <c r="A742" s="38" t="str">
        <f t="shared" si="26"/>
        <v xml:space="preserve">SE </v>
      </c>
      <c r="B742" s="38" t="str">
        <f t="shared" si="27"/>
        <v>445</v>
      </c>
      <c r="C742" s="139" t="s">
        <v>969</v>
      </c>
      <c r="D742" s="140" t="s">
        <v>970</v>
      </c>
      <c r="E742" s="138">
        <v>3</v>
      </c>
    </row>
    <row r="743" spans="1:5" customFormat="1" ht="15">
      <c r="A743" s="38" t="str">
        <f t="shared" si="26"/>
        <v>SOC</v>
      </c>
      <c r="B743" s="38" t="str">
        <f t="shared" si="27"/>
        <v>323</v>
      </c>
      <c r="C743" s="139" t="s">
        <v>971</v>
      </c>
      <c r="D743" s="140" t="s">
        <v>972</v>
      </c>
      <c r="E743" s="138">
        <v>1</v>
      </c>
    </row>
    <row r="744" spans="1:5" customFormat="1" ht="15">
      <c r="A744" s="38" t="str">
        <f t="shared" si="26"/>
        <v>SPM</v>
      </c>
      <c r="B744" s="38" t="str">
        <f t="shared" si="27"/>
        <v>200</v>
      </c>
      <c r="C744" s="139" t="s">
        <v>973</v>
      </c>
      <c r="D744" s="140" t="s">
        <v>974</v>
      </c>
      <c r="E744" s="138">
        <v>1</v>
      </c>
    </row>
    <row r="745" spans="1:5" customFormat="1" ht="15">
      <c r="A745" s="38" t="str">
        <f t="shared" si="26"/>
        <v>SPM</v>
      </c>
      <c r="B745" s="38" t="str">
        <f t="shared" si="27"/>
        <v>300</v>
      </c>
      <c r="C745" s="139" t="s">
        <v>975</v>
      </c>
      <c r="D745" s="140" t="s">
        <v>976</v>
      </c>
      <c r="E745" s="138">
        <v>1</v>
      </c>
    </row>
    <row r="746" spans="1:5" customFormat="1" ht="15">
      <c r="A746" s="38" t="str">
        <f t="shared" si="26"/>
        <v>SPM</v>
      </c>
      <c r="B746" s="38" t="str">
        <f t="shared" si="27"/>
        <v>302</v>
      </c>
      <c r="C746" s="139" t="s">
        <v>977</v>
      </c>
      <c r="D746" s="140" t="s">
        <v>978</v>
      </c>
      <c r="E746" s="138">
        <v>2</v>
      </c>
    </row>
    <row r="747" spans="1:5" customFormat="1" ht="15">
      <c r="A747" s="38" t="str">
        <f t="shared" si="26"/>
        <v>SPM</v>
      </c>
      <c r="B747" s="38" t="str">
        <f t="shared" si="27"/>
        <v>303</v>
      </c>
      <c r="C747" s="139" t="s">
        <v>1167</v>
      </c>
      <c r="D747" s="140" t="s">
        <v>1168</v>
      </c>
      <c r="E747" s="138">
        <v>1</v>
      </c>
    </row>
    <row r="748" spans="1:5" customFormat="1" ht="15">
      <c r="A748" s="38" t="str">
        <f t="shared" si="26"/>
        <v>SPM</v>
      </c>
      <c r="B748" s="38" t="str">
        <f t="shared" si="27"/>
        <v>413</v>
      </c>
      <c r="C748" s="139" t="s">
        <v>979</v>
      </c>
      <c r="D748" s="140" t="s">
        <v>980</v>
      </c>
      <c r="E748" s="138">
        <v>1</v>
      </c>
    </row>
    <row r="749" spans="1:5" customFormat="1" ht="15">
      <c r="A749" s="38" t="str">
        <f t="shared" si="26"/>
        <v>SPM</v>
      </c>
      <c r="B749" s="38" t="str">
        <f t="shared" si="27"/>
        <v>513</v>
      </c>
      <c r="C749" s="139" t="s">
        <v>1169</v>
      </c>
      <c r="D749" s="140" t="s">
        <v>1170</v>
      </c>
      <c r="E749" s="146">
        <v>2</v>
      </c>
    </row>
    <row r="750" spans="1:5" customFormat="1" ht="15">
      <c r="A750" s="38" t="str">
        <f t="shared" si="26"/>
        <v>STA</v>
      </c>
      <c r="B750" s="38" t="str">
        <f t="shared" si="27"/>
        <v>423</v>
      </c>
      <c r="C750" s="139" t="s">
        <v>981</v>
      </c>
      <c r="D750" s="140" t="s">
        <v>982</v>
      </c>
      <c r="E750" s="138">
        <v>3</v>
      </c>
    </row>
    <row r="751" spans="1:5" customFormat="1" ht="15">
      <c r="A751" s="38" t="str">
        <f t="shared" si="26"/>
        <v>SUR</v>
      </c>
      <c r="B751" s="38" t="str">
        <f t="shared" si="27"/>
        <v>251</v>
      </c>
      <c r="C751" s="139" t="s">
        <v>983</v>
      </c>
      <c r="D751" s="140" t="s">
        <v>984</v>
      </c>
      <c r="E751" s="138">
        <v>2</v>
      </c>
    </row>
    <row r="752" spans="1:5" customFormat="1" ht="15">
      <c r="A752" s="38" t="str">
        <f t="shared" si="26"/>
        <v>SUR</v>
      </c>
      <c r="B752" s="38" t="str">
        <f t="shared" si="27"/>
        <v>252</v>
      </c>
      <c r="C752" s="139" t="s">
        <v>1171</v>
      </c>
      <c r="D752" s="140" t="s">
        <v>984</v>
      </c>
      <c r="E752" s="139">
        <v>4</v>
      </c>
    </row>
    <row r="753" spans="1:5" customFormat="1" ht="15">
      <c r="A753" s="38" t="str">
        <f t="shared" si="26"/>
        <v>SUR</v>
      </c>
      <c r="B753" s="38" t="str">
        <f t="shared" si="27"/>
        <v>351</v>
      </c>
      <c r="C753" s="139" t="s">
        <v>1172</v>
      </c>
      <c r="D753" s="140" t="s">
        <v>1173</v>
      </c>
      <c r="E753" s="139">
        <v>4</v>
      </c>
    </row>
    <row r="754" spans="1:5" customFormat="1" ht="15">
      <c r="A754" s="38" t="str">
        <f t="shared" si="26"/>
        <v>SUR</v>
      </c>
      <c r="B754" s="38" t="str">
        <f t="shared" si="27"/>
        <v>352</v>
      </c>
      <c r="C754" s="139" t="s">
        <v>1174</v>
      </c>
      <c r="D754" s="140" t="s">
        <v>1173</v>
      </c>
      <c r="E754" s="139">
        <v>4</v>
      </c>
    </row>
    <row r="755" spans="1:5" customFormat="1" ht="15">
      <c r="A755" s="38" t="str">
        <f t="shared" si="26"/>
        <v>SUR</v>
      </c>
      <c r="B755" s="38" t="str">
        <f t="shared" si="27"/>
        <v>508</v>
      </c>
      <c r="C755" s="139" t="s">
        <v>1175</v>
      </c>
      <c r="D755" s="140" t="s">
        <v>1176</v>
      </c>
      <c r="E755" s="138">
        <v>4</v>
      </c>
    </row>
    <row r="756" spans="1:5" customFormat="1" ht="15">
      <c r="A756" s="38" t="str">
        <f t="shared" si="26"/>
        <v>SUR</v>
      </c>
      <c r="B756" s="38" t="str">
        <f t="shared" si="27"/>
        <v>509</v>
      </c>
      <c r="C756" s="139" t="s">
        <v>1177</v>
      </c>
      <c r="D756" s="140" t="s">
        <v>1178</v>
      </c>
      <c r="E756" s="138">
        <v>3</v>
      </c>
    </row>
    <row r="757" spans="1:5" customFormat="1" ht="15">
      <c r="A757" s="38" t="str">
        <f t="shared" si="26"/>
        <v>SUR</v>
      </c>
      <c r="B757" s="38" t="str">
        <f t="shared" si="27"/>
        <v>708</v>
      </c>
      <c r="C757" s="139" t="s">
        <v>1179</v>
      </c>
      <c r="D757" s="140" t="s">
        <v>1180</v>
      </c>
      <c r="E757" s="146">
        <v>3</v>
      </c>
    </row>
    <row r="758" spans="1:5" customFormat="1" ht="15">
      <c r="A758" s="38" t="str">
        <f t="shared" si="26"/>
        <v>SUR</v>
      </c>
      <c r="B758" s="38" t="str">
        <f t="shared" si="27"/>
        <v>709</v>
      </c>
      <c r="C758" s="139" t="s">
        <v>1181</v>
      </c>
      <c r="D758" s="140" t="s">
        <v>1182</v>
      </c>
      <c r="E758" s="146">
        <v>3</v>
      </c>
    </row>
    <row r="759" spans="1:5" customFormat="1" ht="15">
      <c r="A759" s="38" t="str">
        <f t="shared" si="26"/>
        <v>TOU</v>
      </c>
      <c r="B759" s="38" t="str">
        <f t="shared" si="27"/>
        <v>151</v>
      </c>
      <c r="C759" s="139" t="s">
        <v>985</v>
      </c>
      <c r="D759" s="140" t="s">
        <v>986</v>
      </c>
      <c r="E759" s="146">
        <v>2</v>
      </c>
    </row>
    <row r="760" spans="1:5" customFormat="1" ht="15">
      <c r="A760" s="38" t="str">
        <f t="shared" si="26"/>
        <v>TOU</v>
      </c>
      <c r="B760" s="38" t="str">
        <f t="shared" si="27"/>
        <v>296</v>
      </c>
      <c r="C760" s="139" t="s">
        <v>987</v>
      </c>
      <c r="D760" s="140" t="s">
        <v>734</v>
      </c>
      <c r="E760" s="146">
        <v>1</v>
      </c>
    </row>
    <row r="761" spans="1:5" customFormat="1" ht="15">
      <c r="A761" s="38" t="str">
        <f t="shared" si="26"/>
        <v>TOU</v>
      </c>
      <c r="B761" s="38" t="str">
        <f t="shared" si="27"/>
        <v>348</v>
      </c>
      <c r="C761" s="139" t="s">
        <v>988</v>
      </c>
      <c r="D761" s="140" t="s">
        <v>736</v>
      </c>
      <c r="E761" s="146">
        <v>5</v>
      </c>
    </row>
    <row r="762" spans="1:5" customFormat="1" ht="15">
      <c r="A762" s="38" t="str">
        <f t="shared" si="26"/>
        <v>TOU</v>
      </c>
      <c r="B762" s="38" t="str">
        <f t="shared" si="27"/>
        <v>349</v>
      </c>
      <c r="C762" s="139" t="s">
        <v>989</v>
      </c>
      <c r="D762" s="140" t="s">
        <v>647</v>
      </c>
      <c r="E762" s="146">
        <v>1</v>
      </c>
    </row>
    <row r="763" spans="1:5" customFormat="1" ht="15">
      <c r="A763" s="38" t="str">
        <f t="shared" si="26"/>
        <v>TOU</v>
      </c>
      <c r="B763" s="38" t="str">
        <f t="shared" si="27"/>
        <v>361</v>
      </c>
      <c r="C763" s="139" t="s">
        <v>990</v>
      </c>
      <c r="D763" s="140" t="s">
        <v>991</v>
      </c>
      <c r="E763" s="139">
        <v>2</v>
      </c>
    </row>
    <row r="764" spans="1:5" customFormat="1" ht="15">
      <c r="A764" s="38" t="str">
        <f t="shared" si="26"/>
        <v>TOU</v>
      </c>
      <c r="B764" s="38" t="str">
        <f t="shared" si="27"/>
        <v>362</v>
      </c>
      <c r="C764" s="139" t="s">
        <v>992</v>
      </c>
      <c r="D764" s="140" t="s">
        <v>993</v>
      </c>
      <c r="E764" s="139">
        <v>2</v>
      </c>
    </row>
    <row r="765" spans="1:5" customFormat="1" ht="15">
      <c r="A765" s="38" t="str">
        <f t="shared" si="26"/>
        <v>TOU</v>
      </c>
      <c r="B765" s="38" t="str">
        <f t="shared" si="27"/>
        <v>364</v>
      </c>
      <c r="C765" s="139" t="s">
        <v>994</v>
      </c>
      <c r="D765" s="140" t="s">
        <v>995</v>
      </c>
      <c r="E765" s="139">
        <v>3</v>
      </c>
    </row>
    <row r="766" spans="1:5" customFormat="1" ht="15">
      <c r="A766" s="38" t="str">
        <f t="shared" si="26"/>
        <v>TOU</v>
      </c>
      <c r="B766" s="38" t="str">
        <f t="shared" si="27"/>
        <v>396</v>
      </c>
      <c r="C766" s="139" t="s">
        <v>996</v>
      </c>
      <c r="D766" s="140" t="s">
        <v>734</v>
      </c>
      <c r="E766" s="139">
        <v>1</v>
      </c>
    </row>
    <row r="767" spans="1:5" customFormat="1" ht="15">
      <c r="A767" s="38" t="str">
        <f t="shared" si="26"/>
        <v>TOU</v>
      </c>
      <c r="B767" s="38" t="str">
        <f t="shared" si="27"/>
        <v>399</v>
      </c>
      <c r="C767" s="139" t="s">
        <v>997</v>
      </c>
      <c r="D767" s="140" t="s">
        <v>696</v>
      </c>
      <c r="E767" s="139">
        <v>5</v>
      </c>
    </row>
    <row r="768" spans="1:5" customFormat="1" ht="15">
      <c r="A768" s="38" t="str">
        <f t="shared" si="26"/>
        <v>TOU</v>
      </c>
      <c r="B768" s="38" t="str">
        <f t="shared" si="27"/>
        <v>404</v>
      </c>
      <c r="C768" s="139" t="s">
        <v>998</v>
      </c>
      <c r="D768" s="140" t="s">
        <v>999</v>
      </c>
      <c r="E768" s="139">
        <v>3</v>
      </c>
    </row>
    <row r="769" spans="1:13" customFormat="1" ht="15">
      <c r="A769" s="38" t="str">
        <f t="shared" si="26"/>
        <v>TOU</v>
      </c>
      <c r="B769" s="38" t="str">
        <f t="shared" si="27"/>
        <v>405</v>
      </c>
      <c r="C769" s="139" t="s">
        <v>1000</v>
      </c>
      <c r="D769" s="140" t="s">
        <v>1001</v>
      </c>
      <c r="E769" s="146">
        <v>2</v>
      </c>
    </row>
    <row r="770" spans="1:13" customFormat="1" ht="15">
      <c r="A770" s="38" t="str">
        <f t="shared" si="26"/>
        <v>TOU</v>
      </c>
      <c r="B770" s="38" t="str">
        <f t="shared" si="27"/>
        <v>411</v>
      </c>
      <c r="C770" s="139" t="s">
        <v>1002</v>
      </c>
      <c r="D770" s="140" t="s">
        <v>1003</v>
      </c>
      <c r="E770" s="146">
        <v>2</v>
      </c>
    </row>
    <row r="771" spans="1:13" customFormat="1" ht="15">
      <c r="A771" s="38" t="str">
        <f t="shared" si="26"/>
        <v>TOU</v>
      </c>
      <c r="B771" s="38" t="str">
        <f t="shared" si="27"/>
        <v>431</v>
      </c>
      <c r="C771" s="139" t="s">
        <v>1004</v>
      </c>
      <c r="D771" s="140" t="s">
        <v>1005</v>
      </c>
      <c r="E771" s="146">
        <v>2</v>
      </c>
    </row>
    <row r="772" spans="1:13" customFormat="1" ht="15">
      <c r="A772" s="38" t="str">
        <f t="shared" si="26"/>
        <v>TOU</v>
      </c>
      <c r="B772" s="38" t="str">
        <f t="shared" si="27"/>
        <v>448</v>
      </c>
      <c r="C772" s="139" t="s">
        <v>1006</v>
      </c>
      <c r="D772" s="140" t="s">
        <v>1007</v>
      </c>
      <c r="E772" s="146">
        <v>5</v>
      </c>
    </row>
    <row r="773" spans="1:13" customFormat="1" ht="15">
      <c r="A773" s="38" t="str">
        <f t="shared" si="26"/>
        <v>TOU</v>
      </c>
      <c r="B773" s="38" t="str">
        <f t="shared" si="27"/>
        <v>449</v>
      </c>
      <c r="C773" s="139" t="s">
        <v>1008</v>
      </c>
      <c r="D773" s="140" t="s">
        <v>1009</v>
      </c>
      <c r="E773" s="146">
        <v>5</v>
      </c>
    </row>
    <row r="774" spans="1:13" customFormat="1" ht="15">
      <c r="A774" s="38" t="str">
        <f t="shared" si="26"/>
        <v>TOU</v>
      </c>
      <c r="B774" s="38" t="str">
        <f t="shared" si="27"/>
        <v>496</v>
      </c>
      <c r="C774" s="139" t="s">
        <v>1010</v>
      </c>
      <c r="D774" s="140" t="s">
        <v>734</v>
      </c>
      <c r="E774" s="146">
        <v>1</v>
      </c>
    </row>
    <row r="775" spans="1:13" customFormat="1" ht="15">
      <c r="A775" s="38" t="str">
        <f t="shared" si="26"/>
        <v>THR</v>
      </c>
      <c r="B775" s="38" t="str">
        <f t="shared" si="27"/>
        <v>201</v>
      </c>
      <c r="C775" s="139" t="s">
        <v>1183</v>
      </c>
      <c r="D775" s="140" t="s">
        <v>1184</v>
      </c>
      <c r="E775" s="139">
        <v>3</v>
      </c>
    </row>
    <row r="776" spans="1:13" customFormat="1" ht="15">
      <c r="A776" s="38" t="str">
        <f t="shared" si="26"/>
        <v>UIU</v>
      </c>
      <c r="B776" s="38" t="str">
        <f t="shared" si="27"/>
        <v>101</v>
      </c>
      <c r="C776" s="139" t="s">
        <v>1011</v>
      </c>
      <c r="D776" s="140" t="s">
        <v>1012</v>
      </c>
      <c r="E776" s="146">
        <v>3</v>
      </c>
    </row>
    <row r="777" spans="1:13" customFormat="1" ht="15">
      <c r="A777" s="38" t="str">
        <f t="shared" si="26"/>
        <v>UIU</v>
      </c>
      <c r="B777" s="38" t="str">
        <f t="shared" si="27"/>
        <v>211</v>
      </c>
      <c r="C777" s="139" t="s">
        <v>1013</v>
      </c>
      <c r="D777" s="140" t="s">
        <v>1014</v>
      </c>
      <c r="E777" s="146">
        <v>4</v>
      </c>
    </row>
    <row r="778" spans="1:13" customFormat="1" ht="15">
      <c r="A778" s="38" t="str">
        <f t="shared" si="26"/>
        <v>UIU</v>
      </c>
      <c r="B778" s="38" t="str">
        <f t="shared" si="27"/>
        <v>303</v>
      </c>
      <c r="C778" s="139" t="s">
        <v>1015</v>
      </c>
      <c r="D778" s="140" t="s">
        <v>1016</v>
      </c>
      <c r="E778" s="139">
        <v>3</v>
      </c>
    </row>
    <row r="779" spans="1:13" customFormat="1" ht="15">
      <c r="A779" s="38" t="str">
        <f t="shared" si="26"/>
        <v>UIU</v>
      </c>
      <c r="B779" s="38" t="str">
        <f t="shared" si="27"/>
        <v>301</v>
      </c>
      <c r="C779" s="139" t="s">
        <v>1185</v>
      </c>
      <c r="D779" s="140" t="s">
        <v>1186</v>
      </c>
      <c r="E779" s="146">
        <v>3</v>
      </c>
    </row>
    <row r="780" spans="1:13" customFormat="1" ht="15">
      <c r="A780" s="38" t="str">
        <f t="shared" si="26"/>
        <v>UIU</v>
      </c>
      <c r="B780" s="38" t="str">
        <f t="shared" si="27"/>
        <v>254</v>
      </c>
      <c r="C780" s="139" t="s">
        <v>1187</v>
      </c>
      <c r="D780" s="140" t="s">
        <v>1188</v>
      </c>
      <c r="E780" s="146">
        <v>3</v>
      </c>
    </row>
    <row r="781" spans="1:13" customFormat="1" ht="15">
      <c r="A781" s="38" t="s">
        <v>1234</v>
      </c>
      <c r="B781" s="38">
        <v>335</v>
      </c>
      <c r="C781" s="139" t="s">
        <v>1235</v>
      </c>
      <c r="D781" s="140" t="s">
        <v>1236</v>
      </c>
      <c r="E781" s="146">
        <v>2</v>
      </c>
    </row>
    <row r="782" spans="1:13" s="41" customFormat="1">
      <c r="A782" s="38" t="str">
        <f t="shared" si="26"/>
        <v>STA</v>
      </c>
      <c r="B782" s="38" t="str">
        <f t="shared" si="27"/>
        <v>571</v>
      </c>
      <c r="C782" s="39" t="s">
        <v>535</v>
      </c>
      <c r="D782" s="40" t="s">
        <v>536</v>
      </c>
      <c r="E782" s="38">
        <v>2</v>
      </c>
      <c r="F782" s="38"/>
      <c r="G782" s="38"/>
      <c r="H782" s="38"/>
      <c r="I782" s="38"/>
      <c r="J782" s="38"/>
      <c r="K782" s="38"/>
      <c r="L782" s="38"/>
      <c r="M782" s="38"/>
    </row>
    <row r="783" spans="1:13" s="41" customFormat="1">
      <c r="A783" s="38"/>
      <c r="B783" s="38"/>
      <c r="C783" s="39"/>
      <c r="E783" s="38"/>
      <c r="F783" s="38"/>
      <c r="G783" s="38"/>
      <c r="H783" s="38"/>
      <c r="I783" s="38"/>
      <c r="J783" s="38"/>
      <c r="K783" s="38"/>
      <c r="L783" s="38"/>
      <c r="M783" s="38"/>
    </row>
    <row r="784" spans="1:13" s="41" customFormat="1">
      <c r="A784" s="38"/>
      <c r="B784" s="38"/>
      <c r="C784" s="39"/>
      <c r="E784" s="38"/>
      <c r="F784" s="38"/>
      <c r="G784" s="38"/>
      <c r="H784" s="38"/>
      <c r="I784" s="38"/>
      <c r="J784" s="38"/>
      <c r="K784" s="38"/>
      <c r="L784" s="38"/>
      <c r="M784" s="38"/>
    </row>
  </sheetData>
  <mergeCells count="5">
    <mergeCell ref="D1:D2"/>
    <mergeCell ref="E1:E2"/>
    <mergeCell ref="F1:F2"/>
    <mergeCell ref="G1:G2"/>
    <mergeCell ref="M1:M2"/>
  </mergeCells>
  <conditionalFormatting sqref="D8:D142">
    <cfRule type="expression" dxfId="10" priority="11" stopIfTrue="1">
      <formula>C8&gt;0</formula>
    </cfRule>
  </conditionalFormatting>
  <conditionalFormatting sqref="D4:D7">
    <cfRule type="expression" dxfId="9" priority="10" stopIfTrue="1">
      <formula>C4&gt;0</formula>
    </cfRule>
  </conditionalFormatting>
  <conditionalFormatting sqref="D8:D142">
    <cfRule type="expression" dxfId="8" priority="9" stopIfTrue="1">
      <formula>C8&gt;0</formula>
    </cfRule>
  </conditionalFormatting>
  <conditionalFormatting sqref="D4:D7">
    <cfRule type="expression" dxfId="7" priority="8" stopIfTrue="1">
      <formula>C4&gt;0</formula>
    </cfRule>
  </conditionalFormatting>
  <conditionalFormatting sqref="D143:D170">
    <cfRule type="expression" dxfId="6" priority="7" stopIfTrue="1">
      <formula>C143&gt;0</formula>
    </cfRule>
  </conditionalFormatting>
  <conditionalFormatting sqref="D175:D207 D782">
    <cfRule type="expression" dxfId="5" priority="6" stopIfTrue="1">
      <formula>C175&gt;0</formula>
    </cfRule>
  </conditionalFormatting>
  <conditionalFormatting sqref="D171:D174">
    <cfRule type="expression" dxfId="4" priority="5" stopIfTrue="1">
      <formula>C171&gt;0</formula>
    </cfRule>
  </conditionalFormatting>
  <conditionalFormatting sqref="D206">
    <cfRule type="expression" dxfId="3" priority="4" stopIfTrue="1">
      <formula>C206&gt;0</formula>
    </cfRule>
  </conditionalFormatting>
  <conditionalFormatting sqref="D213:D437">
    <cfRule type="expression" dxfId="2" priority="3" stopIfTrue="1">
      <formula>C213&gt;0</formula>
    </cfRule>
  </conditionalFormatting>
  <conditionalFormatting sqref="D213:D437">
    <cfRule type="expression" dxfId="1" priority="2" stopIfTrue="1">
      <formula>C213&gt;0</formula>
    </cfRule>
  </conditionalFormatting>
  <conditionalFormatting sqref="D213:D437">
    <cfRule type="expression" dxfId="0" priority="1" stopIfTrue="1">
      <formula>C213&gt;0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tabSelected="1" topLeftCell="A91" workbookViewId="0">
      <selection activeCell="L10" sqref="L10"/>
    </sheetView>
  </sheetViews>
  <sheetFormatPr defaultRowHeight="15"/>
  <cols>
    <col min="1" max="1" width="4.42578125" bestFit="1" customWidth="1"/>
    <col min="2" max="2" width="10.42578125" bestFit="1" customWidth="1"/>
    <col min="3" max="3" width="19.85546875" bestFit="1" customWidth="1"/>
    <col min="4" max="4" width="7.7109375" bestFit="1" customWidth="1"/>
    <col min="5" max="5" width="14" bestFit="1" customWidth="1"/>
    <col min="6" max="6" width="15.140625" bestFit="1" customWidth="1"/>
    <col min="7" max="7" width="7.85546875" bestFit="1" customWidth="1"/>
    <col min="8" max="8" width="10" customWidth="1"/>
    <col min="9" max="9" width="7.28515625" bestFit="1" customWidth="1"/>
    <col min="10" max="10" width="12" customWidth="1"/>
    <col min="11" max="11" width="7.5703125" customWidth="1"/>
    <col min="12" max="12" width="6.140625" bestFit="1" customWidth="1"/>
    <col min="13" max="13" width="5" bestFit="1" customWidth="1"/>
    <col min="14" max="14" width="18.140625" bestFit="1" customWidth="1"/>
    <col min="15" max="15" width="1.7109375" bestFit="1" customWidth="1"/>
    <col min="16" max="16" width="2.140625" bestFit="1" customWidth="1"/>
    <col min="17" max="17" width="34.28515625" bestFit="1" customWidth="1"/>
  </cols>
  <sheetData>
    <row r="1" spans="1:17" s="1" customFormat="1" ht="14.25" customHeight="1">
      <c r="B1" s="176" t="s">
        <v>7</v>
      </c>
      <c r="C1" s="176"/>
      <c r="D1" s="179" t="s">
        <v>1237</v>
      </c>
      <c r="E1" s="179"/>
      <c r="F1" s="179"/>
      <c r="G1" s="179"/>
      <c r="H1" s="179"/>
      <c r="I1" s="179"/>
      <c r="J1" s="179"/>
      <c r="K1" s="179"/>
      <c r="L1" s="179"/>
      <c r="M1" s="179"/>
      <c r="N1" s="119" t="s">
        <v>1514</v>
      </c>
    </row>
    <row r="2" spans="1:17" s="1" customFormat="1">
      <c r="B2" s="176" t="s">
        <v>8</v>
      </c>
      <c r="C2" s="176"/>
      <c r="D2" s="2" t="s">
        <v>1519</v>
      </c>
      <c r="E2" s="176" t="s">
        <v>1520</v>
      </c>
      <c r="F2" s="176"/>
      <c r="G2" s="176"/>
      <c r="H2" s="176"/>
      <c r="I2" s="176"/>
      <c r="J2" s="176"/>
      <c r="K2" s="176"/>
      <c r="L2" s="176"/>
      <c r="M2" s="176"/>
      <c r="N2" s="3" t="s">
        <v>9</v>
      </c>
      <c r="O2" s="4" t="s">
        <v>10</v>
      </c>
      <c r="P2" s="4">
        <v>2</v>
      </c>
    </row>
    <row r="3" spans="1:17" s="5" customFormat="1" ht="18.75" customHeight="1">
      <c r="B3" s="6" t="s">
        <v>1521</v>
      </c>
      <c r="C3" s="177" t="s">
        <v>1522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3" t="s">
        <v>11</v>
      </c>
      <c r="O3" s="3" t="s">
        <v>10</v>
      </c>
      <c r="P3" s="3">
        <v>2</v>
      </c>
    </row>
    <row r="4" spans="1:17" s="5" customFormat="1" ht="18.75" customHeight="1">
      <c r="A4" s="178" t="s">
        <v>1523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3" t="s">
        <v>12</v>
      </c>
      <c r="O4" s="3" t="s">
        <v>10</v>
      </c>
      <c r="P4" s="3">
        <v>1</v>
      </c>
    </row>
    <row r="5" spans="1:17" ht="9" customHeight="1"/>
    <row r="6" spans="1:17" ht="15" customHeight="1">
      <c r="A6" s="162" t="s">
        <v>0</v>
      </c>
      <c r="B6" s="161" t="s">
        <v>13</v>
      </c>
      <c r="C6" s="163" t="s">
        <v>3</v>
      </c>
      <c r="D6" s="164" t="s">
        <v>4</v>
      </c>
      <c r="E6" s="161" t="s">
        <v>18</v>
      </c>
      <c r="F6" s="161" t="s">
        <v>19</v>
      </c>
      <c r="G6" s="165" t="s">
        <v>1241</v>
      </c>
      <c r="H6" s="165" t="s">
        <v>1242</v>
      </c>
      <c r="I6" s="161" t="s">
        <v>14</v>
      </c>
      <c r="J6" s="173" t="s">
        <v>6</v>
      </c>
      <c r="K6" s="174"/>
      <c r="L6" s="174"/>
      <c r="M6" s="175"/>
      <c r="N6" s="167" t="s">
        <v>15</v>
      </c>
      <c r="O6" s="168"/>
      <c r="P6" s="169"/>
    </row>
    <row r="7" spans="1:17" ht="27" customHeight="1">
      <c r="A7" s="162"/>
      <c r="B7" s="162"/>
      <c r="C7" s="163"/>
      <c r="D7" s="164"/>
      <c r="E7" s="162"/>
      <c r="F7" s="162"/>
      <c r="G7" s="166"/>
      <c r="H7" s="166"/>
      <c r="I7" s="162"/>
      <c r="J7" s="7" t="s">
        <v>1239</v>
      </c>
      <c r="K7" s="7" t="s">
        <v>1240</v>
      </c>
      <c r="L7" s="151" t="s">
        <v>1238</v>
      </c>
      <c r="M7" s="151" t="s">
        <v>17</v>
      </c>
      <c r="N7" s="170"/>
      <c r="O7" s="171"/>
      <c r="P7" s="172"/>
    </row>
    <row r="8" spans="1:17" ht="20.100000000000001" customHeight="1">
      <c r="A8" s="8">
        <v>1</v>
      </c>
      <c r="B8" s="22">
        <v>2321122511</v>
      </c>
      <c r="C8" s="9" t="s">
        <v>1243</v>
      </c>
      <c r="D8" s="10" t="s">
        <v>1244</v>
      </c>
      <c r="E8" s="24" t="s">
        <v>1245</v>
      </c>
      <c r="F8" s="24" t="s">
        <v>1498</v>
      </c>
      <c r="G8" s="11"/>
      <c r="H8" s="11"/>
      <c r="I8" s="11"/>
      <c r="J8" s="12"/>
      <c r="K8" s="12"/>
      <c r="L8" s="12"/>
      <c r="M8" s="12"/>
      <c r="N8" s="158" t="s">
        <v>1524</v>
      </c>
      <c r="O8" s="159"/>
      <c r="P8" s="160"/>
      <c r="Q8" t="s">
        <v>1525</v>
      </c>
    </row>
    <row r="9" spans="1:17" ht="20.100000000000001" customHeight="1">
      <c r="A9" s="8">
        <v>2</v>
      </c>
      <c r="B9" s="22">
        <v>2221125586</v>
      </c>
      <c r="C9" s="9" t="s">
        <v>1246</v>
      </c>
      <c r="D9" s="10" t="s">
        <v>1247</v>
      </c>
      <c r="E9" s="24" t="s">
        <v>1245</v>
      </c>
      <c r="F9" s="24" t="s">
        <v>1498</v>
      </c>
      <c r="G9" s="11"/>
      <c r="H9" s="11"/>
      <c r="I9" s="11"/>
      <c r="J9" s="12"/>
      <c r="K9" s="12"/>
      <c r="L9" s="12"/>
      <c r="M9" s="12"/>
      <c r="N9" s="152" t="s">
        <v>1524</v>
      </c>
      <c r="O9" s="153"/>
      <c r="P9" s="154"/>
      <c r="Q9" t="s">
        <v>1525</v>
      </c>
    </row>
    <row r="10" spans="1:17" ht="20.100000000000001" customHeight="1">
      <c r="A10" s="8">
        <v>3</v>
      </c>
      <c r="B10" s="22">
        <v>2321121394</v>
      </c>
      <c r="C10" s="9" t="s">
        <v>1248</v>
      </c>
      <c r="D10" s="10" t="s">
        <v>1249</v>
      </c>
      <c r="E10" s="24" t="s">
        <v>1245</v>
      </c>
      <c r="F10" s="24" t="s">
        <v>1499</v>
      </c>
      <c r="G10" s="11"/>
      <c r="H10" s="11"/>
      <c r="I10" s="11"/>
      <c r="J10" s="12"/>
      <c r="K10" s="12"/>
      <c r="L10" s="12"/>
      <c r="M10" s="12"/>
      <c r="N10" s="152" t="s">
        <v>1524</v>
      </c>
      <c r="O10" s="153"/>
      <c r="P10" s="154"/>
      <c r="Q10" t="s">
        <v>1525</v>
      </c>
    </row>
    <row r="11" spans="1:17" ht="20.100000000000001" customHeight="1">
      <c r="A11" s="8">
        <v>4</v>
      </c>
      <c r="B11" s="22">
        <v>2221128267</v>
      </c>
      <c r="C11" s="9" t="s">
        <v>1250</v>
      </c>
      <c r="D11" s="10" t="s">
        <v>1251</v>
      </c>
      <c r="E11" s="24" t="s">
        <v>1245</v>
      </c>
      <c r="F11" s="24" t="s">
        <v>1500</v>
      </c>
      <c r="G11" s="11"/>
      <c r="H11" s="11"/>
      <c r="I11" s="11"/>
      <c r="J11" s="12"/>
      <c r="K11" s="12"/>
      <c r="L11" s="12"/>
      <c r="M11" s="12"/>
      <c r="N11" s="152" t="s">
        <v>1524</v>
      </c>
      <c r="O11" s="153"/>
      <c r="P11" s="154"/>
      <c r="Q11" t="s">
        <v>1525</v>
      </c>
    </row>
    <row r="12" spans="1:17" ht="20.100000000000001" customHeight="1">
      <c r="A12" s="8">
        <v>5</v>
      </c>
      <c r="B12" s="22">
        <v>2321115042</v>
      </c>
      <c r="C12" s="9" t="s">
        <v>1252</v>
      </c>
      <c r="D12" s="10" t="s">
        <v>1251</v>
      </c>
      <c r="E12" s="24" t="s">
        <v>1245</v>
      </c>
      <c r="F12" s="24" t="s">
        <v>1499</v>
      </c>
      <c r="G12" s="11"/>
      <c r="H12" s="11"/>
      <c r="I12" s="11"/>
      <c r="J12" s="12"/>
      <c r="K12" s="12"/>
      <c r="L12" s="12"/>
      <c r="M12" s="12"/>
      <c r="N12" s="152" t="s">
        <v>1524</v>
      </c>
      <c r="O12" s="153"/>
      <c r="P12" s="154"/>
      <c r="Q12" t="s">
        <v>1525</v>
      </c>
    </row>
    <row r="13" spans="1:17" ht="20.100000000000001" customHeight="1">
      <c r="A13" s="8">
        <v>6</v>
      </c>
      <c r="B13" s="22">
        <v>2321124077</v>
      </c>
      <c r="C13" s="9" t="s">
        <v>1253</v>
      </c>
      <c r="D13" s="10" t="s">
        <v>1254</v>
      </c>
      <c r="E13" s="24" t="s">
        <v>1245</v>
      </c>
      <c r="F13" s="24" t="s">
        <v>1498</v>
      </c>
      <c r="G13" s="11"/>
      <c r="H13" s="11"/>
      <c r="I13" s="11"/>
      <c r="J13" s="12"/>
      <c r="K13" s="12"/>
      <c r="L13" s="12"/>
      <c r="M13" s="12"/>
      <c r="N13" s="152" t="s">
        <v>1524</v>
      </c>
      <c r="O13" s="153"/>
      <c r="P13" s="154"/>
      <c r="Q13" t="s">
        <v>1525</v>
      </c>
    </row>
    <row r="14" spans="1:17" ht="20.100000000000001" customHeight="1">
      <c r="A14" s="8">
        <v>7</v>
      </c>
      <c r="B14" s="22">
        <v>2221123580</v>
      </c>
      <c r="C14" s="9" t="s">
        <v>1255</v>
      </c>
      <c r="D14" s="10" t="s">
        <v>1256</v>
      </c>
      <c r="E14" s="24" t="s">
        <v>1245</v>
      </c>
      <c r="F14" s="24" t="s">
        <v>1500</v>
      </c>
      <c r="G14" s="11"/>
      <c r="H14" s="11"/>
      <c r="I14" s="11"/>
      <c r="J14" s="12"/>
      <c r="K14" s="12"/>
      <c r="L14" s="12"/>
      <c r="M14" s="12"/>
      <c r="N14" s="152" t="s">
        <v>1524</v>
      </c>
      <c r="O14" s="153"/>
      <c r="P14" s="154"/>
      <c r="Q14" t="s">
        <v>1525</v>
      </c>
    </row>
    <row r="15" spans="1:17" ht="20.100000000000001" customHeight="1">
      <c r="A15" s="8">
        <v>8</v>
      </c>
      <c r="B15" s="22">
        <v>2321124798</v>
      </c>
      <c r="C15" s="9" t="s">
        <v>1257</v>
      </c>
      <c r="D15" s="10" t="s">
        <v>1258</v>
      </c>
      <c r="E15" s="24" t="s">
        <v>1245</v>
      </c>
      <c r="F15" s="24" t="s">
        <v>1498</v>
      </c>
      <c r="G15" s="11"/>
      <c r="H15" s="11"/>
      <c r="I15" s="11"/>
      <c r="J15" s="12"/>
      <c r="K15" s="12"/>
      <c r="L15" s="12"/>
      <c r="M15" s="12"/>
      <c r="N15" s="152" t="s">
        <v>1524</v>
      </c>
      <c r="O15" s="153"/>
      <c r="P15" s="154"/>
      <c r="Q15" t="s">
        <v>1525</v>
      </c>
    </row>
    <row r="16" spans="1:17" ht="20.100000000000001" customHeight="1">
      <c r="A16" s="8">
        <v>9</v>
      </c>
      <c r="B16" s="22">
        <v>2220433670</v>
      </c>
      <c r="C16" s="9" t="s">
        <v>1259</v>
      </c>
      <c r="D16" s="10" t="s">
        <v>1260</v>
      </c>
      <c r="E16" s="24" t="s">
        <v>1245</v>
      </c>
      <c r="F16" s="24" t="s">
        <v>1501</v>
      </c>
      <c r="G16" s="11"/>
      <c r="H16" s="11"/>
      <c r="I16" s="11"/>
      <c r="J16" s="12"/>
      <c r="K16" s="12"/>
      <c r="L16" s="12"/>
      <c r="M16" s="12"/>
      <c r="N16" s="152" t="s">
        <v>1524</v>
      </c>
      <c r="O16" s="153"/>
      <c r="P16" s="154"/>
      <c r="Q16" t="s">
        <v>1525</v>
      </c>
    </row>
    <row r="17" spans="1:17" ht="20.100000000000001" customHeight="1">
      <c r="A17" s="8">
        <v>10</v>
      </c>
      <c r="B17" s="22">
        <v>2321118147</v>
      </c>
      <c r="C17" s="9" t="s">
        <v>1261</v>
      </c>
      <c r="D17" s="10" t="s">
        <v>1262</v>
      </c>
      <c r="E17" s="24" t="s">
        <v>1245</v>
      </c>
      <c r="F17" s="24" t="s">
        <v>1498</v>
      </c>
      <c r="G17" s="11"/>
      <c r="H17" s="11"/>
      <c r="I17" s="11"/>
      <c r="J17" s="12"/>
      <c r="K17" s="12"/>
      <c r="L17" s="12"/>
      <c r="M17" s="12"/>
      <c r="N17" s="152" t="s">
        <v>1524</v>
      </c>
      <c r="O17" s="153"/>
      <c r="P17" s="154"/>
      <c r="Q17" t="s">
        <v>1525</v>
      </c>
    </row>
    <row r="18" spans="1:17" ht="20.100000000000001" customHeight="1">
      <c r="A18" s="8">
        <v>11</v>
      </c>
      <c r="B18" s="22">
        <v>2321124084</v>
      </c>
      <c r="C18" s="9" t="s">
        <v>1263</v>
      </c>
      <c r="D18" s="10" t="s">
        <v>1264</v>
      </c>
      <c r="E18" s="24" t="s">
        <v>1245</v>
      </c>
      <c r="F18" s="24" t="s">
        <v>1498</v>
      </c>
      <c r="G18" s="11"/>
      <c r="H18" s="11"/>
      <c r="I18" s="11"/>
      <c r="J18" s="12"/>
      <c r="K18" s="12"/>
      <c r="L18" s="12"/>
      <c r="M18" s="12"/>
      <c r="N18" s="152" t="s">
        <v>38</v>
      </c>
      <c r="O18" s="153"/>
      <c r="P18" s="154"/>
      <c r="Q18" t="s">
        <v>1525</v>
      </c>
    </row>
    <row r="19" spans="1:17" ht="20.100000000000001" customHeight="1">
      <c r="A19" s="8">
        <v>12</v>
      </c>
      <c r="B19" s="22">
        <v>2221123723</v>
      </c>
      <c r="C19" s="9" t="s">
        <v>1265</v>
      </c>
      <c r="D19" s="10" t="s">
        <v>1266</v>
      </c>
      <c r="E19" s="24" t="s">
        <v>1245</v>
      </c>
      <c r="F19" s="24" t="s">
        <v>1500</v>
      </c>
      <c r="G19" s="11"/>
      <c r="H19" s="11"/>
      <c r="I19" s="11"/>
      <c r="J19" s="12"/>
      <c r="K19" s="12"/>
      <c r="L19" s="12"/>
      <c r="M19" s="12"/>
      <c r="N19" s="152" t="s">
        <v>38</v>
      </c>
      <c r="O19" s="153"/>
      <c r="P19" s="154"/>
      <c r="Q19" t="s">
        <v>1525</v>
      </c>
    </row>
    <row r="20" spans="1:17" ht="20.100000000000001" customHeight="1">
      <c r="A20" s="8">
        <v>13</v>
      </c>
      <c r="B20" s="22">
        <v>23211210282</v>
      </c>
      <c r="C20" s="9" t="s">
        <v>1267</v>
      </c>
      <c r="D20" s="10" t="s">
        <v>1266</v>
      </c>
      <c r="E20" s="24" t="s">
        <v>1245</v>
      </c>
      <c r="F20" s="24" t="s">
        <v>1498</v>
      </c>
      <c r="G20" s="11"/>
      <c r="H20" s="11"/>
      <c r="I20" s="11"/>
      <c r="J20" s="12"/>
      <c r="K20" s="12"/>
      <c r="L20" s="12"/>
      <c r="M20" s="12"/>
      <c r="N20" s="152" t="s">
        <v>1524</v>
      </c>
      <c r="O20" s="153"/>
      <c r="P20" s="154"/>
      <c r="Q20" t="s">
        <v>1525</v>
      </c>
    </row>
    <row r="21" spans="1:17" ht="20.100000000000001" customHeight="1">
      <c r="A21" s="8">
        <v>14</v>
      </c>
      <c r="B21" s="22">
        <v>2321129826</v>
      </c>
      <c r="C21" s="9" t="s">
        <v>1268</v>
      </c>
      <c r="D21" s="10" t="s">
        <v>1269</v>
      </c>
      <c r="E21" s="24" t="s">
        <v>1245</v>
      </c>
      <c r="F21" s="24" t="s">
        <v>1498</v>
      </c>
      <c r="G21" s="11"/>
      <c r="H21" s="11"/>
      <c r="I21" s="11"/>
      <c r="J21" s="12"/>
      <c r="K21" s="12"/>
      <c r="L21" s="12"/>
      <c r="M21" s="12"/>
      <c r="N21" s="152" t="s">
        <v>1524</v>
      </c>
      <c r="O21" s="153"/>
      <c r="P21" s="154"/>
      <c r="Q21" t="s">
        <v>1525</v>
      </c>
    </row>
    <row r="22" spans="1:17" ht="20.100000000000001" customHeight="1">
      <c r="A22" s="8">
        <v>15</v>
      </c>
      <c r="B22" s="22">
        <v>2221128203</v>
      </c>
      <c r="C22" s="9" t="s">
        <v>1270</v>
      </c>
      <c r="D22" s="10" t="s">
        <v>1271</v>
      </c>
      <c r="E22" s="24" t="s">
        <v>1245</v>
      </c>
      <c r="F22" s="24" t="s">
        <v>1502</v>
      </c>
      <c r="G22" s="11"/>
      <c r="H22" s="11"/>
      <c r="I22" s="11"/>
      <c r="J22" s="12"/>
      <c r="K22" s="12"/>
      <c r="L22" s="12"/>
      <c r="M22" s="12"/>
      <c r="N22" s="152" t="s">
        <v>1524</v>
      </c>
      <c r="O22" s="153"/>
      <c r="P22" s="154"/>
      <c r="Q22" t="s">
        <v>1525</v>
      </c>
    </row>
    <row r="23" spans="1:17" ht="20.100000000000001" customHeight="1">
      <c r="A23" s="8">
        <v>16</v>
      </c>
      <c r="B23" s="22">
        <v>2221439363</v>
      </c>
      <c r="C23" s="9" t="s">
        <v>1272</v>
      </c>
      <c r="D23" s="10" t="s">
        <v>1273</v>
      </c>
      <c r="E23" s="24" t="s">
        <v>1245</v>
      </c>
      <c r="F23" s="24" t="s">
        <v>1501</v>
      </c>
      <c r="G23" s="11"/>
      <c r="H23" s="11"/>
      <c r="I23" s="11"/>
      <c r="J23" s="12"/>
      <c r="K23" s="12"/>
      <c r="L23" s="12"/>
      <c r="M23" s="12"/>
      <c r="N23" s="152" t="s">
        <v>1524</v>
      </c>
      <c r="O23" s="153"/>
      <c r="P23" s="154"/>
      <c r="Q23" t="s">
        <v>1525</v>
      </c>
    </row>
    <row r="24" spans="1:17" ht="20.100000000000001" customHeight="1">
      <c r="A24" s="8">
        <v>17</v>
      </c>
      <c r="B24" s="22">
        <v>2121436324</v>
      </c>
      <c r="C24" s="9" t="s">
        <v>1274</v>
      </c>
      <c r="D24" s="10" t="s">
        <v>1275</v>
      </c>
      <c r="E24" s="24" t="s">
        <v>1245</v>
      </c>
      <c r="F24" s="24" t="s">
        <v>1503</v>
      </c>
      <c r="G24" s="11"/>
      <c r="H24" s="11"/>
      <c r="I24" s="11"/>
      <c r="J24" s="12"/>
      <c r="K24" s="12"/>
      <c r="L24" s="12"/>
      <c r="M24" s="12"/>
      <c r="N24" s="152" t="s">
        <v>1524</v>
      </c>
      <c r="O24" s="153"/>
      <c r="P24" s="154"/>
      <c r="Q24" t="s">
        <v>1525</v>
      </c>
    </row>
    <row r="25" spans="1:17" ht="20.100000000000001" customHeight="1">
      <c r="A25" s="8">
        <v>18</v>
      </c>
      <c r="B25" s="22">
        <v>2221128963</v>
      </c>
      <c r="C25" s="9" t="s">
        <v>1270</v>
      </c>
      <c r="D25" s="10" t="s">
        <v>1275</v>
      </c>
      <c r="E25" s="24" t="s">
        <v>1245</v>
      </c>
      <c r="F25" s="24" t="s">
        <v>1500</v>
      </c>
      <c r="G25" s="11"/>
      <c r="H25" s="11"/>
      <c r="I25" s="11"/>
      <c r="J25" s="12"/>
      <c r="K25" s="12"/>
      <c r="L25" s="12"/>
      <c r="M25" s="12"/>
      <c r="N25" s="152" t="s">
        <v>1524</v>
      </c>
      <c r="O25" s="153"/>
      <c r="P25" s="154"/>
      <c r="Q25" t="s">
        <v>1525</v>
      </c>
    </row>
    <row r="26" spans="1:17" ht="20.100000000000001" customHeight="1">
      <c r="A26" s="8">
        <v>19</v>
      </c>
      <c r="B26" s="22">
        <v>2321117989</v>
      </c>
      <c r="C26" s="9" t="s">
        <v>1276</v>
      </c>
      <c r="D26" s="10" t="s">
        <v>1275</v>
      </c>
      <c r="E26" s="24" t="s">
        <v>1245</v>
      </c>
      <c r="F26" s="24" t="s">
        <v>1498</v>
      </c>
      <c r="G26" s="11"/>
      <c r="H26" s="11"/>
      <c r="I26" s="11"/>
      <c r="J26" s="12"/>
      <c r="K26" s="12"/>
      <c r="L26" s="12"/>
      <c r="M26" s="12"/>
      <c r="N26" s="152" t="s">
        <v>1524</v>
      </c>
      <c r="O26" s="153"/>
      <c r="P26" s="154"/>
      <c r="Q26" t="s">
        <v>1525</v>
      </c>
    </row>
    <row r="27" spans="1:17" ht="20.100000000000001" customHeight="1">
      <c r="A27" s="8">
        <v>20</v>
      </c>
      <c r="B27" s="22">
        <v>23211210930</v>
      </c>
      <c r="C27" s="9" t="s">
        <v>1277</v>
      </c>
      <c r="D27" s="10" t="s">
        <v>1275</v>
      </c>
      <c r="E27" s="24" t="s">
        <v>1245</v>
      </c>
      <c r="F27" s="24" t="s">
        <v>1498</v>
      </c>
      <c r="G27" s="11"/>
      <c r="H27" s="11"/>
      <c r="I27" s="11"/>
      <c r="J27" s="12"/>
      <c r="K27" s="12"/>
      <c r="L27" s="12"/>
      <c r="M27" s="12"/>
      <c r="N27" s="152" t="s">
        <v>1524</v>
      </c>
      <c r="O27" s="153"/>
      <c r="P27" s="154"/>
      <c r="Q27" t="s">
        <v>1525</v>
      </c>
    </row>
    <row r="28" spans="1:17" ht="20.100000000000001" customHeight="1">
      <c r="A28" s="8">
        <v>21</v>
      </c>
      <c r="B28" s="22">
        <v>2321123702</v>
      </c>
      <c r="C28" s="9" t="s">
        <v>1278</v>
      </c>
      <c r="D28" s="10" t="s">
        <v>1275</v>
      </c>
      <c r="E28" s="24" t="s">
        <v>1245</v>
      </c>
      <c r="F28" s="24" t="s">
        <v>1498</v>
      </c>
      <c r="G28" s="11"/>
      <c r="H28" s="11"/>
      <c r="I28" s="11"/>
      <c r="J28" s="12"/>
      <c r="K28" s="12"/>
      <c r="L28" s="12"/>
      <c r="M28" s="12"/>
      <c r="N28" s="152" t="s">
        <v>1524</v>
      </c>
      <c r="O28" s="153"/>
      <c r="P28" s="154"/>
      <c r="Q28" t="s">
        <v>1525</v>
      </c>
    </row>
    <row r="29" spans="1:17" ht="20.100000000000001" customHeight="1">
      <c r="A29" s="8">
        <v>22</v>
      </c>
      <c r="B29" s="22">
        <v>2321124090</v>
      </c>
      <c r="C29" s="9" t="s">
        <v>1279</v>
      </c>
      <c r="D29" s="10" t="s">
        <v>1275</v>
      </c>
      <c r="E29" s="24" t="s">
        <v>1245</v>
      </c>
      <c r="F29" s="24" t="s">
        <v>1498</v>
      </c>
      <c r="G29" s="11"/>
      <c r="H29" s="11"/>
      <c r="I29" s="11"/>
      <c r="J29" s="12"/>
      <c r="K29" s="12"/>
      <c r="L29" s="12"/>
      <c r="M29" s="12"/>
      <c r="N29" s="152" t="s">
        <v>1524</v>
      </c>
      <c r="O29" s="153"/>
      <c r="P29" s="154"/>
      <c r="Q29" t="s">
        <v>1525</v>
      </c>
    </row>
    <row r="30" spans="1:17" ht="20.100000000000001" customHeight="1">
      <c r="A30" s="8">
        <v>23</v>
      </c>
      <c r="B30" s="22">
        <v>2321214256</v>
      </c>
      <c r="C30" s="9" t="s">
        <v>1276</v>
      </c>
      <c r="D30" s="10" t="s">
        <v>1275</v>
      </c>
      <c r="E30" s="24" t="s">
        <v>1245</v>
      </c>
      <c r="F30" s="24" t="s">
        <v>1498</v>
      </c>
      <c r="G30" s="11"/>
      <c r="H30" s="11"/>
      <c r="I30" s="11"/>
      <c r="J30" s="12"/>
      <c r="K30" s="12"/>
      <c r="L30" s="12"/>
      <c r="M30" s="12"/>
      <c r="N30" s="152" t="s">
        <v>1524</v>
      </c>
      <c r="O30" s="153"/>
      <c r="P30" s="154"/>
      <c r="Q30" t="s">
        <v>1525</v>
      </c>
    </row>
    <row r="31" spans="1:17" ht="20.100000000000001" customHeight="1">
      <c r="A31" s="8">
        <v>24</v>
      </c>
      <c r="B31" s="22">
        <v>2221125656</v>
      </c>
      <c r="C31" s="9" t="s">
        <v>1280</v>
      </c>
      <c r="D31" s="10" t="s">
        <v>1281</v>
      </c>
      <c r="E31" s="24" t="s">
        <v>1245</v>
      </c>
      <c r="F31" s="24" t="s">
        <v>1502</v>
      </c>
      <c r="G31" s="11"/>
      <c r="H31" s="11"/>
      <c r="I31" s="11"/>
      <c r="J31" s="12"/>
      <c r="K31" s="12"/>
      <c r="L31" s="12"/>
      <c r="M31" s="12"/>
      <c r="N31" s="152" t="s">
        <v>38</v>
      </c>
      <c r="O31" s="153"/>
      <c r="P31" s="154"/>
      <c r="Q31" t="s">
        <v>1525</v>
      </c>
    </row>
    <row r="32" spans="1:17" ht="20.100000000000001" customHeight="1">
      <c r="A32" s="8">
        <v>25</v>
      </c>
      <c r="B32" s="22">
        <v>2321114070</v>
      </c>
      <c r="C32" s="9" t="s">
        <v>1282</v>
      </c>
      <c r="D32" s="10" t="s">
        <v>1283</v>
      </c>
      <c r="E32" s="24" t="s">
        <v>1245</v>
      </c>
      <c r="F32" s="24" t="s">
        <v>1498</v>
      </c>
      <c r="G32" s="11"/>
      <c r="H32" s="11"/>
      <c r="I32" s="11"/>
      <c r="J32" s="12"/>
      <c r="K32" s="12"/>
      <c r="L32" s="12"/>
      <c r="M32" s="12"/>
      <c r="N32" s="152" t="s">
        <v>1524</v>
      </c>
      <c r="O32" s="153"/>
      <c r="P32" s="154"/>
      <c r="Q32" t="s">
        <v>1525</v>
      </c>
    </row>
    <row r="33" spans="1:17" ht="20.100000000000001" customHeight="1">
      <c r="A33" s="8">
        <v>26</v>
      </c>
      <c r="B33" s="22">
        <v>2221435826</v>
      </c>
      <c r="C33" s="9" t="s">
        <v>1284</v>
      </c>
      <c r="D33" s="10" t="s">
        <v>1285</v>
      </c>
      <c r="E33" s="24" t="s">
        <v>1245</v>
      </c>
      <c r="F33" s="24" t="s">
        <v>1501</v>
      </c>
      <c r="G33" s="11"/>
      <c r="H33" s="11"/>
      <c r="I33" s="11"/>
      <c r="J33" s="12"/>
      <c r="K33" s="12"/>
      <c r="L33" s="12"/>
      <c r="M33" s="12"/>
      <c r="N33" s="152" t="s">
        <v>1524</v>
      </c>
      <c r="O33" s="153"/>
      <c r="P33" s="154"/>
      <c r="Q33" t="s">
        <v>1525</v>
      </c>
    </row>
    <row r="34" spans="1:17" ht="20.100000000000001" customHeight="1">
      <c r="A34" s="8">
        <v>27</v>
      </c>
      <c r="B34" s="22">
        <v>2221654035</v>
      </c>
      <c r="C34" s="9" t="s">
        <v>1286</v>
      </c>
      <c r="D34" s="10" t="s">
        <v>1287</v>
      </c>
      <c r="E34" s="24" t="s">
        <v>1245</v>
      </c>
      <c r="F34" s="24" t="s">
        <v>1504</v>
      </c>
      <c r="G34" s="11"/>
      <c r="H34" s="11"/>
      <c r="I34" s="11"/>
      <c r="J34" s="12"/>
      <c r="K34" s="12"/>
      <c r="L34" s="12"/>
      <c r="M34" s="12"/>
      <c r="N34" s="152" t="s">
        <v>1524</v>
      </c>
      <c r="O34" s="153"/>
      <c r="P34" s="154"/>
      <c r="Q34" t="s">
        <v>1525</v>
      </c>
    </row>
    <row r="35" spans="1:17" ht="20.100000000000001" customHeight="1">
      <c r="A35" s="8">
        <v>28</v>
      </c>
      <c r="B35" s="22">
        <v>2321122024</v>
      </c>
      <c r="C35" s="9" t="s">
        <v>1288</v>
      </c>
      <c r="D35" s="10" t="s">
        <v>1289</v>
      </c>
      <c r="E35" s="24" t="s">
        <v>1245</v>
      </c>
      <c r="F35" s="24" t="s">
        <v>1498</v>
      </c>
      <c r="G35" s="11"/>
      <c r="H35" s="11"/>
      <c r="I35" s="11"/>
      <c r="J35" s="12"/>
      <c r="K35" s="12"/>
      <c r="L35" s="12"/>
      <c r="M35" s="12"/>
      <c r="N35" s="152" t="s">
        <v>1524</v>
      </c>
      <c r="O35" s="153"/>
      <c r="P35" s="154"/>
      <c r="Q35" t="s">
        <v>1525</v>
      </c>
    </row>
    <row r="36" spans="1:17" ht="20.100000000000001" customHeight="1">
      <c r="A36" s="8">
        <v>29</v>
      </c>
      <c r="B36" s="22">
        <v>2321121589</v>
      </c>
      <c r="C36" s="9" t="s">
        <v>1290</v>
      </c>
      <c r="D36" s="10" t="s">
        <v>1291</v>
      </c>
      <c r="E36" s="24" t="s">
        <v>1245</v>
      </c>
      <c r="F36" s="24" t="s">
        <v>1499</v>
      </c>
      <c r="G36" s="11"/>
      <c r="H36" s="11"/>
      <c r="I36" s="11"/>
      <c r="J36" s="12"/>
      <c r="K36" s="12"/>
      <c r="L36" s="12"/>
      <c r="M36" s="12"/>
      <c r="N36" s="152" t="s">
        <v>1524</v>
      </c>
      <c r="O36" s="153"/>
      <c r="P36" s="154"/>
      <c r="Q36" t="s">
        <v>1525</v>
      </c>
    </row>
    <row r="37" spans="1:17" ht="20.100000000000001" customHeight="1">
      <c r="A37" s="13">
        <v>30</v>
      </c>
      <c r="B37" s="22">
        <v>2220433667</v>
      </c>
      <c r="C37" s="9" t="s">
        <v>1292</v>
      </c>
      <c r="D37" s="10" t="s">
        <v>1293</v>
      </c>
      <c r="E37" s="24" t="s">
        <v>1245</v>
      </c>
      <c r="F37" s="24" t="s">
        <v>1501</v>
      </c>
      <c r="G37" s="14"/>
      <c r="H37" s="14"/>
      <c r="I37" s="14"/>
      <c r="J37" s="15"/>
      <c r="K37" s="15"/>
      <c r="L37" s="15"/>
      <c r="M37" s="15"/>
      <c r="N37" s="155" t="s">
        <v>1524</v>
      </c>
      <c r="O37" s="156"/>
      <c r="P37" s="157"/>
      <c r="Q37" t="s">
        <v>1525</v>
      </c>
    </row>
    <row r="38" spans="1:17" ht="20.100000000000001" customHeight="1">
      <c r="A38" s="16">
        <v>31</v>
      </c>
      <c r="B38" s="23">
        <v>2221125795</v>
      </c>
      <c r="C38" s="17" t="s">
        <v>1294</v>
      </c>
      <c r="D38" s="18" t="s">
        <v>1295</v>
      </c>
      <c r="E38" s="25" t="s">
        <v>1245</v>
      </c>
      <c r="F38" s="25" t="s">
        <v>1502</v>
      </c>
      <c r="G38" s="19"/>
      <c r="H38" s="19"/>
      <c r="I38" s="19"/>
      <c r="J38" s="20"/>
      <c r="K38" s="20"/>
      <c r="L38" s="20"/>
      <c r="M38" s="20"/>
      <c r="N38" s="158" t="s">
        <v>1524</v>
      </c>
      <c r="O38" s="159"/>
      <c r="P38" s="160"/>
      <c r="Q38" t="s">
        <v>1525</v>
      </c>
    </row>
    <row r="39" spans="1:17" ht="20.100000000000001" customHeight="1">
      <c r="A39" s="8">
        <v>32</v>
      </c>
      <c r="B39" s="22">
        <v>23211212055</v>
      </c>
      <c r="C39" s="9" t="s">
        <v>1296</v>
      </c>
      <c r="D39" s="10" t="s">
        <v>1297</v>
      </c>
      <c r="E39" s="24" t="s">
        <v>1245</v>
      </c>
      <c r="F39" s="24" t="s">
        <v>1498</v>
      </c>
      <c r="G39" s="11"/>
      <c r="H39" s="11"/>
      <c r="I39" s="11"/>
      <c r="J39" s="12"/>
      <c r="K39" s="12"/>
      <c r="L39" s="12"/>
      <c r="M39" s="12"/>
      <c r="N39" s="152" t="s">
        <v>1524</v>
      </c>
      <c r="O39" s="153"/>
      <c r="P39" s="154"/>
      <c r="Q39" t="s">
        <v>1525</v>
      </c>
    </row>
    <row r="40" spans="1:17" ht="20.100000000000001" customHeight="1">
      <c r="A40" s="8">
        <v>33</v>
      </c>
      <c r="B40" s="22">
        <v>2211414653</v>
      </c>
      <c r="C40" s="9" t="s">
        <v>1298</v>
      </c>
      <c r="D40" s="10" t="s">
        <v>1299</v>
      </c>
      <c r="E40" s="24" t="s">
        <v>1245</v>
      </c>
      <c r="F40" s="24" t="s">
        <v>1505</v>
      </c>
      <c r="G40" s="11"/>
      <c r="H40" s="11"/>
      <c r="I40" s="11"/>
      <c r="J40" s="12"/>
      <c r="K40" s="12"/>
      <c r="L40" s="12"/>
      <c r="M40" s="12"/>
      <c r="N40" s="152" t="s">
        <v>38</v>
      </c>
      <c r="O40" s="153"/>
      <c r="P40" s="154"/>
      <c r="Q40" t="s">
        <v>1525</v>
      </c>
    </row>
    <row r="41" spans="1:17" ht="20.100000000000001" customHeight="1">
      <c r="A41" s="8">
        <v>34</v>
      </c>
      <c r="B41" s="22">
        <v>2221129404</v>
      </c>
      <c r="C41" s="9" t="s">
        <v>1300</v>
      </c>
      <c r="D41" s="10" t="s">
        <v>1301</v>
      </c>
      <c r="E41" s="24" t="s">
        <v>1245</v>
      </c>
      <c r="F41" s="24" t="s">
        <v>1500</v>
      </c>
      <c r="G41" s="11"/>
      <c r="H41" s="11"/>
      <c r="I41" s="11"/>
      <c r="J41" s="12"/>
      <c r="K41" s="12"/>
      <c r="L41" s="12"/>
      <c r="M41" s="12"/>
      <c r="N41" s="152" t="s">
        <v>38</v>
      </c>
      <c r="O41" s="153"/>
      <c r="P41" s="154"/>
      <c r="Q41" t="s">
        <v>1525</v>
      </c>
    </row>
    <row r="42" spans="1:17" ht="20.100000000000001" customHeight="1">
      <c r="A42" s="8">
        <v>35</v>
      </c>
      <c r="B42" s="22">
        <v>2020413252</v>
      </c>
      <c r="C42" s="9" t="s">
        <v>1302</v>
      </c>
      <c r="D42" s="10" t="s">
        <v>1303</v>
      </c>
      <c r="E42" s="24" t="s">
        <v>1245</v>
      </c>
      <c r="F42" s="24" t="s">
        <v>1503</v>
      </c>
      <c r="G42" s="11"/>
      <c r="H42" s="11"/>
      <c r="I42" s="11"/>
      <c r="J42" s="12"/>
      <c r="K42" s="12"/>
      <c r="L42" s="12"/>
      <c r="M42" s="12"/>
      <c r="N42" s="152" t="s">
        <v>1524</v>
      </c>
      <c r="O42" s="153"/>
      <c r="P42" s="154"/>
      <c r="Q42" t="s">
        <v>1525</v>
      </c>
    </row>
    <row r="43" spans="1:17" ht="20.100000000000001" customHeight="1">
      <c r="A43" s="8">
        <v>36</v>
      </c>
      <c r="B43" s="22">
        <v>2221123660</v>
      </c>
      <c r="C43" s="9" t="s">
        <v>1276</v>
      </c>
      <c r="D43" s="10" t="s">
        <v>1303</v>
      </c>
      <c r="E43" s="24" t="s">
        <v>1245</v>
      </c>
      <c r="F43" s="24" t="s">
        <v>1502</v>
      </c>
      <c r="G43" s="11"/>
      <c r="H43" s="11"/>
      <c r="I43" s="11"/>
      <c r="J43" s="12"/>
      <c r="K43" s="12"/>
      <c r="L43" s="12"/>
      <c r="M43" s="12"/>
      <c r="N43" s="152" t="s">
        <v>1524</v>
      </c>
      <c r="O43" s="153"/>
      <c r="P43" s="154"/>
      <c r="Q43" t="s">
        <v>1525</v>
      </c>
    </row>
    <row r="44" spans="1:17" ht="20.100000000000001" customHeight="1">
      <c r="A44" s="8">
        <v>37</v>
      </c>
      <c r="B44" s="22">
        <v>2321117978</v>
      </c>
      <c r="C44" s="9" t="s">
        <v>1304</v>
      </c>
      <c r="D44" s="10" t="s">
        <v>1305</v>
      </c>
      <c r="E44" s="24" t="s">
        <v>1245</v>
      </c>
      <c r="F44" s="24" t="s">
        <v>1498</v>
      </c>
      <c r="G44" s="11"/>
      <c r="H44" s="11"/>
      <c r="I44" s="11"/>
      <c r="J44" s="12"/>
      <c r="K44" s="12"/>
      <c r="L44" s="12"/>
      <c r="M44" s="12"/>
      <c r="N44" s="152" t="s">
        <v>1524</v>
      </c>
      <c r="O44" s="153"/>
      <c r="P44" s="154"/>
      <c r="Q44" t="s">
        <v>1525</v>
      </c>
    </row>
    <row r="45" spans="1:17" ht="20.100000000000001" customHeight="1">
      <c r="A45" s="8">
        <v>38</v>
      </c>
      <c r="B45" s="22">
        <v>23211211763</v>
      </c>
      <c r="C45" s="9" t="s">
        <v>1306</v>
      </c>
      <c r="D45" s="10" t="s">
        <v>1307</v>
      </c>
      <c r="E45" s="24" t="s">
        <v>1245</v>
      </c>
      <c r="F45" s="24" t="s">
        <v>1498</v>
      </c>
      <c r="G45" s="11"/>
      <c r="H45" s="11"/>
      <c r="I45" s="11"/>
      <c r="J45" s="12"/>
      <c r="K45" s="12"/>
      <c r="L45" s="12"/>
      <c r="M45" s="12"/>
      <c r="N45" s="152" t="s">
        <v>1524</v>
      </c>
      <c r="O45" s="153"/>
      <c r="P45" s="154"/>
      <c r="Q45" t="s">
        <v>1525</v>
      </c>
    </row>
    <row r="46" spans="1:17" ht="20.100000000000001" customHeight="1">
      <c r="A46" s="8">
        <v>39</v>
      </c>
      <c r="B46" s="22">
        <v>2221435834</v>
      </c>
      <c r="C46" s="9" t="s">
        <v>1268</v>
      </c>
      <c r="D46" s="10" t="s">
        <v>1308</v>
      </c>
      <c r="E46" s="24" t="s">
        <v>1245</v>
      </c>
      <c r="F46" s="24" t="s">
        <v>1501</v>
      </c>
      <c r="G46" s="11"/>
      <c r="H46" s="11"/>
      <c r="I46" s="11"/>
      <c r="J46" s="12"/>
      <c r="K46" s="12"/>
      <c r="L46" s="12"/>
      <c r="M46" s="12"/>
      <c r="N46" s="152" t="s">
        <v>1524</v>
      </c>
      <c r="O46" s="153"/>
      <c r="P46" s="154"/>
      <c r="Q46" t="s">
        <v>1525</v>
      </c>
    </row>
    <row r="47" spans="1:17" ht="20.100000000000001" customHeight="1">
      <c r="A47" s="8">
        <v>40</v>
      </c>
      <c r="B47" s="22">
        <v>2121126376</v>
      </c>
      <c r="C47" s="9" t="s">
        <v>1309</v>
      </c>
      <c r="D47" s="10" t="s">
        <v>1310</v>
      </c>
      <c r="E47" s="24" t="s">
        <v>1245</v>
      </c>
      <c r="F47" s="24" t="s">
        <v>1506</v>
      </c>
      <c r="G47" s="11"/>
      <c r="H47" s="11"/>
      <c r="I47" s="11"/>
      <c r="J47" s="12"/>
      <c r="K47" s="12"/>
      <c r="L47" s="12"/>
      <c r="M47" s="12"/>
      <c r="N47" s="152" t="s">
        <v>1524</v>
      </c>
      <c r="O47" s="153"/>
      <c r="P47" s="154"/>
      <c r="Q47" t="s">
        <v>1525</v>
      </c>
    </row>
    <row r="49" spans="1:17" s="1" customFormat="1" ht="14.25" customHeight="1">
      <c r="B49" s="176" t="s">
        <v>7</v>
      </c>
      <c r="C49" s="176"/>
      <c r="D49" s="179" t="s">
        <v>1237</v>
      </c>
      <c r="E49" s="179"/>
      <c r="F49" s="179"/>
      <c r="G49" s="179"/>
      <c r="H49" s="179"/>
      <c r="I49" s="179"/>
      <c r="J49" s="179"/>
      <c r="K49" s="179"/>
      <c r="L49" s="179"/>
      <c r="M49" s="179"/>
      <c r="N49" s="119" t="s">
        <v>1515</v>
      </c>
    </row>
    <row r="50" spans="1:17" s="1" customFormat="1">
      <c r="B50" s="176" t="s">
        <v>8</v>
      </c>
      <c r="C50" s="176"/>
      <c r="D50" s="2" t="s">
        <v>1526</v>
      </c>
      <c r="E50" s="176" t="s">
        <v>1520</v>
      </c>
      <c r="F50" s="176"/>
      <c r="G50" s="176"/>
      <c r="H50" s="176"/>
      <c r="I50" s="176"/>
      <c r="J50" s="176"/>
      <c r="K50" s="176"/>
      <c r="L50" s="176"/>
      <c r="M50" s="176"/>
      <c r="N50" s="3" t="s">
        <v>9</v>
      </c>
      <c r="O50" s="4" t="s">
        <v>10</v>
      </c>
      <c r="P50" s="4">
        <v>2</v>
      </c>
    </row>
    <row r="51" spans="1:17" s="5" customFormat="1" ht="18.75" customHeight="1">
      <c r="B51" s="6" t="s">
        <v>1527</v>
      </c>
      <c r="C51" s="177" t="s">
        <v>1522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3" t="s">
        <v>11</v>
      </c>
      <c r="O51" s="3" t="s">
        <v>10</v>
      </c>
      <c r="P51" s="3">
        <v>2</v>
      </c>
    </row>
    <row r="52" spans="1:17" s="5" customFormat="1" ht="18.75" customHeight="1">
      <c r="A52" s="178" t="s">
        <v>1528</v>
      </c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3" t="s">
        <v>12</v>
      </c>
      <c r="O52" s="3" t="s">
        <v>10</v>
      </c>
      <c r="P52" s="3">
        <v>1</v>
      </c>
    </row>
    <row r="53" spans="1:17" ht="9" customHeight="1"/>
    <row r="54" spans="1:17" ht="15" customHeight="1">
      <c r="A54" s="162" t="s">
        <v>0</v>
      </c>
      <c r="B54" s="161" t="s">
        <v>13</v>
      </c>
      <c r="C54" s="163" t="s">
        <v>3</v>
      </c>
      <c r="D54" s="164" t="s">
        <v>4</v>
      </c>
      <c r="E54" s="161" t="s">
        <v>18</v>
      </c>
      <c r="F54" s="161" t="s">
        <v>19</v>
      </c>
      <c r="G54" s="165" t="s">
        <v>1241</v>
      </c>
      <c r="H54" s="165" t="s">
        <v>1242</v>
      </c>
      <c r="I54" s="161" t="s">
        <v>14</v>
      </c>
      <c r="J54" s="173" t="s">
        <v>6</v>
      </c>
      <c r="K54" s="174"/>
      <c r="L54" s="174"/>
      <c r="M54" s="175"/>
      <c r="N54" s="167" t="s">
        <v>15</v>
      </c>
      <c r="O54" s="168"/>
      <c r="P54" s="169"/>
    </row>
    <row r="55" spans="1:17" ht="27" customHeight="1">
      <c r="A55" s="162"/>
      <c r="B55" s="162"/>
      <c r="C55" s="163"/>
      <c r="D55" s="164"/>
      <c r="E55" s="162"/>
      <c r="F55" s="162"/>
      <c r="G55" s="166"/>
      <c r="H55" s="166"/>
      <c r="I55" s="162"/>
      <c r="J55" s="7" t="s">
        <v>1239</v>
      </c>
      <c r="K55" s="7" t="s">
        <v>1240</v>
      </c>
      <c r="L55" s="151" t="s">
        <v>1238</v>
      </c>
      <c r="M55" s="151" t="s">
        <v>17</v>
      </c>
      <c r="N55" s="170"/>
      <c r="O55" s="171"/>
      <c r="P55" s="172"/>
    </row>
    <row r="56" spans="1:17" ht="20.100000000000001" customHeight="1">
      <c r="A56" s="8">
        <v>1</v>
      </c>
      <c r="B56" s="22">
        <v>2321118102</v>
      </c>
      <c r="C56" s="9" t="s">
        <v>1311</v>
      </c>
      <c r="D56" s="10" t="s">
        <v>1312</v>
      </c>
      <c r="E56" s="24" t="s">
        <v>1245</v>
      </c>
      <c r="F56" s="24" t="s">
        <v>1499</v>
      </c>
      <c r="G56" s="11"/>
      <c r="H56" s="11"/>
      <c r="I56" s="11"/>
      <c r="J56" s="12"/>
      <c r="K56" s="12"/>
      <c r="L56" s="12"/>
      <c r="M56" s="12"/>
      <c r="N56" s="158" t="s">
        <v>1524</v>
      </c>
      <c r="O56" s="159"/>
      <c r="P56" s="160"/>
      <c r="Q56" t="s">
        <v>1529</v>
      </c>
    </row>
    <row r="57" spans="1:17" ht="20.100000000000001" customHeight="1">
      <c r="A57" s="8">
        <v>2</v>
      </c>
      <c r="B57" s="22">
        <v>2321122524</v>
      </c>
      <c r="C57" s="9" t="s">
        <v>1248</v>
      </c>
      <c r="D57" s="10" t="s">
        <v>1312</v>
      </c>
      <c r="E57" s="24" t="s">
        <v>1245</v>
      </c>
      <c r="F57" s="24" t="s">
        <v>1498</v>
      </c>
      <c r="G57" s="11"/>
      <c r="H57" s="11"/>
      <c r="I57" s="11"/>
      <c r="J57" s="12"/>
      <c r="K57" s="12"/>
      <c r="L57" s="12"/>
      <c r="M57" s="12"/>
      <c r="N57" s="152" t="s">
        <v>1524</v>
      </c>
      <c r="O57" s="153"/>
      <c r="P57" s="154"/>
      <c r="Q57" t="s">
        <v>1529</v>
      </c>
    </row>
    <row r="58" spans="1:17" ht="20.100000000000001" customHeight="1">
      <c r="A58" s="8">
        <v>3</v>
      </c>
      <c r="B58" s="22">
        <v>2321113358</v>
      </c>
      <c r="C58" s="9" t="s">
        <v>1313</v>
      </c>
      <c r="D58" s="10" t="s">
        <v>1314</v>
      </c>
      <c r="E58" s="24" t="s">
        <v>1245</v>
      </c>
      <c r="F58" s="24" t="s">
        <v>1498</v>
      </c>
      <c r="G58" s="11"/>
      <c r="H58" s="11"/>
      <c r="I58" s="11"/>
      <c r="J58" s="12"/>
      <c r="K58" s="12"/>
      <c r="L58" s="12"/>
      <c r="M58" s="12"/>
      <c r="N58" s="152" t="s">
        <v>1524</v>
      </c>
      <c r="O58" s="153"/>
      <c r="P58" s="154"/>
      <c r="Q58" t="s">
        <v>1529</v>
      </c>
    </row>
    <row r="59" spans="1:17" ht="20.100000000000001" customHeight="1">
      <c r="A59" s="8">
        <v>4</v>
      </c>
      <c r="B59" s="22">
        <v>2121728074</v>
      </c>
      <c r="C59" s="9" t="s">
        <v>1315</v>
      </c>
      <c r="D59" s="10" t="s">
        <v>1316</v>
      </c>
      <c r="E59" s="24" t="s">
        <v>1245</v>
      </c>
      <c r="F59" s="24" t="s">
        <v>1498</v>
      </c>
      <c r="G59" s="11"/>
      <c r="H59" s="11"/>
      <c r="I59" s="11"/>
      <c r="J59" s="12"/>
      <c r="K59" s="12"/>
      <c r="L59" s="12"/>
      <c r="M59" s="12"/>
      <c r="N59" s="152" t="s">
        <v>1524</v>
      </c>
      <c r="O59" s="153"/>
      <c r="P59" s="154"/>
      <c r="Q59" t="s">
        <v>1529</v>
      </c>
    </row>
    <row r="60" spans="1:17" ht="20.100000000000001" customHeight="1">
      <c r="A60" s="8">
        <v>5</v>
      </c>
      <c r="B60" s="22">
        <v>2221433678</v>
      </c>
      <c r="C60" s="9" t="s">
        <v>1317</v>
      </c>
      <c r="D60" s="10" t="s">
        <v>1316</v>
      </c>
      <c r="E60" s="24" t="s">
        <v>1245</v>
      </c>
      <c r="F60" s="24" t="s">
        <v>1501</v>
      </c>
      <c r="G60" s="11"/>
      <c r="H60" s="11"/>
      <c r="I60" s="11"/>
      <c r="J60" s="12"/>
      <c r="K60" s="12"/>
      <c r="L60" s="12"/>
      <c r="M60" s="12"/>
      <c r="N60" s="152" t="s">
        <v>1524</v>
      </c>
      <c r="O60" s="153"/>
      <c r="P60" s="154"/>
      <c r="Q60" t="s">
        <v>1529</v>
      </c>
    </row>
    <row r="61" spans="1:17" ht="20.100000000000001" customHeight="1">
      <c r="A61" s="8">
        <v>6</v>
      </c>
      <c r="B61" s="22">
        <v>2021123872</v>
      </c>
      <c r="C61" s="9" t="s">
        <v>1280</v>
      </c>
      <c r="D61" s="10" t="s">
        <v>1318</v>
      </c>
      <c r="E61" s="24" t="s">
        <v>1245</v>
      </c>
      <c r="F61" s="24" t="s">
        <v>1502</v>
      </c>
      <c r="G61" s="11"/>
      <c r="H61" s="11"/>
      <c r="I61" s="11"/>
      <c r="J61" s="12"/>
      <c r="K61" s="12"/>
      <c r="L61" s="12"/>
      <c r="M61" s="12"/>
      <c r="N61" s="152" t="s">
        <v>38</v>
      </c>
      <c r="O61" s="153"/>
      <c r="P61" s="154"/>
      <c r="Q61" t="s">
        <v>1529</v>
      </c>
    </row>
    <row r="62" spans="1:17" ht="20.100000000000001" customHeight="1">
      <c r="A62" s="8">
        <v>7</v>
      </c>
      <c r="B62" s="22">
        <v>2320118024</v>
      </c>
      <c r="C62" s="9" t="s">
        <v>1319</v>
      </c>
      <c r="D62" s="10" t="s">
        <v>1320</v>
      </c>
      <c r="E62" s="24" t="s">
        <v>1245</v>
      </c>
      <c r="F62" s="24" t="s">
        <v>1498</v>
      </c>
      <c r="G62" s="11"/>
      <c r="H62" s="11"/>
      <c r="I62" s="11"/>
      <c r="J62" s="12"/>
      <c r="K62" s="12"/>
      <c r="L62" s="12"/>
      <c r="M62" s="12"/>
      <c r="N62" s="152" t="s">
        <v>38</v>
      </c>
      <c r="O62" s="153"/>
      <c r="P62" s="154"/>
      <c r="Q62" t="s">
        <v>1529</v>
      </c>
    </row>
    <row r="63" spans="1:17" ht="20.100000000000001" customHeight="1">
      <c r="A63" s="8">
        <v>8</v>
      </c>
      <c r="B63" s="22">
        <v>2121116801</v>
      </c>
      <c r="C63" s="9" t="s">
        <v>1321</v>
      </c>
      <c r="D63" s="10" t="s">
        <v>1322</v>
      </c>
      <c r="E63" s="24" t="s">
        <v>1323</v>
      </c>
      <c r="F63" s="24" t="s">
        <v>1502</v>
      </c>
      <c r="G63" s="11"/>
      <c r="H63" s="11"/>
      <c r="I63" s="11"/>
      <c r="J63" s="12"/>
      <c r="K63" s="12"/>
      <c r="L63" s="12"/>
      <c r="M63" s="12"/>
      <c r="N63" s="152" t="s">
        <v>1524</v>
      </c>
      <c r="O63" s="153"/>
      <c r="P63" s="154"/>
      <c r="Q63" t="s">
        <v>1529</v>
      </c>
    </row>
    <row r="64" spans="1:17" ht="20.100000000000001" customHeight="1">
      <c r="A64" s="8">
        <v>9</v>
      </c>
      <c r="B64" s="22">
        <v>2321122714</v>
      </c>
      <c r="C64" s="9" t="s">
        <v>1324</v>
      </c>
      <c r="D64" s="10" t="s">
        <v>1325</v>
      </c>
      <c r="E64" s="24" t="s">
        <v>1323</v>
      </c>
      <c r="F64" s="24" t="s">
        <v>1498</v>
      </c>
      <c r="G64" s="11"/>
      <c r="H64" s="11"/>
      <c r="I64" s="11"/>
      <c r="J64" s="12"/>
      <c r="K64" s="12"/>
      <c r="L64" s="12"/>
      <c r="M64" s="12"/>
      <c r="N64" s="152" t="s">
        <v>1524</v>
      </c>
      <c r="O64" s="153"/>
      <c r="P64" s="154"/>
      <c r="Q64" t="s">
        <v>1529</v>
      </c>
    </row>
    <row r="65" spans="1:17" ht="20.100000000000001" customHeight="1">
      <c r="A65" s="8">
        <v>10</v>
      </c>
      <c r="B65" s="22">
        <v>2321121615</v>
      </c>
      <c r="C65" s="9" t="s">
        <v>1326</v>
      </c>
      <c r="D65" s="10" t="s">
        <v>1327</v>
      </c>
      <c r="E65" s="24" t="s">
        <v>1323</v>
      </c>
      <c r="F65" s="24" t="s">
        <v>1498</v>
      </c>
      <c r="G65" s="11"/>
      <c r="H65" s="11"/>
      <c r="I65" s="11"/>
      <c r="J65" s="12"/>
      <c r="K65" s="12"/>
      <c r="L65" s="12"/>
      <c r="M65" s="12"/>
      <c r="N65" s="152" t="s">
        <v>1524</v>
      </c>
      <c r="O65" s="153"/>
      <c r="P65" s="154"/>
      <c r="Q65" t="s">
        <v>1529</v>
      </c>
    </row>
    <row r="66" spans="1:17" ht="20.100000000000001" customHeight="1">
      <c r="A66" s="8">
        <v>11</v>
      </c>
      <c r="B66" s="22">
        <v>2321123760</v>
      </c>
      <c r="C66" s="9" t="s">
        <v>1328</v>
      </c>
      <c r="D66" s="10" t="s">
        <v>1329</v>
      </c>
      <c r="E66" s="24" t="s">
        <v>1323</v>
      </c>
      <c r="F66" s="24" t="s">
        <v>1499</v>
      </c>
      <c r="G66" s="11"/>
      <c r="H66" s="11"/>
      <c r="I66" s="11"/>
      <c r="J66" s="12"/>
      <c r="K66" s="12"/>
      <c r="L66" s="12"/>
      <c r="M66" s="12"/>
      <c r="N66" s="152" t="s">
        <v>1524</v>
      </c>
      <c r="O66" s="153"/>
      <c r="P66" s="154"/>
      <c r="Q66" t="s">
        <v>1529</v>
      </c>
    </row>
    <row r="67" spans="1:17" ht="20.100000000000001" customHeight="1">
      <c r="A67" s="8">
        <v>12</v>
      </c>
      <c r="B67" s="22">
        <v>2321129953</v>
      </c>
      <c r="C67" s="9" t="s">
        <v>1330</v>
      </c>
      <c r="D67" s="10" t="s">
        <v>1251</v>
      </c>
      <c r="E67" s="24" t="s">
        <v>1323</v>
      </c>
      <c r="F67" s="24" t="s">
        <v>1498</v>
      </c>
      <c r="G67" s="11"/>
      <c r="H67" s="11"/>
      <c r="I67" s="11"/>
      <c r="J67" s="12"/>
      <c r="K67" s="12"/>
      <c r="L67" s="12"/>
      <c r="M67" s="12"/>
      <c r="N67" s="152" t="s">
        <v>1524</v>
      </c>
      <c r="O67" s="153"/>
      <c r="P67" s="154"/>
      <c r="Q67" t="s">
        <v>1529</v>
      </c>
    </row>
    <row r="68" spans="1:17" ht="20.100000000000001" customHeight="1">
      <c r="A68" s="8">
        <v>13</v>
      </c>
      <c r="B68" s="22">
        <v>2221435818</v>
      </c>
      <c r="C68" s="9" t="s">
        <v>1331</v>
      </c>
      <c r="D68" s="10" t="s">
        <v>1332</v>
      </c>
      <c r="E68" s="24" t="s">
        <v>1323</v>
      </c>
      <c r="F68" s="24" t="s">
        <v>1501</v>
      </c>
      <c r="G68" s="11"/>
      <c r="H68" s="11"/>
      <c r="I68" s="11"/>
      <c r="J68" s="12"/>
      <c r="K68" s="12"/>
      <c r="L68" s="12"/>
      <c r="M68" s="12"/>
      <c r="N68" s="152" t="s">
        <v>1524</v>
      </c>
      <c r="O68" s="153"/>
      <c r="P68" s="154"/>
      <c r="Q68" t="s">
        <v>1529</v>
      </c>
    </row>
    <row r="69" spans="1:17" ht="20.100000000000001" customHeight="1">
      <c r="A69" s="8">
        <v>14</v>
      </c>
      <c r="B69" s="22">
        <v>23211210969</v>
      </c>
      <c r="C69" s="9" t="s">
        <v>1333</v>
      </c>
      <c r="D69" s="10" t="s">
        <v>1258</v>
      </c>
      <c r="E69" s="24" t="s">
        <v>1323</v>
      </c>
      <c r="F69" s="24" t="s">
        <v>1499</v>
      </c>
      <c r="G69" s="11"/>
      <c r="H69" s="11"/>
      <c r="I69" s="11"/>
      <c r="J69" s="12"/>
      <c r="K69" s="12"/>
      <c r="L69" s="12"/>
      <c r="M69" s="12"/>
      <c r="N69" s="152" t="s">
        <v>1524</v>
      </c>
      <c r="O69" s="153"/>
      <c r="P69" s="154"/>
      <c r="Q69" t="s">
        <v>1529</v>
      </c>
    </row>
    <row r="70" spans="1:17" ht="20.100000000000001" customHeight="1">
      <c r="A70" s="8">
        <v>15</v>
      </c>
      <c r="B70" s="22">
        <v>2221125618</v>
      </c>
      <c r="C70" s="9" t="s">
        <v>1334</v>
      </c>
      <c r="D70" s="10" t="s">
        <v>1335</v>
      </c>
      <c r="E70" s="24" t="s">
        <v>1323</v>
      </c>
      <c r="F70" s="24" t="s">
        <v>1500</v>
      </c>
      <c r="G70" s="11"/>
      <c r="H70" s="11"/>
      <c r="I70" s="11"/>
      <c r="J70" s="12"/>
      <c r="K70" s="12"/>
      <c r="L70" s="12"/>
      <c r="M70" s="12"/>
      <c r="N70" s="152" t="s">
        <v>1524</v>
      </c>
      <c r="O70" s="153"/>
      <c r="P70" s="154"/>
      <c r="Q70" t="s">
        <v>1529</v>
      </c>
    </row>
    <row r="71" spans="1:17" ht="20.100000000000001" customHeight="1">
      <c r="A71" s="8">
        <v>16</v>
      </c>
      <c r="B71" s="22">
        <v>2321122719</v>
      </c>
      <c r="C71" s="9" t="s">
        <v>1317</v>
      </c>
      <c r="D71" s="10" t="s">
        <v>1336</v>
      </c>
      <c r="E71" s="24" t="s">
        <v>1323</v>
      </c>
      <c r="F71" s="24" t="s">
        <v>1498</v>
      </c>
      <c r="G71" s="11"/>
      <c r="H71" s="11"/>
      <c r="I71" s="11"/>
      <c r="J71" s="12"/>
      <c r="K71" s="12"/>
      <c r="L71" s="12"/>
      <c r="M71" s="12"/>
      <c r="N71" s="152" t="s">
        <v>1524</v>
      </c>
      <c r="O71" s="153"/>
      <c r="P71" s="154"/>
      <c r="Q71" t="s">
        <v>1529</v>
      </c>
    </row>
    <row r="72" spans="1:17" ht="20.100000000000001" customHeight="1">
      <c r="A72" s="8">
        <v>17</v>
      </c>
      <c r="B72" s="22">
        <v>2321118135</v>
      </c>
      <c r="C72" s="9" t="s">
        <v>1324</v>
      </c>
      <c r="D72" s="10" t="s">
        <v>1264</v>
      </c>
      <c r="E72" s="24" t="s">
        <v>1323</v>
      </c>
      <c r="F72" s="24" t="s">
        <v>1507</v>
      </c>
      <c r="G72" s="11"/>
      <c r="H72" s="11"/>
      <c r="I72" s="11"/>
      <c r="J72" s="12"/>
      <c r="K72" s="12"/>
      <c r="L72" s="12"/>
      <c r="M72" s="12"/>
      <c r="N72" s="152" t="s">
        <v>1524</v>
      </c>
      <c r="O72" s="153"/>
      <c r="P72" s="154"/>
      <c r="Q72" t="s">
        <v>1529</v>
      </c>
    </row>
    <row r="73" spans="1:17" ht="20.100000000000001" customHeight="1">
      <c r="A73" s="8">
        <v>18</v>
      </c>
      <c r="B73" s="22">
        <v>2321114067</v>
      </c>
      <c r="C73" s="9" t="s">
        <v>1337</v>
      </c>
      <c r="D73" s="10" t="s">
        <v>1266</v>
      </c>
      <c r="E73" s="24" t="s">
        <v>1323</v>
      </c>
      <c r="F73" s="24" t="s">
        <v>1507</v>
      </c>
      <c r="G73" s="11"/>
      <c r="H73" s="11"/>
      <c r="I73" s="11"/>
      <c r="J73" s="12"/>
      <c r="K73" s="12"/>
      <c r="L73" s="12"/>
      <c r="M73" s="12"/>
      <c r="N73" s="152" t="s">
        <v>1524</v>
      </c>
      <c r="O73" s="153"/>
      <c r="P73" s="154"/>
      <c r="Q73" t="s">
        <v>1529</v>
      </c>
    </row>
    <row r="74" spans="1:17" ht="20.100000000000001" customHeight="1">
      <c r="A74" s="8">
        <v>19</v>
      </c>
      <c r="B74" s="22">
        <v>2321119725</v>
      </c>
      <c r="C74" s="9" t="s">
        <v>1338</v>
      </c>
      <c r="D74" s="10" t="s">
        <v>1266</v>
      </c>
      <c r="E74" s="24" t="s">
        <v>1323</v>
      </c>
      <c r="F74" s="24" t="s">
        <v>1498</v>
      </c>
      <c r="G74" s="11"/>
      <c r="H74" s="11"/>
      <c r="I74" s="11"/>
      <c r="J74" s="12"/>
      <c r="K74" s="12"/>
      <c r="L74" s="12"/>
      <c r="M74" s="12"/>
      <c r="N74" s="152" t="s">
        <v>1524</v>
      </c>
      <c r="O74" s="153"/>
      <c r="P74" s="154"/>
      <c r="Q74" t="s">
        <v>1529</v>
      </c>
    </row>
    <row r="75" spans="1:17" ht="20.100000000000001" customHeight="1">
      <c r="A75" s="8">
        <v>20</v>
      </c>
      <c r="B75" s="22">
        <v>2221123629</v>
      </c>
      <c r="C75" s="9" t="s">
        <v>1276</v>
      </c>
      <c r="D75" s="10" t="s">
        <v>1273</v>
      </c>
      <c r="E75" s="24" t="s">
        <v>1323</v>
      </c>
      <c r="F75" s="24" t="s">
        <v>1500</v>
      </c>
      <c r="G75" s="11"/>
      <c r="H75" s="11"/>
      <c r="I75" s="11"/>
      <c r="J75" s="12"/>
      <c r="K75" s="12"/>
      <c r="L75" s="12"/>
      <c r="M75" s="12"/>
      <c r="N75" s="152" t="s">
        <v>1524</v>
      </c>
      <c r="O75" s="153"/>
      <c r="P75" s="154"/>
      <c r="Q75" t="s">
        <v>1529</v>
      </c>
    </row>
    <row r="76" spans="1:17" ht="20.100000000000001" customHeight="1">
      <c r="A76" s="8">
        <v>21</v>
      </c>
      <c r="B76" s="22">
        <v>23211211887</v>
      </c>
      <c r="C76" s="9" t="s">
        <v>1331</v>
      </c>
      <c r="D76" s="10" t="s">
        <v>1273</v>
      </c>
      <c r="E76" s="24" t="s">
        <v>1323</v>
      </c>
      <c r="F76" s="24" t="s">
        <v>1498</v>
      </c>
      <c r="G76" s="11"/>
      <c r="H76" s="11"/>
      <c r="I76" s="11"/>
      <c r="J76" s="12"/>
      <c r="K76" s="12"/>
      <c r="L76" s="12"/>
      <c r="M76" s="12"/>
      <c r="N76" s="152" t="s">
        <v>1524</v>
      </c>
      <c r="O76" s="153"/>
      <c r="P76" s="154"/>
      <c r="Q76" t="s">
        <v>1529</v>
      </c>
    </row>
    <row r="77" spans="1:17" ht="20.100000000000001" customHeight="1">
      <c r="A77" s="8">
        <v>22</v>
      </c>
      <c r="B77" s="22">
        <v>2321124131</v>
      </c>
      <c r="C77" s="9" t="s">
        <v>1339</v>
      </c>
      <c r="D77" s="10" t="s">
        <v>1273</v>
      </c>
      <c r="E77" s="24" t="s">
        <v>1323</v>
      </c>
      <c r="F77" s="24" t="s">
        <v>1499</v>
      </c>
      <c r="G77" s="11"/>
      <c r="H77" s="11"/>
      <c r="I77" s="11"/>
      <c r="J77" s="12"/>
      <c r="K77" s="12"/>
      <c r="L77" s="12"/>
      <c r="M77" s="12"/>
      <c r="N77" s="152" t="s">
        <v>1524</v>
      </c>
      <c r="O77" s="153"/>
      <c r="P77" s="154"/>
      <c r="Q77" t="s">
        <v>1529</v>
      </c>
    </row>
    <row r="78" spans="1:17" ht="20.100000000000001" customHeight="1">
      <c r="A78" s="8">
        <v>23</v>
      </c>
      <c r="B78" s="22">
        <v>2321117997</v>
      </c>
      <c r="C78" s="9" t="s">
        <v>1340</v>
      </c>
      <c r="D78" s="10" t="s">
        <v>1341</v>
      </c>
      <c r="E78" s="24" t="s">
        <v>1323</v>
      </c>
      <c r="F78" s="24" t="s">
        <v>1499</v>
      </c>
      <c r="G78" s="11"/>
      <c r="H78" s="11"/>
      <c r="I78" s="11"/>
      <c r="J78" s="12"/>
      <c r="K78" s="12"/>
      <c r="L78" s="12"/>
      <c r="M78" s="12"/>
      <c r="N78" s="152" t="s">
        <v>1524</v>
      </c>
      <c r="O78" s="153"/>
      <c r="P78" s="154"/>
      <c r="Q78" t="s">
        <v>1529</v>
      </c>
    </row>
    <row r="79" spans="1:17" ht="20.100000000000001" customHeight="1">
      <c r="A79" s="8">
        <v>24</v>
      </c>
      <c r="B79" s="22">
        <v>2321118096</v>
      </c>
      <c r="C79" s="9" t="s">
        <v>1342</v>
      </c>
      <c r="D79" s="10" t="s">
        <v>1341</v>
      </c>
      <c r="E79" s="24" t="s">
        <v>1323</v>
      </c>
      <c r="F79" s="24" t="s">
        <v>1498</v>
      </c>
      <c r="G79" s="11"/>
      <c r="H79" s="11"/>
      <c r="I79" s="11"/>
      <c r="J79" s="12"/>
      <c r="K79" s="12"/>
      <c r="L79" s="12"/>
      <c r="M79" s="12"/>
      <c r="N79" s="152" t="s">
        <v>1524</v>
      </c>
      <c r="O79" s="153"/>
      <c r="P79" s="154"/>
      <c r="Q79" t="s">
        <v>1529</v>
      </c>
    </row>
    <row r="80" spans="1:17" ht="20.100000000000001" customHeight="1">
      <c r="A80" s="8">
        <v>25</v>
      </c>
      <c r="B80" s="22">
        <v>2321118180</v>
      </c>
      <c r="C80" s="9" t="s">
        <v>1343</v>
      </c>
      <c r="D80" s="10" t="s">
        <v>1344</v>
      </c>
      <c r="E80" s="24" t="s">
        <v>1323</v>
      </c>
      <c r="F80" s="24" t="s">
        <v>1499</v>
      </c>
      <c r="G80" s="11"/>
      <c r="H80" s="11"/>
      <c r="I80" s="11"/>
      <c r="J80" s="12"/>
      <c r="K80" s="12"/>
      <c r="L80" s="12"/>
      <c r="M80" s="12"/>
      <c r="N80" s="152" t="s">
        <v>1524</v>
      </c>
      <c r="O80" s="153"/>
      <c r="P80" s="154"/>
      <c r="Q80" t="s">
        <v>1529</v>
      </c>
    </row>
    <row r="81" spans="1:17" ht="20.100000000000001" customHeight="1">
      <c r="A81" s="8">
        <v>26</v>
      </c>
      <c r="B81" s="22">
        <v>2211114632</v>
      </c>
      <c r="C81" s="9" t="s">
        <v>1286</v>
      </c>
      <c r="D81" s="10" t="s">
        <v>1275</v>
      </c>
      <c r="E81" s="24" t="s">
        <v>1323</v>
      </c>
      <c r="F81" s="24" t="s">
        <v>1508</v>
      </c>
      <c r="G81" s="11"/>
      <c r="H81" s="11"/>
      <c r="I81" s="11"/>
      <c r="J81" s="12"/>
      <c r="K81" s="12"/>
      <c r="L81" s="12"/>
      <c r="M81" s="12"/>
      <c r="N81" s="152" t="s">
        <v>1524</v>
      </c>
      <c r="O81" s="153"/>
      <c r="P81" s="154"/>
      <c r="Q81" t="s">
        <v>1529</v>
      </c>
    </row>
    <row r="82" spans="1:17" ht="20.100000000000001" customHeight="1">
      <c r="A82" s="8">
        <v>27</v>
      </c>
      <c r="B82" s="22">
        <v>2321123216</v>
      </c>
      <c r="C82" s="9" t="s">
        <v>1345</v>
      </c>
      <c r="D82" s="10" t="s">
        <v>1346</v>
      </c>
      <c r="E82" s="24" t="s">
        <v>1323</v>
      </c>
      <c r="F82" s="24" t="s">
        <v>1499</v>
      </c>
      <c r="G82" s="11"/>
      <c r="H82" s="11"/>
      <c r="I82" s="11"/>
      <c r="J82" s="12"/>
      <c r="K82" s="12"/>
      <c r="L82" s="12"/>
      <c r="M82" s="12"/>
      <c r="N82" s="152" t="s">
        <v>1524</v>
      </c>
      <c r="O82" s="153"/>
      <c r="P82" s="154"/>
      <c r="Q82" t="s">
        <v>1529</v>
      </c>
    </row>
    <row r="83" spans="1:17" ht="20.100000000000001" customHeight="1">
      <c r="A83" s="8">
        <v>28</v>
      </c>
      <c r="B83" s="22">
        <v>23211211883</v>
      </c>
      <c r="C83" s="9" t="s">
        <v>1257</v>
      </c>
      <c r="D83" s="10" t="s">
        <v>1347</v>
      </c>
      <c r="E83" s="24" t="s">
        <v>1323</v>
      </c>
      <c r="F83" s="24" t="s">
        <v>1498</v>
      </c>
      <c r="G83" s="11"/>
      <c r="H83" s="11"/>
      <c r="I83" s="11"/>
      <c r="J83" s="12"/>
      <c r="K83" s="12"/>
      <c r="L83" s="12"/>
      <c r="M83" s="12"/>
      <c r="N83" s="152" t="s">
        <v>1524</v>
      </c>
      <c r="O83" s="153"/>
      <c r="P83" s="154"/>
      <c r="Q83" t="s">
        <v>1529</v>
      </c>
    </row>
    <row r="84" spans="1:17" ht="20.100000000000001" customHeight="1">
      <c r="A84" s="8">
        <v>29</v>
      </c>
      <c r="B84" s="22">
        <v>2321321381</v>
      </c>
      <c r="C84" s="9" t="s">
        <v>1348</v>
      </c>
      <c r="D84" s="10" t="s">
        <v>1283</v>
      </c>
      <c r="E84" s="24" t="s">
        <v>1323</v>
      </c>
      <c r="F84" s="24" t="s">
        <v>1498</v>
      </c>
      <c r="G84" s="11"/>
      <c r="H84" s="11"/>
      <c r="I84" s="11"/>
      <c r="J84" s="12"/>
      <c r="K84" s="12"/>
      <c r="L84" s="12"/>
      <c r="M84" s="12"/>
      <c r="N84" s="152" t="s">
        <v>1524</v>
      </c>
      <c r="O84" s="153"/>
      <c r="P84" s="154"/>
      <c r="Q84" t="s">
        <v>1529</v>
      </c>
    </row>
    <row r="85" spans="1:17" ht="20.100000000000001" customHeight="1">
      <c r="A85" s="13">
        <v>30</v>
      </c>
      <c r="B85" s="22">
        <v>2321125081</v>
      </c>
      <c r="C85" s="9" t="s">
        <v>1349</v>
      </c>
      <c r="D85" s="10" t="s">
        <v>1350</v>
      </c>
      <c r="E85" s="24" t="s">
        <v>1323</v>
      </c>
      <c r="F85" s="24" t="s">
        <v>1498</v>
      </c>
      <c r="G85" s="14"/>
      <c r="H85" s="14"/>
      <c r="I85" s="14"/>
      <c r="J85" s="15"/>
      <c r="K85" s="15"/>
      <c r="L85" s="15"/>
      <c r="M85" s="15"/>
      <c r="N85" s="155" t="s">
        <v>1524</v>
      </c>
      <c r="O85" s="156"/>
      <c r="P85" s="157"/>
      <c r="Q85" t="s">
        <v>1529</v>
      </c>
    </row>
    <row r="86" spans="1:17" ht="20.100000000000001" customHeight="1">
      <c r="A86" s="16">
        <v>31</v>
      </c>
      <c r="B86" s="23">
        <v>2321124098</v>
      </c>
      <c r="C86" s="17" t="s">
        <v>1351</v>
      </c>
      <c r="D86" s="18" t="s">
        <v>1352</v>
      </c>
      <c r="E86" s="25" t="s">
        <v>1323</v>
      </c>
      <c r="F86" s="25" t="s">
        <v>1498</v>
      </c>
      <c r="G86" s="19"/>
      <c r="H86" s="19"/>
      <c r="I86" s="19"/>
      <c r="J86" s="20"/>
      <c r="K86" s="20"/>
      <c r="L86" s="20"/>
      <c r="M86" s="20"/>
      <c r="N86" s="158" t="s">
        <v>1524</v>
      </c>
      <c r="O86" s="159"/>
      <c r="P86" s="160"/>
      <c r="Q86" t="s">
        <v>1529</v>
      </c>
    </row>
    <row r="87" spans="1:17" ht="20.100000000000001" customHeight="1">
      <c r="A87" s="8">
        <v>32</v>
      </c>
      <c r="B87" s="22">
        <v>2321118205</v>
      </c>
      <c r="C87" s="9" t="s">
        <v>1353</v>
      </c>
      <c r="D87" s="10" t="s">
        <v>1354</v>
      </c>
      <c r="E87" s="24" t="s">
        <v>1323</v>
      </c>
      <c r="F87" s="24" t="s">
        <v>1507</v>
      </c>
      <c r="G87" s="11"/>
      <c r="H87" s="11"/>
      <c r="I87" s="11"/>
      <c r="J87" s="12"/>
      <c r="K87" s="12"/>
      <c r="L87" s="12"/>
      <c r="M87" s="12"/>
      <c r="N87" s="152" t="s">
        <v>1524</v>
      </c>
      <c r="O87" s="153"/>
      <c r="P87" s="154"/>
      <c r="Q87" t="s">
        <v>1529</v>
      </c>
    </row>
    <row r="88" spans="1:17" ht="20.100000000000001" customHeight="1">
      <c r="A88" s="8">
        <v>33</v>
      </c>
      <c r="B88" s="22">
        <v>2321117959</v>
      </c>
      <c r="C88" s="9" t="s">
        <v>1326</v>
      </c>
      <c r="D88" s="10" t="s">
        <v>1355</v>
      </c>
      <c r="E88" s="24" t="s">
        <v>1323</v>
      </c>
      <c r="F88" s="24" t="s">
        <v>1498</v>
      </c>
      <c r="G88" s="11"/>
      <c r="H88" s="11"/>
      <c r="I88" s="11"/>
      <c r="J88" s="12"/>
      <c r="K88" s="12"/>
      <c r="L88" s="12"/>
      <c r="M88" s="12"/>
      <c r="N88" s="152" t="s">
        <v>1524</v>
      </c>
      <c r="O88" s="153"/>
      <c r="P88" s="154"/>
      <c r="Q88" t="s">
        <v>1529</v>
      </c>
    </row>
    <row r="89" spans="1:17" ht="20.100000000000001" customHeight="1">
      <c r="A89" s="8">
        <v>34</v>
      </c>
      <c r="B89" s="22">
        <v>2321117970</v>
      </c>
      <c r="C89" s="9" t="s">
        <v>1356</v>
      </c>
      <c r="D89" s="10" t="s">
        <v>1357</v>
      </c>
      <c r="E89" s="24" t="s">
        <v>1323</v>
      </c>
      <c r="F89" s="24" t="s">
        <v>1498</v>
      </c>
      <c r="G89" s="11"/>
      <c r="H89" s="11"/>
      <c r="I89" s="11"/>
      <c r="J89" s="12"/>
      <c r="K89" s="12"/>
      <c r="L89" s="12"/>
      <c r="M89" s="12"/>
      <c r="N89" s="152" t="s">
        <v>1524</v>
      </c>
      <c r="O89" s="153"/>
      <c r="P89" s="154"/>
      <c r="Q89" t="s">
        <v>1529</v>
      </c>
    </row>
    <row r="90" spans="1:17" ht="20.100000000000001" customHeight="1">
      <c r="A90" s="8">
        <v>35</v>
      </c>
      <c r="B90" s="22">
        <v>2321120558</v>
      </c>
      <c r="C90" s="9" t="s">
        <v>1348</v>
      </c>
      <c r="D90" s="10" t="s">
        <v>1358</v>
      </c>
      <c r="E90" s="24" t="s">
        <v>1323</v>
      </c>
      <c r="F90" s="24" t="s">
        <v>1499</v>
      </c>
      <c r="G90" s="11"/>
      <c r="H90" s="11"/>
      <c r="I90" s="11"/>
      <c r="J90" s="12"/>
      <c r="K90" s="12"/>
      <c r="L90" s="12"/>
      <c r="M90" s="12"/>
      <c r="N90" s="152" t="s">
        <v>1524</v>
      </c>
      <c r="O90" s="153"/>
      <c r="P90" s="154"/>
      <c r="Q90" t="s">
        <v>1529</v>
      </c>
    </row>
    <row r="91" spans="1:17" ht="20.100000000000001" customHeight="1">
      <c r="A91" s="8">
        <v>36</v>
      </c>
      <c r="B91" s="22">
        <v>2321124108</v>
      </c>
      <c r="C91" s="9" t="s">
        <v>1359</v>
      </c>
      <c r="D91" s="10" t="s">
        <v>1297</v>
      </c>
      <c r="E91" s="24" t="s">
        <v>1323</v>
      </c>
      <c r="F91" s="24" t="s">
        <v>1499</v>
      </c>
      <c r="G91" s="11"/>
      <c r="H91" s="11"/>
      <c r="I91" s="11"/>
      <c r="J91" s="12"/>
      <c r="K91" s="12"/>
      <c r="L91" s="12"/>
      <c r="M91" s="12"/>
      <c r="N91" s="152" t="s">
        <v>1524</v>
      </c>
      <c r="O91" s="153"/>
      <c r="P91" s="154"/>
      <c r="Q91" t="s">
        <v>1529</v>
      </c>
    </row>
    <row r="92" spans="1:17" ht="20.100000000000001" customHeight="1">
      <c r="A92" s="8">
        <v>37</v>
      </c>
      <c r="B92" s="22">
        <v>23211210922</v>
      </c>
      <c r="C92" s="9" t="s">
        <v>1360</v>
      </c>
      <c r="D92" s="10" t="s">
        <v>1299</v>
      </c>
      <c r="E92" s="24" t="s">
        <v>1323</v>
      </c>
      <c r="F92" s="24" t="s">
        <v>1499</v>
      </c>
      <c r="G92" s="11"/>
      <c r="H92" s="11"/>
      <c r="I92" s="11"/>
      <c r="J92" s="12"/>
      <c r="K92" s="12"/>
      <c r="L92" s="12"/>
      <c r="M92" s="12"/>
      <c r="N92" s="152" t="s">
        <v>1524</v>
      </c>
      <c r="O92" s="153"/>
      <c r="P92" s="154"/>
      <c r="Q92" t="s">
        <v>1529</v>
      </c>
    </row>
    <row r="93" spans="1:17" ht="20.100000000000001" customHeight="1">
      <c r="A93" s="8">
        <v>38</v>
      </c>
      <c r="B93" s="22">
        <v>2321122729</v>
      </c>
      <c r="C93" s="9" t="s">
        <v>1361</v>
      </c>
      <c r="D93" s="10" t="s">
        <v>1299</v>
      </c>
      <c r="E93" s="24" t="s">
        <v>1323</v>
      </c>
      <c r="F93" s="24" t="s">
        <v>1499</v>
      </c>
      <c r="G93" s="11"/>
      <c r="H93" s="11"/>
      <c r="I93" s="11"/>
      <c r="J93" s="12"/>
      <c r="K93" s="12"/>
      <c r="L93" s="12"/>
      <c r="M93" s="12"/>
      <c r="N93" s="152" t="s">
        <v>1524</v>
      </c>
      <c r="O93" s="153"/>
      <c r="P93" s="154"/>
      <c r="Q93" t="s">
        <v>1529</v>
      </c>
    </row>
    <row r="94" spans="1:17" ht="20.100000000000001" customHeight="1">
      <c r="A94" s="8">
        <v>39</v>
      </c>
      <c r="B94" s="22">
        <v>2221125690</v>
      </c>
      <c r="C94" s="9" t="s">
        <v>1362</v>
      </c>
      <c r="D94" s="10" t="s">
        <v>1363</v>
      </c>
      <c r="E94" s="24" t="s">
        <v>1323</v>
      </c>
      <c r="F94" s="24" t="s">
        <v>1500</v>
      </c>
      <c r="G94" s="11"/>
      <c r="H94" s="11"/>
      <c r="I94" s="11"/>
      <c r="J94" s="12"/>
      <c r="K94" s="12"/>
      <c r="L94" s="12"/>
      <c r="M94" s="12"/>
      <c r="N94" s="152" t="s">
        <v>1524</v>
      </c>
      <c r="O94" s="153"/>
      <c r="P94" s="154"/>
      <c r="Q94" t="s">
        <v>1529</v>
      </c>
    </row>
    <row r="95" spans="1:17" ht="20.100000000000001" customHeight="1">
      <c r="A95" s="8">
        <v>40</v>
      </c>
      <c r="B95" s="22">
        <v>2321123768</v>
      </c>
      <c r="C95" s="9" t="s">
        <v>1364</v>
      </c>
      <c r="D95" s="10" t="s">
        <v>1303</v>
      </c>
      <c r="E95" s="24" t="s">
        <v>1323</v>
      </c>
      <c r="F95" s="24" t="s">
        <v>1499</v>
      </c>
      <c r="G95" s="11"/>
      <c r="H95" s="11"/>
      <c r="I95" s="11"/>
      <c r="J95" s="12"/>
      <c r="K95" s="12"/>
      <c r="L95" s="12"/>
      <c r="M95" s="12"/>
      <c r="N95" s="152" t="s">
        <v>1524</v>
      </c>
      <c r="O95" s="153"/>
      <c r="P95" s="154"/>
      <c r="Q95" t="s">
        <v>1529</v>
      </c>
    </row>
    <row r="97" spans="1:17" s="1" customFormat="1" ht="14.25" customHeight="1">
      <c r="B97" s="176" t="s">
        <v>7</v>
      </c>
      <c r="C97" s="176"/>
      <c r="D97" s="179" t="s">
        <v>1237</v>
      </c>
      <c r="E97" s="179"/>
      <c r="F97" s="179"/>
      <c r="G97" s="179"/>
      <c r="H97" s="179"/>
      <c r="I97" s="179"/>
      <c r="J97" s="179"/>
      <c r="K97" s="179"/>
      <c r="L97" s="179"/>
      <c r="M97" s="179"/>
      <c r="N97" s="119" t="s">
        <v>1516</v>
      </c>
    </row>
    <row r="98" spans="1:17" s="1" customFormat="1">
      <c r="B98" s="176" t="s">
        <v>8</v>
      </c>
      <c r="C98" s="176"/>
      <c r="D98" s="2" t="s">
        <v>1530</v>
      </c>
      <c r="E98" s="176" t="s">
        <v>1520</v>
      </c>
      <c r="F98" s="176"/>
      <c r="G98" s="176"/>
      <c r="H98" s="176"/>
      <c r="I98" s="176"/>
      <c r="J98" s="176"/>
      <c r="K98" s="176"/>
      <c r="L98" s="176"/>
      <c r="M98" s="176"/>
      <c r="N98" s="3" t="s">
        <v>9</v>
      </c>
      <c r="O98" s="4" t="s">
        <v>10</v>
      </c>
      <c r="P98" s="4">
        <v>2</v>
      </c>
    </row>
    <row r="99" spans="1:17" s="5" customFormat="1" ht="18.75" customHeight="1">
      <c r="B99" s="6" t="s">
        <v>1531</v>
      </c>
      <c r="C99" s="177" t="s">
        <v>1522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3" t="s">
        <v>11</v>
      </c>
      <c r="O99" s="3" t="s">
        <v>10</v>
      </c>
      <c r="P99" s="3">
        <v>2</v>
      </c>
    </row>
    <row r="100" spans="1:17" s="5" customFormat="1" ht="18.75" customHeight="1">
      <c r="A100" s="178" t="s">
        <v>1532</v>
      </c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3" t="s">
        <v>12</v>
      </c>
      <c r="O100" s="3" t="s">
        <v>10</v>
      </c>
      <c r="P100" s="3">
        <v>1</v>
      </c>
    </row>
    <row r="101" spans="1:17" ht="9" customHeight="1"/>
    <row r="102" spans="1:17" ht="15" customHeight="1">
      <c r="A102" s="162" t="s">
        <v>0</v>
      </c>
      <c r="B102" s="161" t="s">
        <v>13</v>
      </c>
      <c r="C102" s="163" t="s">
        <v>3</v>
      </c>
      <c r="D102" s="164" t="s">
        <v>4</v>
      </c>
      <c r="E102" s="161" t="s">
        <v>18</v>
      </c>
      <c r="F102" s="161" t="s">
        <v>19</v>
      </c>
      <c r="G102" s="165" t="s">
        <v>1241</v>
      </c>
      <c r="H102" s="165" t="s">
        <v>1242</v>
      </c>
      <c r="I102" s="161" t="s">
        <v>14</v>
      </c>
      <c r="J102" s="173" t="s">
        <v>6</v>
      </c>
      <c r="K102" s="174"/>
      <c r="L102" s="174"/>
      <c r="M102" s="175"/>
      <c r="N102" s="167" t="s">
        <v>15</v>
      </c>
      <c r="O102" s="168"/>
      <c r="P102" s="169"/>
    </row>
    <row r="103" spans="1:17" ht="27" customHeight="1">
      <c r="A103" s="162"/>
      <c r="B103" s="162"/>
      <c r="C103" s="163"/>
      <c r="D103" s="164"/>
      <c r="E103" s="162"/>
      <c r="F103" s="162"/>
      <c r="G103" s="166"/>
      <c r="H103" s="166"/>
      <c r="I103" s="162"/>
      <c r="J103" s="7" t="s">
        <v>1239</v>
      </c>
      <c r="K103" s="7" t="s">
        <v>1240</v>
      </c>
      <c r="L103" s="151" t="s">
        <v>1238</v>
      </c>
      <c r="M103" s="151" t="s">
        <v>17</v>
      </c>
      <c r="N103" s="170"/>
      <c r="O103" s="171"/>
      <c r="P103" s="172"/>
    </row>
    <row r="104" spans="1:17" ht="20.100000000000001" customHeight="1">
      <c r="A104" s="8">
        <v>1</v>
      </c>
      <c r="B104" s="22">
        <v>2321124965</v>
      </c>
      <c r="C104" s="9" t="s">
        <v>1365</v>
      </c>
      <c r="D104" s="10" t="s">
        <v>1366</v>
      </c>
      <c r="E104" s="24" t="s">
        <v>1323</v>
      </c>
      <c r="F104" s="24" t="s">
        <v>1499</v>
      </c>
      <c r="G104" s="11"/>
      <c r="H104" s="11"/>
      <c r="I104" s="11"/>
      <c r="J104" s="12"/>
      <c r="K104" s="12"/>
      <c r="L104" s="12"/>
      <c r="M104" s="12"/>
      <c r="N104" s="158" t="s">
        <v>1524</v>
      </c>
      <c r="O104" s="159"/>
      <c r="P104" s="160"/>
      <c r="Q104" t="s">
        <v>1533</v>
      </c>
    </row>
    <row r="105" spans="1:17" ht="20.100000000000001" customHeight="1">
      <c r="A105" s="8">
        <v>2</v>
      </c>
      <c r="B105" s="22">
        <v>2321125091</v>
      </c>
      <c r="C105" s="9" t="s">
        <v>1367</v>
      </c>
      <c r="D105" s="10" t="s">
        <v>1305</v>
      </c>
      <c r="E105" s="24" t="s">
        <v>1323</v>
      </c>
      <c r="F105" s="24" t="s">
        <v>1498</v>
      </c>
      <c r="G105" s="11"/>
      <c r="H105" s="11"/>
      <c r="I105" s="11"/>
      <c r="J105" s="12"/>
      <c r="K105" s="12"/>
      <c r="L105" s="12"/>
      <c r="M105" s="12"/>
      <c r="N105" s="152" t="s">
        <v>1524</v>
      </c>
      <c r="O105" s="153"/>
      <c r="P105" s="154"/>
      <c r="Q105" t="s">
        <v>1533</v>
      </c>
    </row>
    <row r="106" spans="1:17" ht="20.100000000000001" customHeight="1">
      <c r="A106" s="8">
        <v>3</v>
      </c>
      <c r="B106" s="22">
        <v>2121614345</v>
      </c>
      <c r="C106" s="9" t="s">
        <v>1309</v>
      </c>
      <c r="D106" s="10" t="s">
        <v>1368</v>
      </c>
      <c r="E106" s="24" t="s">
        <v>1323</v>
      </c>
      <c r="F106" s="24" t="s">
        <v>1501</v>
      </c>
      <c r="G106" s="11"/>
      <c r="H106" s="11"/>
      <c r="I106" s="11"/>
      <c r="J106" s="12"/>
      <c r="K106" s="12"/>
      <c r="L106" s="12"/>
      <c r="M106" s="12"/>
      <c r="N106" s="152" t="s">
        <v>1524</v>
      </c>
      <c r="O106" s="153"/>
      <c r="P106" s="154"/>
      <c r="Q106" t="s">
        <v>1533</v>
      </c>
    </row>
    <row r="107" spans="1:17" ht="20.100000000000001" customHeight="1">
      <c r="A107" s="8">
        <v>4</v>
      </c>
      <c r="B107" s="22">
        <v>23201212435</v>
      </c>
      <c r="C107" s="9" t="s">
        <v>1369</v>
      </c>
      <c r="D107" s="10" t="s">
        <v>1370</v>
      </c>
      <c r="E107" s="24" t="s">
        <v>1323</v>
      </c>
      <c r="F107" s="24" t="s">
        <v>1498</v>
      </c>
      <c r="G107" s="11"/>
      <c r="H107" s="11"/>
      <c r="I107" s="11"/>
      <c r="J107" s="12"/>
      <c r="K107" s="12"/>
      <c r="L107" s="12"/>
      <c r="M107" s="12"/>
      <c r="N107" s="152" t="s">
        <v>1524</v>
      </c>
      <c r="O107" s="153"/>
      <c r="P107" s="154"/>
      <c r="Q107" t="s">
        <v>1533</v>
      </c>
    </row>
    <row r="108" spans="1:17" ht="20.100000000000001" customHeight="1">
      <c r="A108" s="8">
        <v>5</v>
      </c>
      <c r="B108" s="22">
        <v>2321117988</v>
      </c>
      <c r="C108" s="9" t="s">
        <v>1371</v>
      </c>
      <c r="D108" s="10" t="s">
        <v>1372</v>
      </c>
      <c r="E108" s="24" t="s">
        <v>1323</v>
      </c>
      <c r="F108" s="24" t="s">
        <v>1498</v>
      </c>
      <c r="G108" s="11"/>
      <c r="H108" s="11"/>
      <c r="I108" s="11"/>
      <c r="J108" s="12"/>
      <c r="K108" s="12"/>
      <c r="L108" s="12"/>
      <c r="M108" s="12"/>
      <c r="N108" s="152" t="s">
        <v>1524</v>
      </c>
      <c r="O108" s="153"/>
      <c r="P108" s="154"/>
      <c r="Q108" t="s">
        <v>1533</v>
      </c>
    </row>
    <row r="109" spans="1:17" ht="20.100000000000001" customHeight="1">
      <c r="A109" s="8">
        <v>6</v>
      </c>
      <c r="B109" s="22">
        <v>2321123707</v>
      </c>
      <c r="C109" s="9" t="s">
        <v>1286</v>
      </c>
      <c r="D109" s="10" t="s">
        <v>1373</v>
      </c>
      <c r="E109" s="24" t="s">
        <v>1323</v>
      </c>
      <c r="F109" s="24" t="s">
        <v>1498</v>
      </c>
      <c r="G109" s="11"/>
      <c r="H109" s="11"/>
      <c r="I109" s="11"/>
      <c r="J109" s="12"/>
      <c r="K109" s="12"/>
      <c r="L109" s="12"/>
      <c r="M109" s="12"/>
      <c r="N109" s="152" t="s">
        <v>1524</v>
      </c>
      <c r="O109" s="153"/>
      <c r="P109" s="154"/>
      <c r="Q109" t="s">
        <v>1533</v>
      </c>
    </row>
    <row r="110" spans="1:17" ht="20.100000000000001" customHeight="1">
      <c r="A110" s="8">
        <v>7</v>
      </c>
      <c r="B110" s="22">
        <v>2321122478</v>
      </c>
      <c r="C110" s="9" t="s">
        <v>1374</v>
      </c>
      <c r="D110" s="10" t="s">
        <v>1375</v>
      </c>
      <c r="E110" s="24" t="s">
        <v>1323</v>
      </c>
      <c r="F110" s="24" t="s">
        <v>1499</v>
      </c>
      <c r="G110" s="11"/>
      <c r="H110" s="11"/>
      <c r="I110" s="11"/>
      <c r="J110" s="12"/>
      <c r="K110" s="12"/>
      <c r="L110" s="12"/>
      <c r="M110" s="12"/>
      <c r="N110" s="152" t="s">
        <v>1524</v>
      </c>
      <c r="O110" s="153"/>
      <c r="P110" s="154"/>
      <c r="Q110" t="s">
        <v>1533</v>
      </c>
    </row>
    <row r="111" spans="1:17" ht="20.100000000000001" customHeight="1">
      <c r="A111" s="8">
        <v>8</v>
      </c>
      <c r="B111" s="22">
        <v>2321122527</v>
      </c>
      <c r="C111" s="9" t="s">
        <v>1324</v>
      </c>
      <c r="D111" s="10" t="s">
        <v>1376</v>
      </c>
      <c r="E111" s="24" t="s">
        <v>1323</v>
      </c>
      <c r="F111" s="24" t="s">
        <v>1498</v>
      </c>
      <c r="G111" s="11"/>
      <c r="H111" s="11"/>
      <c r="I111" s="11"/>
      <c r="J111" s="12"/>
      <c r="K111" s="12"/>
      <c r="L111" s="12"/>
      <c r="M111" s="12"/>
      <c r="N111" s="152" t="s">
        <v>1524</v>
      </c>
      <c r="O111" s="153"/>
      <c r="P111" s="154"/>
      <c r="Q111" t="s">
        <v>1533</v>
      </c>
    </row>
    <row r="112" spans="1:17" ht="20.100000000000001" customHeight="1">
      <c r="A112" s="8">
        <v>9</v>
      </c>
      <c r="B112" s="22">
        <v>2211119574</v>
      </c>
      <c r="C112" s="9" t="s">
        <v>1377</v>
      </c>
      <c r="D112" s="10" t="s">
        <v>1378</v>
      </c>
      <c r="E112" s="24" t="s">
        <v>1323</v>
      </c>
      <c r="F112" s="24" t="s">
        <v>1508</v>
      </c>
      <c r="G112" s="11"/>
      <c r="H112" s="11"/>
      <c r="I112" s="11"/>
      <c r="J112" s="12"/>
      <c r="K112" s="12"/>
      <c r="L112" s="12"/>
      <c r="M112" s="12"/>
      <c r="N112" s="152" t="s">
        <v>1524</v>
      </c>
      <c r="O112" s="153"/>
      <c r="P112" s="154"/>
      <c r="Q112" t="s">
        <v>1533</v>
      </c>
    </row>
    <row r="113" spans="1:17" ht="20.100000000000001" customHeight="1">
      <c r="A113" s="8">
        <v>10</v>
      </c>
      <c r="B113" s="22">
        <v>2321117998</v>
      </c>
      <c r="C113" s="9" t="s">
        <v>1379</v>
      </c>
      <c r="D113" s="10" t="s">
        <v>1380</v>
      </c>
      <c r="E113" s="24" t="s">
        <v>1323</v>
      </c>
      <c r="F113" s="24" t="s">
        <v>1498</v>
      </c>
      <c r="G113" s="11"/>
      <c r="H113" s="11"/>
      <c r="I113" s="11"/>
      <c r="J113" s="12"/>
      <c r="K113" s="12"/>
      <c r="L113" s="12"/>
      <c r="M113" s="12"/>
      <c r="N113" s="152" t="s">
        <v>1524</v>
      </c>
      <c r="O113" s="153"/>
      <c r="P113" s="154"/>
      <c r="Q113" t="s">
        <v>1533</v>
      </c>
    </row>
    <row r="114" spans="1:17" ht="20.100000000000001" customHeight="1">
      <c r="A114" s="8">
        <v>11</v>
      </c>
      <c r="B114" s="22">
        <v>2321118132</v>
      </c>
      <c r="C114" s="9" t="s">
        <v>1381</v>
      </c>
      <c r="D114" s="10" t="s">
        <v>1318</v>
      </c>
      <c r="E114" s="24" t="s">
        <v>1323</v>
      </c>
      <c r="F114" s="24" t="s">
        <v>1498</v>
      </c>
      <c r="G114" s="11"/>
      <c r="H114" s="11"/>
      <c r="I114" s="11"/>
      <c r="J114" s="12"/>
      <c r="K114" s="12"/>
      <c r="L114" s="12"/>
      <c r="M114" s="12"/>
      <c r="N114" s="152" t="s">
        <v>1524</v>
      </c>
      <c r="O114" s="153"/>
      <c r="P114" s="154"/>
      <c r="Q114" t="s">
        <v>1533</v>
      </c>
    </row>
    <row r="115" spans="1:17" ht="20.100000000000001" customHeight="1">
      <c r="A115" s="8">
        <v>12</v>
      </c>
      <c r="B115" s="22">
        <v>23211210077</v>
      </c>
      <c r="C115" s="9" t="s">
        <v>1382</v>
      </c>
      <c r="D115" s="10" t="s">
        <v>1383</v>
      </c>
      <c r="E115" s="24" t="s">
        <v>1323</v>
      </c>
      <c r="F115" s="24" t="s">
        <v>1498</v>
      </c>
      <c r="G115" s="11"/>
      <c r="H115" s="11"/>
      <c r="I115" s="11"/>
      <c r="J115" s="12"/>
      <c r="K115" s="12"/>
      <c r="L115" s="12"/>
      <c r="M115" s="12"/>
      <c r="N115" s="152" t="s">
        <v>1524</v>
      </c>
      <c r="O115" s="153"/>
      <c r="P115" s="154"/>
      <c r="Q115" t="s">
        <v>1533</v>
      </c>
    </row>
    <row r="116" spans="1:17" ht="20.100000000000001" customHeight="1">
      <c r="A116" s="8">
        <v>13</v>
      </c>
      <c r="B116" s="22">
        <v>2321123692</v>
      </c>
      <c r="C116" s="9" t="s">
        <v>1384</v>
      </c>
      <c r="D116" s="10" t="s">
        <v>1385</v>
      </c>
      <c r="E116" s="24" t="s">
        <v>1386</v>
      </c>
      <c r="F116" s="24" t="s">
        <v>1498</v>
      </c>
      <c r="G116" s="11"/>
      <c r="H116" s="11"/>
      <c r="I116" s="11"/>
      <c r="J116" s="12"/>
      <c r="K116" s="12"/>
      <c r="L116" s="12"/>
      <c r="M116" s="12"/>
      <c r="N116" s="152" t="s">
        <v>1524</v>
      </c>
      <c r="O116" s="153"/>
      <c r="P116" s="154"/>
      <c r="Q116" t="s">
        <v>1533</v>
      </c>
    </row>
    <row r="117" spans="1:17" ht="20.100000000000001" customHeight="1">
      <c r="A117" s="8">
        <v>14</v>
      </c>
      <c r="B117" s="22">
        <v>2321123360</v>
      </c>
      <c r="C117" s="9" t="s">
        <v>1387</v>
      </c>
      <c r="D117" s="10" t="s">
        <v>1322</v>
      </c>
      <c r="E117" s="24" t="s">
        <v>1386</v>
      </c>
      <c r="F117" s="24" t="s">
        <v>1498</v>
      </c>
      <c r="G117" s="11"/>
      <c r="H117" s="11"/>
      <c r="I117" s="11"/>
      <c r="J117" s="12"/>
      <c r="K117" s="12"/>
      <c r="L117" s="12"/>
      <c r="M117" s="12"/>
      <c r="N117" s="152" t="s">
        <v>1524</v>
      </c>
      <c r="O117" s="153"/>
      <c r="P117" s="154"/>
      <c r="Q117" t="s">
        <v>1533</v>
      </c>
    </row>
    <row r="118" spans="1:17" ht="20.100000000000001" customHeight="1">
      <c r="A118" s="8">
        <v>15</v>
      </c>
      <c r="B118" s="22">
        <v>2321114065</v>
      </c>
      <c r="C118" s="9" t="s">
        <v>1388</v>
      </c>
      <c r="D118" s="10" t="s">
        <v>1329</v>
      </c>
      <c r="E118" s="24" t="s">
        <v>1386</v>
      </c>
      <c r="F118" s="24" t="s">
        <v>1507</v>
      </c>
      <c r="G118" s="11"/>
      <c r="H118" s="11"/>
      <c r="I118" s="11"/>
      <c r="J118" s="12"/>
      <c r="K118" s="12"/>
      <c r="L118" s="12"/>
      <c r="M118" s="12"/>
      <c r="N118" s="152" t="s">
        <v>1524</v>
      </c>
      <c r="O118" s="153"/>
      <c r="P118" s="154"/>
      <c r="Q118" t="s">
        <v>1533</v>
      </c>
    </row>
    <row r="119" spans="1:17" ht="20.100000000000001" customHeight="1">
      <c r="A119" s="8">
        <v>16</v>
      </c>
      <c r="B119" s="22">
        <v>2321129646</v>
      </c>
      <c r="C119" s="9" t="s">
        <v>1261</v>
      </c>
      <c r="D119" s="10" t="s">
        <v>1329</v>
      </c>
      <c r="E119" s="24" t="s">
        <v>1386</v>
      </c>
      <c r="F119" s="24" t="s">
        <v>1498</v>
      </c>
      <c r="G119" s="11"/>
      <c r="H119" s="11"/>
      <c r="I119" s="11"/>
      <c r="J119" s="12"/>
      <c r="K119" s="12"/>
      <c r="L119" s="12"/>
      <c r="M119" s="12"/>
      <c r="N119" s="152" t="s">
        <v>1524</v>
      </c>
      <c r="O119" s="153"/>
      <c r="P119" s="154"/>
      <c r="Q119" t="s">
        <v>1533</v>
      </c>
    </row>
    <row r="120" spans="1:17" ht="20.100000000000001" customHeight="1">
      <c r="A120" s="8">
        <v>17</v>
      </c>
      <c r="B120" s="22">
        <v>23211210472</v>
      </c>
      <c r="C120" s="9" t="s">
        <v>1389</v>
      </c>
      <c r="D120" s="10" t="s">
        <v>1258</v>
      </c>
      <c r="E120" s="24" t="s">
        <v>1386</v>
      </c>
      <c r="F120" s="24" t="s">
        <v>1498</v>
      </c>
      <c r="G120" s="11"/>
      <c r="H120" s="11"/>
      <c r="I120" s="11"/>
      <c r="J120" s="12"/>
      <c r="K120" s="12"/>
      <c r="L120" s="12"/>
      <c r="M120" s="12"/>
      <c r="N120" s="152" t="s">
        <v>1524</v>
      </c>
      <c r="O120" s="153"/>
      <c r="P120" s="154"/>
      <c r="Q120" t="s">
        <v>1533</v>
      </c>
    </row>
    <row r="121" spans="1:17" ht="20.100000000000001" customHeight="1">
      <c r="A121" s="8">
        <v>18</v>
      </c>
      <c r="B121" s="22">
        <v>2321121643</v>
      </c>
      <c r="C121" s="9" t="s">
        <v>1390</v>
      </c>
      <c r="D121" s="10" t="s">
        <v>1258</v>
      </c>
      <c r="E121" s="24" t="s">
        <v>1386</v>
      </c>
      <c r="F121" s="24" t="s">
        <v>1498</v>
      </c>
      <c r="G121" s="11"/>
      <c r="H121" s="11"/>
      <c r="I121" s="11"/>
      <c r="J121" s="12"/>
      <c r="K121" s="12"/>
      <c r="L121" s="12"/>
      <c r="M121" s="12"/>
      <c r="N121" s="152" t="s">
        <v>1524</v>
      </c>
      <c r="O121" s="153"/>
      <c r="P121" s="154"/>
      <c r="Q121" t="s">
        <v>1533</v>
      </c>
    </row>
    <row r="122" spans="1:17" ht="20.100000000000001" customHeight="1">
      <c r="A122" s="8">
        <v>19</v>
      </c>
      <c r="B122" s="22">
        <v>23211111715</v>
      </c>
      <c r="C122" s="9" t="s">
        <v>1324</v>
      </c>
      <c r="D122" s="10" t="s">
        <v>1391</v>
      </c>
      <c r="E122" s="24" t="s">
        <v>1386</v>
      </c>
      <c r="F122" s="24" t="s">
        <v>1507</v>
      </c>
      <c r="G122" s="11"/>
      <c r="H122" s="11"/>
      <c r="I122" s="11"/>
      <c r="J122" s="12"/>
      <c r="K122" s="12"/>
      <c r="L122" s="12"/>
      <c r="M122" s="12"/>
      <c r="N122" s="152" t="s">
        <v>1524</v>
      </c>
      <c r="O122" s="153"/>
      <c r="P122" s="154"/>
      <c r="Q122" t="s">
        <v>1533</v>
      </c>
    </row>
    <row r="123" spans="1:17" ht="20.100000000000001" customHeight="1">
      <c r="A123" s="8">
        <v>20</v>
      </c>
      <c r="B123" s="22">
        <v>2321129847</v>
      </c>
      <c r="C123" s="9" t="s">
        <v>1392</v>
      </c>
      <c r="D123" s="10" t="s">
        <v>1393</v>
      </c>
      <c r="E123" s="24" t="s">
        <v>1386</v>
      </c>
      <c r="F123" s="24" t="s">
        <v>1498</v>
      </c>
      <c r="G123" s="11"/>
      <c r="H123" s="11"/>
      <c r="I123" s="11"/>
      <c r="J123" s="12"/>
      <c r="K123" s="12"/>
      <c r="L123" s="12"/>
      <c r="M123" s="12"/>
      <c r="N123" s="152" t="s">
        <v>1524</v>
      </c>
      <c r="O123" s="153"/>
      <c r="P123" s="154"/>
      <c r="Q123" t="s">
        <v>1533</v>
      </c>
    </row>
    <row r="124" spans="1:17" ht="20.100000000000001" customHeight="1">
      <c r="A124" s="8">
        <v>21</v>
      </c>
      <c r="B124" s="22">
        <v>2111123101</v>
      </c>
      <c r="C124" s="9" t="s">
        <v>1394</v>
      </c>
      <c r="D124" s="10" t="s">
        <v>1395</v>
      </c>
      <c r="E124" s="24" t="s">
        <v>1386</v>
      </c>
      <c r="F124" s="24" t="s">
        <v>1506</v>
      </c>
      <c r="G124" s="11"/>
      <c r="H124" s="11"/>
      <c r="I124" s="11"/>
      <c r="J124" s="12"/>
      <c r="K124" s="12"/>
      <c r="L124" s="12"/>
      <c r="M124" s="12"/>
      <c r="N124" s="152" t="s">
        <v>1524</v>
      </c>
      <c r="O124" s="153"/>
      <c r="P124" s="154"/>
      <c r="Q124" t="s">
        <v>1533</v>
      </c>
    </row>
    <row r="125" spans="1:17" ht="20.100000000000001" customHeight="1">
      <c r="A125" s="8">
        <v>22</v>
      </c>
      <c r="B125" s="22">
        <v>2321123763</v>
      </c>
      <c r="C125" s="9" t="s">
        <v>1396</v>
      </c>
      <c r="D125" s="10" t="s">
        <v>1273</v>
      </c>
      <c r="E125" s="24" t="s">
        <v>1386</v>
      </c>
      <c r="F125" s="24" t="s">
        <v>1498</v>
      </c>
      <c r="G125" s="11"/>
      <c r="H125" s="11"/>
      <c r="I125" s="11"/>
      <c r="J125" s="12"/>
      <c r="K125" s="12"/>
      <c r="L125" s="12"/>
      <c r="M125" s="12"/>
      <c r="N125" s="152" t="s">
        <v>1524</v>
      </c>
      <c r="O125" s="153"/>
      <c r="P125" s="154"/>
      <c r="Q125" t="s">
        <v>1533</v>
      </c>
    </row>
    <row r="126" spans="1:17" ht="20.100000000000001" customHeight="1">
      <c r="A126" s="8">
        <v>23</v>
      </c>
      <c r="B126" s="22">
        <v>2321124085</v>
      </c>
      <c r="C126" s="9" t="s">
        <v>1397</v>
      </c>
      <c r="D126" s="10" t="s">
        <v>1273</v>
      </c>
      <c r="E126" s="24" t="s">
        <v>1386</v>
      </c>
      <c r="F126" s="24" t="s">
        <v>1498</v>
      </c>
      <c r="G126" s="11"/>
      <c r="H126" s="11"/>
      <c r="I126" s="11"/>
      <c r="J126" s="12"/>
      <c r="K126" s="12"/>
      <c r="L126" s="12"/>
      <c r="M126" s="12"/>
      <c r="N126" s="152" t="s">
        <v>1524</v>
      </c>
      <c r="O126" s="153"/>
      <c r="P126" s="154"/>
      <c r="Q126" t="s">
        <v>1533</v>
      </c>
    </row>
    <row r="127" spans="1:17" ht="20.100000000000001" customHeight="1">
      <c r="A127" s="8">
        <v>24</v>
      </c>
      <c r="B127" s="22">
        <v>2321120623</v>
      </c>
      <c r="C127" s="9" t="s">
        <v>1286</v>
      </c>
      <c r="D127" s="10" t="s">
        <v>1398</v>
      </c>
      <c r="E127" s="24" t="s">
        <v>1386</v>
      </c>
      <c r="F127" s="24" t="s">
        <v>1498</v>
      </c>
      <c r="G127" s="11"/>
      <c r="H127" s="11"/>
      <c r="I127" s="11"/>
      <c r="J127" s="12"/>
      <c r="K127" s="12"/>
      <c r="L127" s="12"/>
      <c r="M127" s="12"/>
      <c r="N127" s="152" t="s">
        <v>1524</v>
      </c>
      <c r="O127" s="153"/>
      <c r="P127" s="154"/>
      <c r="Q127" t="s">
        <v>1533</v>
      </c>
    </row>
    <row r="128" spans="1:17" ht="20.100000000000001" customHeight="1">
      <c r="A128" s="8">
        <v>25</v>
      </c>
      <c r="B128" s="22">
        <v>2321122016</v>
      </c>
      <c r="C128" s="9" t="s">
        <v>1399</v>
      </c>
      <c r="D128" s="10" t="s">
        <v>1341</v>
      </c>
      <c r="E128" s="24" t="s">
        <v>1386</v>
      </c>
      <c r="F128" s="24" t="s">
        <v>1507</v>
      </c>
      <c r="G128" s="11"/>
      <c r="H128" s="11"/>
      <c r="I128" s="11"/>
      <c r="J128" s="12"/>
      <c r="K128" s="12"/>
      <c r="L128" s="12"/>
      <c r="M128" s="12"/>
      <c r="N128" s="152" t="s">
        <v>1524</v>
      </c>
      <c r="O128" s="153"/>
      <c r="P128" s="154"/>
      <c r="Q128" t="s">
        <v>1533</v>
      </c>
    </row>
    <row r="129" spans="1:17" ht="20.100000000000001" customHeight="1">
      <c r="A129" s="8">
        <v>26</v>
      </c>
      <c r="B129" s="22">
        <v>2321120534</v>
      </c>
      <c r="C129" s="9" t="s">
        <v>1400</v>
      </c>
      <c r="D129" s="10" t="s">
        <v>1344</v>
      </c>
      <c r="E129" s="24" t="s">
        <v>1386</v>
      </c>
      <c r="F129" s="24" t="s">
        <v>1498</v>
      </c>
      <c r="G129" s="11"/>
      <c r="H129" s="11"/>
      <c r="I129" s="11"/>
      <c r="J129" s="12"/>
      <c r="K129" s="12"/>
      <c r="L129" s="12"/>
      <c r="M129" s="12"/>
      <c r="N129" s="152" t="s">
        <v>1524</v>
      </c>
      <c r="O129" s="153"/>
      <c r="P129" s="154"/>
      <c r="Q129" t="s">
        <v>1533</v>
      </c>
    </row>
    <row r="131" spans="1:17" s="1" customFormat="1" ht="14.25" customHeight="1">
      <c r="B131" s="176" t="s">
        <v>7</v>
      </c>
      <c r="C131" s="176"/>
      <c r="D131" s="179" t="s">
        <v>1237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19" t="s">
        <v>1517</v>
      </c>
    </row>
    <row r="132" spans="1:17" s="1" customFormat="1">
      <c r="B132" s="176" t="s">
        <v>8</v>
      </c>
      <c r="C132" s="176"/>
      <c r="D132" s="2" t="s">
        <v>1534</v>
      </c>
      <c r="E132" s="176" t="s">
        <v>1520</v>
      </c>
      <c r="F132" s="176"/>
      <c r="G132" s="176"/>
      <c r="H132" s="176"/>
      <c r="I132" s="176"/>
      <c r="J132" s="176"/>
      <c r="K132" s="176"/>
      <c r="L132" s="176"/>
      <c r="M132" s="176"/>
      <c r="N132" s="3" t="s">
        <v>9</v>
      </c>
      <c r="O132" s="4" t="s">
        <v>10</v>
      </c>
      <c r="P132" s="4">
        <v>2</v>
      </c>
    </row>
    <row r="133" spans="1:17" s="5" customFormat="1" ht="18.75" customHeight="1">
      <c r="B133" s="6" t="s">
        <v>1535</v>
      </c>
      <c r="C133" s="177" t="s">
        <v>1522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3" t="s">
        <v>11</v>
      </c>
      <c r="O133" s="3" t="s">
        <v>10</v>
      </c>
      <c r="P133" s="3">
        <v>2</v>
      </c>
    </row>
    <row r="134" spans="1:17" s="5" customFormat="1" ht="18.75" customHeight="1">
      <c r="A134" s="178" t="s">
        <v>1536</v>
      </c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3" t="s">
        <v>12</v>
      </c>
      <c r="O134" s="3" t="s">
        <v>10</v>
      </c>
      <c r="P134" s="3">
        <v>1</v>
      </c>
    </row>
    <row r="135" spans="1:17" ht="9" customHeight="1"/>
    <row r="136" spans="1:17" ht="15" customHeight="1">
      <c r="A136" s="162" t="s">
        <v>0</v>
      </c>
      <c r="B136" s="161" t="s">
        <v>13</v>
      </c>
      <c r="C136" s="163" t="s">
        <v>3</v>
      </c>
      <c r="D136" s="164" t="s">
        <v>4</v>
      </c>
      <c r="E136" s="161" t="s">
        <v>18</v>
      </c>
      <c r="F136" s="161" t="s">
        <v>19</v>
      </c>
      <c r="G136" s="165" t="s">
        <v>1241</v>
      </c>
      <c r="H136" s="165" t="s">
        <v>1242</v>
      </c>
      <c r="I136" s="161" t="s">
        <v>14</v>
      </c>
      <c r="J136" s="173" t="s">
        <v>6</v>
      </c>
      <c r="K136" s="174"/>
      <c r="L136" s="174"/>
      <c r="M136" s="175"/>
      <c r="N136" s="167" t="s">
        <v>15</v>
      </c>
      <c r="O136" s="168"/>
      <c r="P136" s="169"/>
    </row>
    <row r="137" spans="1:17" ht="27" customHeight="1">
      <c r="A137" s="162"/>
      <c r="B137" s="162"/>
      <c r="C137" s="163"/>
      <c r="D137" s="164"/>
      <c r="E137" s="162"/>
      <c r="F137" s="162"/>
      <c r="G137" s="166"/>
      <c r="H137" s="166"/>
      <c r="I137" s="162"/>
      <c r="J137" s="7" t="s">
        <v>1239</v>
      </c>
      <c r="K137" s="7" t="s">
        <v>1240</v>
      </c>
      <c r="L137" s="151" t="s">
        <v>1238</v>
      </c>
      <c r="M137" s="151" t="s">
        <v>17</v>
      </c>
      <c r="N137" s="170"/>
      <c r="O137" s="171"/>
      <c r="P137" s="172"/>
    </row>
    <row r="138" spans="1:17" ht="20.100000000000001" customHeight="1">
      <c r="A138" s="8">
        <v>1</v>
      </c>
      <c r="B138" s="22">
        <v>2321122518</v>
      </c>
      <c r="C138" s="9" t="s">
        <v>1401</v>
      </c>
      <c r="D138" s="10" t="s">
        <v>1344</v>
      </c>
      <c r="E138" s="24" t="s">
        <v>1386</v>
      </c>
      <c r="F138" s="24" t="s">
        <v>1498</v>
      </c>
      <c r="G138" s="11"/>
      <c r="H138" s="11"/>
      <c r="I138" s="11"/>
      <c r="J138" s="12"/>
      <c r="K138" s="12"/>
      <c r="L138" s="12"/>
      <c r="M138" s="12"/>
      <c r="N138" s="158" t="s">
        <v>1524</v>
      </c>
      <c r="O138" s="159"/>
      <c r="P138" s="160"/>
      <c r="Q138" t="s">
        <v>1537</v>
      </c>
    </row>
    <row r="139" spans="1:17" ht="20.100000000000001" customHeight="1">
      <c r="A139" s="8">
        <v>2</v>
      </c>
      <c r="B139" s="22">
        <v>2321124962</v>
      </c>
      <c r="C139" s="9" t="s">
        <v>1402</v>
      </c>
      <c r="D139" s="10" t="s">
        <v>1275</v>
      </c>
      <c r="E139" s="24" t="s">
        <v>1386</v>
      </c>
      <c r="F139" s="24" t="s">
        <v>1498</v>
      </c>
      <c r="G139" s="11"/>
      <c r="H139" s="11"/>
      <c r="I139" s="11"/>
      <c r="J139" s="12"/>
      <c r="K139" s="12"/>
      <c r="L139" s="12"/>
      <c r="M139" s="12"/>
      <c r="N139" s="152" t="s">
        <v>1524</v>
      </c>
      <c r="O139" s="153"/>
      <c r="P139" s="154"/>
      <c r="Q139" t="s">
        <v>1537</v>
      </c>
    </row>
    <row r="140" spans="1:17" ht="20.100000000000001" customHeight="1">
      <c r="A140" s="8">
        <v>3</v>
      </c>
      <c r="B140" s="22">
        <v>2321124092</v>
      </c>
      <c r="C140" s="9" t="s">
        <v>1403</v>
      </c>
      <c r="D140" s="10" t="s">
        <v>1404</v>
      </c>
      <c r="E140" s="24" t="s">
        <v>1386</v>
      </c>
      <c r="F140" s="24" t="s">
        <v>1498</v>
      </c>
      <c r="G140" s="11"/>
      <c r="H140" s="11"/>
      <c r="I140" s="11"/>
      <c r="J140" s="12"/>
      <c r="K140" s="12"/>
      <c r="L140" s="12"/>
      <c r="M140" s="12"/>
      <c r="N140" s="152" t="s">
        <v>1524</v>
      </c>
      <c r="O140" s="153"/>
      <c r="P140" s="154"/>
      <c r="Q140" t="s">
        <v>1537</v>
      </c>
    </row>
    <row r="141" spans="1:17" ht="20.100000000000001" customHeight="1">
      <c r="A141" s="8">
        <v>4</v>
      </c>
      <c r="B141" s="22">
        <v>2321123703</v>
      </c>
      <c r="C141" s="9" t="s">
        <v>1384</v>
      </c>
      <c r="D141" s="10" t="s">
        <v>1346</v>
      </c>
      <c r="E141" s="24" t="s">
        <v>1386</v>
      </c>
      <c r="F141" s="24" t="s">
        <v>1498</v>
      </c>
      <c r="G141" s="11"/>
      <c r="H141" s="11"/>
      <c r="I141" s="11"/>
      <c r="J141" s="12"/>
      <c r="K141" s="12"/>
      <c r="L141" s="12"/>
      <c r="M141" s="12"/>
      <c r="N141" s="152" t="s">
        <v>1524</v>
      </c>
      <c r="O141" s="153"/>
      <c r="P141" s="154"/>
      <c r="Q141" t="s">
        <v>1537</v>
      </c>
    </row>
    <row r="142" spans="1:17" ht="20.100000000000001" customHeight="1">
      <c r="A142" s="8">
        <v>5</v>
      </c>
      <c r="B142" s="22">
        <v>23211411798</v>
      </c>
      <c r="C142" s="9" t="s">
        <v>1405</v>
      </c>
      <c r="D142" s="10" t="s">
        <v>1287</v>
      </c>
      <c r="E142" s="24" t="s">
        <v>1386</v>
      </c>
      <c r="F142" s="24" t="s">
        <v>1498</v>
      </c>
      <c r="G142" s="11"/>
      <c r="H142" s="11"/>
      <c r="I142" s="11"/>
      <c r="J142" s="12"/>
      <c r="K142" s="12"/>
      <c r="L142" s="12"/>
      <c r="M142" s="12"/>
      <c r="N142" s="152" t="s">
        <v>1524</v>
      </c>
      <c r="O142" s="153"/>
      <c r="P142" s="154"/>
      <c r="Q142" t="s">
        <v>1537</v>
      </c>
    </row>
    <row r="143" spans="1:17" ht="20.100000000000001" customHeight="1">
      <c r="A143" s="8">
        <v>6</v>
      </c>
      <c r="B143" s="22">
        <v>2320216057</v>
      </c>
      <c r="C143" s="9" t="s">
        <v>1406</v>
      </c>
      <c r="D143" s="10" t="s">
        <v>1407</v>
      </c>
      <c r="E143" s="24" t="s">
        <v>1386</v>
      </c>
      <c r="F143" s="24" t="s">
        <v>1498</v>
      </c>
      <c r="G143" s="11"/>
      <c r="H143" s="11"/>
      <c r="I143" s="11"/>
      <c r="J143" s="12"/>
      <c r="K143" s="12"/>
      <c r="L143" s="12"/>
      <c r="M143" s="12"/>
      <c r="N143" s="152" t="s">
        <v>1524</v>
      </c>
      <c r="O143" s="153"/>
      <c r="P143" s="154"/>
      <c r="Q143" t="s">
        <v>1537</v>
      </c>
    </row>
    <row r="144" spans="1:17" ht="20.100000000000001" customHeight="1">
      <c r="A144" s="8">
        <v>7</v>
      </c>
      <c r="B144" s="22">
        <v>2321129639</v>
      </c>
      <c r="C144" s="9" t="s">
        <v>1408</v>
      </c>
      <c r="D144" s="10" t="s">
        <v>1409</v>
      </c>
      <c r="E144" s="24" t="s">
        <v>1386</v>
      </c>
      <c r="F144" s="24" t="s">
        <v>1498</v>
      </c>
      <c r="G144" s="11"/>
      <c r="H144" s="11"/>
      <c r="I144" s="11"/>
      <c r="J144" s="12"/>
      <c r="K144" s="12"/>
      <c r="L144" s="12"/>
      <c r="M144" s="12"/>
      <c r="N144" s="152" t="s">
        <v>1524</v>
      </c>
      <c r="O144" s="153"/>
      <c r="P144" s="154"/>
      <c r="Q144" t="s">
        <v>1537</v>
      </c>
    </row>
    <row r="145" spans="1:17" ht="20.100000000000001" customHeight="1">
      <c r="A145" s="8">
        <v>8</v>
      </c>
      <c r="B145" s="22">
        <v>23211211695</v>
      </c>
      <c r="C145" s="9" t="s">
        <v>1286</v>
      </c>
      <c r="D145" s="10" t="s">
        <v>1289</v>
      </c>
      <c r="E145" s="24" t="s">
        <v>1386</v>
      </c>
      <c r="F145" s="24" t="s">
        <v>1498</v>
      </c>
      <c r="G145" s="11"/>
      <c r="H145" s="11"/>
      <c r="I145" s="11"/>
      <c r="J145" s="12"/>
      <c r="K145" s="12"/>
      <c r="L145" s="12"/>
      <c r="M145" s="12"/>
      <c r="N145" s="152" t="s">
        <v>1524</v>
      </c>
      <c r="O145" s="153"/>
      <c r="P145" s="154"/>
      <c r="Q145" t="s">
        <v>1537</v>
      </c>
    </row>
    <row r="146" spans="1:17" ht="20.100000000000001" customHeight="1">
      <c r="A146" s="8">
        <v>9</v>
      </c>
      <c r="B146" s="22">
        <v>2321118053</v>
      </c>
      <c r="C146" s="9" t="s">
        <v>1410</v>
      </c>
      <c r="D146" s="10" t="s">
        <v>1354</v>
      </c>
      <c r="E146" s="24" t="s">
        <v>1386</v>
      </c>
      <c r="F146" s="24" t="s">
        <v>1498</v>
      </c>
      <c r="G146" s="11"/>
      <c r="H146" s="11"/>
      <c r="I146" s="11"/>
      <c r="J146" s="12"/>
      <c r="K146" s="12"/>
      <c r="L146" s="12"/>
      <c r="M146" s="12"/>
      <c r="N146" s="152" t="s">
        <v>1524</v>
      </c>
      <c r="O146" s="153"/>
      <c r="P146" s="154"/>
      <c r="Q146" t="s">
        <v>1537</v>
      </c>
    </row>
    <row r="147" spans="1:17" ht="20.100000000000001" customHeight="1">
      <c r="A147" s="8">
        <v>10</v>
      </c>
      <c r="B147" s="22">
        <v>2221866013</v>
      </c>
      <c r="C147" s="9" t="s">
        <v>1411</v>
      </c>
      <c r="D147" s="10" t="s">
        <v>1412</v>
      </c>
      <c r="E147" s="24" t="s">
        <v>1386</v>
      </c>
      <c r="F147" s="24" t="s">
        <v>1509</v>
      </c>
      <c r="G147" s="11"/>
      <c r="H147" s="11"/>
      <c r="I147" s="11"/>
      <c r="J147" s="12"/>
      <c r="K147" s="12"/>
      <c r="L147" s="12"/>
      <c r="M147" s="12"/>
      <c r="N147" s="152" t="s">
        <v>1524</v>
      </c>
      <c r="O147" s="153"/>
      <c r="P147" s="154"/>
      <c r="Q147" t="s">
        <v>1537</v>
      </c>
    </row>
    <row r="148" spans="1:17" ht="20.100000000000001" customHeight="1">
      <c r="A148" s="8">
        <v>11</v>
      </c>
      <c r="B148" s="22">
        <v>2320120556</v>
      </c>
      <c r="C148" s="9" t="s">
        <v>1413</v>
      </c>
      <c r="D148" s="10" t="s">
        <v>1293</v>
      </c>
      <c r="E148" s="24" t="s">
        <v>1386</v>
      </c>
      <c r="F148" s="24" t="s">
        <v>1498</v>
      </c>
      <c r="G148" s="11"/>
      <c r="H148" s="11"/>
      <c r="I148" s="11"/>
      <c r="J148" s="12"/>
      <c r="K148" s="12"/>
      <c r="L148" s="12"/>
      <c r="M148" s="12"/>
      <c r="N148" s="152" t="s">
        <v>1524</v>
      </c>
      <c r="O148" s="153"/>
      <c r="P148" s="154"/>
      <c r="Q148" t="s">
        <v>1537</v>
      </c>
    </row>
    <row r="149" spans="1:17" ht="20.100000000000001" customHeight="1">
      <c r="A149" s="8">
        <v>12</v>
      </c>
      <c r="B149" s="22">
        <v>2320120358</v>
      </c>
      <c r="C149" s="9" t="s">
        <v>1414</v>
      </c>
      <c r="D149" s="10" t="s">
        <v>1415</v>
      </c>
      <c r="E149" s="24" t="s">
        <v>1386</v>
      </c>
      <c r="F149" s="24" t="s">
        <v>1498</v>
      </c>
      <c r="G149" s="11"/>
      <c r="H149" s="11"/>
      <c r="I149" s="11"/>
      <c r="J149" s="12"/>
      <c r="K149" s="12"/>
      <c r="L149" s="12"/>
      <c r="M149" s="12"/>
      <c r="N149" s="152" t="s">
        <v>1524</v>
      </c>
      <c r="O149" s="153"/>
      <c r="P149" s="154"/>
      <c r="Q149" t="s">
        <v>1537</v>
      </c>
    </row>
    <row r="150" spans="1:17" ht="20.100000000000001" customHeight="1">
      <c r="A150" s="8">
        <v>13</v>
      </c>
      <c r="B150" s="22">
        <v>2320123706</v>
      </c>
      <c r="C150" s="9" t="s">
        <v>1416</v>
      </c>
      <c r="D150" s="10" t="s">
        <v>1417</v>
      </c>
      <c r="E150" s="24" t="s">
        <v>1386</v>
      </c>
      <c r="F150" s="24" t="s">
        <v>1498</v>
      </c>
      <c r="G150" s="11"/>
      <c r="H150" s="11"/>
      <c r="I150" s="11"/>
      <c r="J150" s="12"/>
      <c r="K150" s="12"/>
      <c r="L150" s="12"/>
      <c r="M150" s="12"/>
      <c r="N150" s="152" t="s">
        <v>1524</v>
      </c>
      <c r="O150" s="153"/>
      <c r="P150" s="154"/>
      <c r="Q150" t="s">
        <v>1537</v>
      </c>
    </row>
    <row r="151" spans="1:17" ht="20.100000000000001" customHeight="1">
      <c r="A151" s="8">
        <v>14</v>
      </c>
      <c r="B151" s="22">
        <v>23211210267</v>
      </c>
      <c r="C151" s="9" t="s">
        <v>1384</v>
      </c>
      <c r="D151" s="10" t="s">
        <v>1418</v>
      </c>
      <c r="E151" s="24" t="s">
        <v>1386</v>
      </c>
      <c r="F151" s="24" t="s">
        <v>1498</v>
      </c>
      <c r="G151" s="11"/>
      <c r="H151" s="11"/>
      <c r="I151" s="11"/>
      <c r="J151" s="12"/>
      <c r="K151" s="12"/>
      <c r="L151" s="12"/>
      <c r="M151" s="12"/>
      <c r="N151" s="152" t="s">
        <v>1524</v>
      </c>
      <c r="O151" s="153"/>
      <c r="P151" s="154"/>
      <c r="Q151" t="s">
        <v>1537</v>
      </c>
    </row>
    <row r="152" spans="1:17" ht="20.100000000000001" customHeight="1">
      <c r="A152" s="8">
        <v>15</v>
      </c>
      <c r="B152" s="22">
        <v>2321117999</v>
      </c>
      <c r="C152" s="9" t="s">
        <v>1419</v>
      </c>
      <c r="D152" s="10" t="s">
        <v>1301</v>
      </c>
      <c r="E152" s="24" t="s">
        <v>1386</v>
      </c>
      <c r="F152" s="24" t="s">
        <v>1498</v>
      </c>
      <c r="G152" s="11"/>
      <c r="H152" s="11"/>
      <c r="I152" s="11"/>
      <c r="J152" s="12"/>
      <c r="K152" s="12"/>
      <c r="L152" s="12"/>
      <c r="M152" s="12"/>
      <c r="N152" s="152" t="s">
        <v>1524</v>
      </c>
      <c r="O152" s="153"/>
      <c r="P152" s="154"/>
      <c r="Q152" t="s">
        <v>1537</v>
      </c>
    </row>
    <row r="153" spans="1:17" ht="20.100000000000001" customHeight="1">
      <c r="A153" s="8">
        <v>16</v>
      </c>
      <c r="B153" s="22">
        <v>2321118250</v>
      </c>
      <c r="C153" s="9" t="s">
        <v>1420</v>
      </c>
      <c r="D153" s="10" t="s">
        <v>1363</v>
      </c>
      <c r="E153" s="24" t="s">
        <v>1386</v>
      </c>
      <c r="F153" s="24" t="s">
        <v>1498</v>
      </c>
      <c r="G153" s="11"/>
      <c r="H153" s="11"/>
      <c r="I153" s="11"/>
      <c r="J153" s="12"/>
      <c r="K153" s="12"/>
      <c r="L153" s="12"/>
      <c r="M153" s="12"/>
      <c r="N153" s="152" t="s">
        <v>1524</v>
      </c>
      <c r="O153" s="153"/>
      <c r="P153" s="154"/>
      <c r="Q153" t="s">
        <v>1537</v>
      </c>
    </row>
    <row r="154" spans="1:17" ht="20.100000000000001" customHeight="1">
      <c r="A154" s="8">
        <v>17</v>
      </c>
      <c r="B154" s="22">
        <v>2321253723</v>
      </c>
      <c r="C154" s="9" t="s">
        <v>1421</v>
      </c>
      <c r="D154" s="10" t="s">
        <v>1363</v>
      </c>
      <c r="E154" s="24" t="s">
        <v>1386</v>
      </c>
      <c r="F154" s="24" t="s">
        <v>1498</v>
      </c>
      <c r="G154" s="11"/>
      <c r="H154" s="11"/>
      <c r="I154" s="11"/>
      <c r="J154" s="12"/>
      <c r="K154" s="12"/>
      <c r="L154" s="12"/>
      <c r="M154" s="12"/>
      <c r="N154" s="152" t="s">
        <v>1524</v>
      </c>
      <c r="O154" s="153"/>
      <c r="P154" s="154"/>
      <c r="Q154" t="s">
        <v>1537</v>
      </c>
    </row>
    <row r="155" spans="1:17" ht="20.100000000000001" customHeight="1">
      <c r="A155" s="8">
        <v>18</v>
      </c>
      <c r="B155" s="22">
        <v>2320215994</v>
      </c>
      <c r="C155" s="9" t="s">
        <v>1422</v>
      </c>
      <c r="D155" s="10" t="s">
        <v>1423</v>
      </c>
      <c r="E155" s="24" t="s">
        <v>1386</v>
      </c>
      <c r="F155" s="24" t="s">
        <v>1498</v>
      </c>
      <c r="G155" s="11"/>
      <c r="H155" s="11"/>
      <c r="I155" s="11"/>
      <c r="J155" s="12"/>
      <c r="K155" s="12"/>
      <c r="L155" s="12"/>
      <c r="M155" s="12"/>
      <c r="N155" s="152" t="s">
        <v>1524</v>
      </c>
      <c r="O155" s="153"/>
      <c r="P155" s="154"/>
      <c r="Q155" t="s">
        <v>1537</v>
      </c>
    </row>
    <row r="156" spans="1:17" ht="20.100000000000001" customHeight="1">
      <c r="A156" s="8">
        <v>19</v>
      </c>
      <c r="B156" s="22">
        <v>2321124966</v>
      </c>
      <c r="C156" s="9" t="s">
        <v>1424</v>
      </c>
      <c r="D156" s="10" t="s">
        <v>1425</v>
      </c>
      <c r="E156" s="24" t="s">
        <v>1386</v>
      </c>
      <c r="F156" s="24" t="s">
        <v>1498</v>
      </c>
      <c r="G156" s="11"/>
      <c r="H156" s="11"/>
      <c r="I156" s="11"/>
      <c r="J156" s="12"/>
      <c r="K156" s="12"/>
      <c r="L156" s="12"/>
      <c r="M156" s="12"/>
      <c r="N156" s="152" t="s">
        <v>1524</v>
      </c>
      <c r="O156" s="153"/>
      <c r="P156" s="154"/>
      <c r="Q156" t="s">
        <v>1537</v>
      </c>
    </row>
    <row r="157" spans="1:17" ht="20.100000000000001" customHeight="1">
      <c r="A157" s="8">
        <v>20</v>
      </c>
      <c r="B157" s="22">
        <v>2221439015</v>
      </c>
      <c r="C157" s="9" t="s">
        <v>1426</v>
      </c>
      <c r="D157" s="10" t="s">
        <v>1427</v>
      </c>
      <c r="E157" s="24" t="s">
        <v>1386</v>
      </c>
      <c r="F157" s="24" t="s">
        <v>1510</v>
      </c>
      <c r="G157" s="11"/>
      <c r="H157" s="11"/>
      <c r="I157" s="11"/>
      <c r="J157" s="12"/>
      <c r="K157" s="12"/>
      <c r="L157" s="12"/>
      <c r="M157" s="12"/>
      <c r="N157" s="152" t="s">
        <v>1524</v>
      </c>
      <c r="O157" s="153"/>
      <c r="P157" s="154"/>
      <c r="Q157" t="s">
        <v>1537</v>
      </c>
    </row>
    <row r="158" spans="1:17" ht="20.100000000000001" customHeight="1">
      <c r="A158" s="8">
        <v>21</v>
      </c>
      <c r="B158" s="22">
        <v>23211212485</v>
      </c>
      <c r="C158" s="9" t="s">
        <v>1428</v>
      </c>
      <c r="D158" s="10" t="s">
        <v>1305</v>
      </c>
      <c r="E158" s="24" t="s">
        <v>1386</v>
      </c>
      <c r="F158" s="24" t="s">
        <v>1498</v>
      </c>
      <c r="G158" s="11"/>
      <c r="H158" s="11"/>
      <c r="I158" s="11"/>
      <c r="J158" s="12"/>
      <c r="K158" s="12"/>
      <c r="L158" s="12"/>
      <c r="M158" s="12"/>
      <c r="N158" s="152" t="s">
        <v>1524</v>
      </c>
      <c r="O158" s="153"/>
      <c r="P158" s="154"/>
      <c r="Q158" t="s">
        <v>1537</v>
      </c>
    </row>
    <row r="159" spans="1:17" ht="20.100000000000001" customHeight="1">
      <c r="A159" s="8">
        <v>22</v>
      </c>
      <c r="B159" s="22">
        <v>23201212364</v>
      </c>
      <c r="C159" s="9" t="s">
        <v>1429</v>
      </c>
      <c r="D159" s="10" t="s">
        <v>1430</v>
      </c>
      <c r="E159" s="24" t="s">
        <v>1386</v>
      </c>
      <c r="F159" s="24" t="s">
        <v>1498</v>
      </c>
      <c r="G159" s="11"/>
      <c r="H159" s="11"/>
      <c r="I159" s="11"/>
      <c r="J159" s="12"/>
      <c r="K159" s="12"/>
      <c r="L159" s="12"/>
      <c r="M159" s="12"/>
      <c r="N159" s="152" t="s">
        <v>1524</v>
      </c>
      <c r="O159" s="153"/>
      <c r="P159" s="154"/>
      <c r="Q159" t="s">
        <v>1537</v>
      </c>
    </row>
    <row r="160" spans="1:17" ht="20.100000000000001" customHeight="1">
      <c r="A160" s="8">
        <v>23</v>
      </c>
      <c r="B160" s="22">
        <v>23211210312</v>
      </c>
      <c r="C160" s="9" t="s">
        <v>1384</v>
      </c>
      <c r="D160" s="10" t="s">
        <v>1431</v>
      </c>
      <c r="E160" s="24" t="s">
        <v>1386</v>
      </c>
      <c r="F160" s="24" t="s">
        <v>1498</v>
      </c>
      <c r="G160" s="11"/>
      <c r="H160" s="11"/>
      <c r="I160" s="11"/>
      <c r="J160" s="12"/>
      <c r="K160" s="12"/>
      <c r="L160" s="12"/>
      <c r="M160" s="12"/>
      <c r="N160" s="152" t="s">
        <v>1524</v>
      </c>
      <c r="O160" s="153"/>
      <c r="P160" s="154"/>
      <c r="Q160" t="s">
        <v>1537</v>
      </c>
    </row>
    <row r="161" spans="1:17" ht="20.100000000000001" customHeight="1">
      <c r="A161" s="8">
        <v>24</v>
      </c>
      <c r="B161" s="22">
        <v>2221435841</v>
      </c>
      <c r="C161" s="9" t="s">
        <v>1432</v>
      </c>
      <c r="D161" s="10" t="s">
        <v>1375</v>
      </c>
      <c r="E161" s="24" t="s">
        <v>1386</v>
      </c>
      <c r="F161" s="24" t="s">
        <v>1501</v>
      </c>
      <c r="G161" s="11"/>
      <c r="H161" s="11"/>
      <c r="I161" s="11"/>
      <c r="J161" s="12"/>
      <c r="K161" s="12"/>
      <c r="L161" s="12"/>
      <c r="M161" s="12"/>
      <c r="N161" s="152" t="s">
        <v>1524</v>
      </c>
      <c r="O161" s="153"/>
      <c r="P161" s="154"/>
      <c r="Q161" t="s">
        <v>1537</v>
      </c>
    </row>
    <row r="162" spans="1:17" ht="20.100000000000001" customHeight="1">
      <c r="A162" s="8">
        <v>25</v>
      </c>
      <c r="B162" s="22">
        <v>23211211813</v>
      </c>
      <c r="C162" s="9" t="s">
        <v>1433</v>
      </c>
      <c r="D162" s="10" t="s">
        <v>1434</v>
      </c>
      <c r="E162" s="24" t="s">
        <v>1386</v>
      </c>
      <c r="F162" s="24" t="s">
        <v>1498</v>
      </c>
      <c r="G162" s="11"/>
      <c r="H162" s="11"/>
      <c r="I162" s="11"/>
      <c r="J162" s="12"/>
      <c r="K162" s="12"/>
      <c r="L162" s="12"/>
      <c r="M162" s="12"/>
      <c r="N162" s="152" t="s">
        <v>1524</v>
      </c>
      <c r="O162" s="153"/>
      <c r="P162" s="154"/>
      <c r="Q162" t="s">
        <v>1537</v>
      </c>
    </row>
    <row r="163" spans="1:17" ht="20.100000000000001" customHeight="1">
      <c r="A163" s="8">
        <v>26</v>
      </c>
      <c r="B163" s="22">
        <v>23211210251</v>
      </c>
      <c r="C163" s="9" t="s">
        <v>1397</v>
      </c>
      <c r="D163" s="10" t="s">
        <v>1435</v>
      </c>
      <c r="E163" s="24" t="s">
        <v>1386</v>
      </c>
      <c r="F163" s="24" t="s">
        <v>1498</v>
      </c>
      <c r="G163" s="11"/>
      <c r="H163" s="11"/>
      <c r="I163" s="11"/>
      <c r="J163" s="12"/>
      <c r="K163" s="12"/>
      <c r="L163" s="12"/>
      <c r="M163" s="12"/>
      <c r="N163" s="152" t="s">
        <v>1524</v>
      </c>
      <c r="O163" s="153"/>
      <c r="P163" s="154"/>
      <c r="Q163" t="s">
        <v>1537</v>
      </c>
    </row>
    <row r="164" spans="1:17" ht="20.100000000000001" customHeight="1">
      <c r="A164" s="8">
        <v>27</v>
      </c>
      <c r="B164" s="22">
        <v>23211211995</v>
      </c>
      <c r="C164" s="9" t="s">
        <v>1286</v>
      </c>
      <c r="D164" s="10" t="s">
        <v>1378</v>
      </c>
      <c r="E164" s="24" t="s">
        <v>1386</v>
      </c>
      <c r="F164" s="24" t="s">
        <v>1498</v>
      </c>
      <c r="G164" s="11"/>
      <c r="H164" s="11"/>
      <c r="I164" s="11"/>
      <c r="J164" s="12"/>
      <c r="K164" s="12"/>
      <c r="L164" s="12"/>
      <c r="M164" s="12"/>
      <c r="N164" s="152" t="s">
        <v>1524</v>
      </c>
      <c r="O164" s="153"/>
      <c r="P164" s="154"/>
      <c r="Q164" t="s">
        <v>1537</v>
      </c>
    </row>
    <row r="165" spans="1:17" ht="20.100000000000001" customHeight="1">
      <c r="A165" s="8">
        <v>28</v>
      </c>
      <c r="B165" s="22">
        <v>23211211911</v>
      </c>
      <c r="C165" s="9" t="s">
        <v>1436</v>
      </c>
      <c r="D165" s="10" t="s">
        <v>1437</v>
      </c>
      <c r="E165" s="24" t="s">
        <v>1386</v>
      </c>
      <c r="F165" s="24" t="s">
        <v>1498</v>
      </c>
      <c r="G165" s="11"/>
      <c r="H165" s="11"/>
      <c r="I165" s="11"/>
      <c r="J165" s="12"/>
      <c r="K165" s="12"/>
      <c r="L165" s="12"/>
      <c r="M165" s="12"/>
      <c r="N165" s="152" t="s">
        <v>1524</v>
      </c>
      <c r="O165" s="153"/>
      <c r="P165" s="154"/>
      <c r="Q165" t="s">
        <v>1537</v>
      </c>
    </row>
    <row r="166" spans="1:17" ht="20.100000000000001" customHeight="1">
      <c r="A166" s="8">
        <v>29</v>
      </c>
      <c r="B166" s="22">
        <v>2321124714</v>
      </c>
      <c r="C166" s="9" t="s">
        <v>1438</v>
      </c>
      <c r="D166" s="10" t="s">
        <v>1439</v>
      </c>
      <c r="E166" s="24" t="s">
        <v>1386</v>
      </c>
      <c r="F166" s="24" t="s">
        <v>1498</v>
      </c>
      <c r="G166" s="11"/>
      <c r="H166" s="11"/>
      <c r="I166" s="11"/>
      <c r="J166" s="12"/>
      <c r="K166" s="12"/>
      <c r="L166" s="12"/>
      <c r="M166" s="12"/>
      <c r="N166" s="152" t="s">
        <v>1524</v>
      </c>
      <c r="O166" s="153"/>
      <c r="P166" s="154"/>
      <c r="Q166" t="s">
        <v>1537</v>
      </c>
    </row>
    <row r="167" spans="1:17" ht="20.100000000000001" customHeight="1">
      <c r="A167" s="13">
        <v>30</v>
      </c>
      <c r="B167" s="22">
        <v>2221113490</v>
      </c>
      <c r="C167" s="9" t="s">
        <v>1315</v>
      </c>
      <c r="D167" s="10" t="s">
        <v>1314</v>
      </c>
      <c r="E167" s="24" t="s">
        <v>1386</v>
      </c>
      <c r="F167" s="24" t="s">
        <v>1509</v>
      </c>
      <c r="G167" s="14"/>
      <c r="H167" s="14"/>
      <c r="I167" s="14"/>
      <c r="J167" s="15"/>
      <c r="K167" s="15"/>
      <c r="L167" s="15"/>
      <c r="M167" s="15"/>
      <c r="N167" s="155" t="s">
        <v>1524</v>
      </c>
      <c r="O167" s="156"/>
      <c r="P167" s="157"/>
      <c r="Q167" t="s">
        <v>1537</v>
      </c>
    </row>
    <row r="168" spans="1:17" ht="20.100000000000001" customHeight="1">
      <c r="A168" s="16">
        <v>31</v>
      </c>
      <c r="B168" s="23">
        <v>2321113357</v>
      </c>
      <c r="C168" s="17" t="s">
        <v>1440</v>
      </c>
      <c r="D168" s="18" t="s">
        <v>1314</v>
      </c>
      <c r="E168" s="25" t="s">
        <v>1386</v>
      </c>
      <c r="F168" s="25" t="s">
        <v>1507</v>
      </c>
      <c r="G168" s="19"/>
      <c r="H168" s="19"/>
      <c r="I168" s="19"/>
      <c r="J168" s="20"/>
      <c r="K168" s="20"/>
      <c r="L168" s="20"/>
      <c r="M168" s="20"/>
      <c r="N168" s="158" t="s">
        <v>1524</v>
      </c>
      <c r="O168" s="159"/>
      <c r="P168" s="160"/>
      <c r="Q168" t="s">
        <v>1537</v>
      </c>
    </row>
    <row r="169" spans="1:17" ht="20.100000000000001" customHeight="1">
      <c r="A169" s="8">
        <v>32</v>
      </c>
      <c r="B169" s="22">
        <v>2321115073</v>
      </c>
      <c r="C169" s="9" t="s">
        <v>1330</v>
      </c>
      <c r="D169" s="10" t="s">
        <v>1441</v>
      </c>
      <c r="E169" s="24" t="s">
        <v>1386</v>
      </c>
      <c r="F169" s="24" t="s">
        <v>1498</v>
      </c>
      <c r="G169" s="11"/>
      <c r="H169" s="11"/>
      <c r="I169" s="11"/>
      <c r="J169" s="12"/>
      <c r="K169" s="12"/>
      <c r="L169" s="12"/>
      <c r="M169" s="12"/>
      <c r="N169" s="152" t="s">
        <v>1524</v>
      </c>
      <c r="O169" s="153"/>
      <c r="P169" s="154"/>
      <c r="Q169" t="s">
        <v>1537</v>
      </c>
    </row>
    <row r="170" spans="1:17" ht="20.100000000000001" customHeight="1">
      <c r="A170" s="8">
        <v>33</v>
      </c>
      <c r="B170" s="22">
        <v>2321118212</v>
      </c>
      <c r="C170" s="9" t="s">
        <v>1442</v>
      </c>
      <c r="D170" s="10" t="s">
        <v>1318</v>
      </c>
      <c r="E170" s="24" t="s">
        <v>1386</v>
      </c>
      <c r="F170" s="24" t="s">
        <v>1498</v>
      </c>
      <c r="G170" s="11"/>
      <c r="H170" s="11"/>
      <c r="I170" s="11"/>
      <c r="J170" s="12"/>
      <c r="K170" s="12"/>
      <c r="L170" s="12"/>
      <c r="M170" s="12"/>
      <c r="N170" s="152" t="s">
        <v>1524</v>
      </c>
      <c r="O170" s="153"/>
      <c r="P170" s="154"/>
      <c r="Q170" t="s">
        <v>1537</v>
      </c>
    </row>
    <row r="171" spans="1:17" ht="20.100000000000001" customHeight="1">
      <c r="A171" s="8">
        <v>34</v>
      </c>
      <c r="B171" s="22">
        <v>2221125577</v>
      </c>
      <c r="C171" s="9" t="s">
        <v>1443</v>
      </c>
      <c r="D171" s="10" t="s">
        <v>1385</v>
      </c>
      <c r="E171" s="24" t="s">
        <v>1444</v>
      </c>
      <c r="F171" s="24" t="s">
        <v>1500</v>
      </c>
      <c r="G171" s="11"/>
      <c r="H171" s="11"/>
      <c r="I171" s="11"/>
      <c r="J171" s="12"/>
      <c r="K171" s="12"/>
      <c r="L171" s="12"/>
      <c r="M171" s="12"/>
      <c r="N171" s="152" t="s">
        <v>1524</v>
      </c>
      <c r="O171" s="153"/>
      <c r="P171" s="154"/>
      <c r="Q171" t="s">
        <v>1537</v>
      </c>
    </row>
    <row r="172" spans="1:17" ht="20.100000000000001" customHeight="1">
      <c r="A172" s="8">
        <v>35</v>
      </c>
      <c r="B172" s="22">
        <v>23211210685</v>
      </c>
      <c r="C172" s="9" t="s">
        <v>1445</v>
      </c>
      <c r="D172" s="10" t="s">
        <v>1247</v>
      </c>
      <c r="E172" s="24" t="s">
        <v>1444</v>
      </c>
      <c r="F172" s="24" t="s">
        <v>1498</v>
      </c>
      <c r="G172" s="11"/>
      <c r="H172" s="11"/>
      <c r="I172" s="11"/>
      <c r="J172" s="12"/>
      <c r="K172" s="12"/>
      <c r="L172" s="12"/>
      <c r="M172" s="12"/>
      <c r="N172" s="152" t="s">
        <v>1524</v>
      </c>
      <c r="O172" s="153"/>
      <c r="P172" s="154"/>
      <c r="Q172" t="s">
        <v>1537</v>
      </c>
    </row>
    <row r="173" spans="1:17" ht="20.100000000000001" customHeight="1">
      <c r="A173" s="8">
        <v>36</v>
      </c>
      <c r="B173" s="22">
        <v>2221433674</v>
      </c>
      <c r="C173" s="9" t="s">
        <v>1340</v>
      </c>
      <c r="D173" s="10" t="s">
        <v>1446</v>
      </c>
      <c r="E173" s="24" t="s">
        <v>1444</v>
      </c>
      <c r="F173" s="24" t="s">
        <v>1501</v>
      </c>
      <c r="G173" s="11"/>
      <c r="H173" s="11"/>
      <c r="I173" s="11"/>
      <c r="J173" s="12"/>
      <c r="K173" s="12"/>
      <c r="L173" s="12"/>
      <c r="M173" s="12"/>
      <c r="N173" s="152" t="s">
        <v>1524</v>
      </c>
      <c r="O173" s="153"/>
      <c r="P173" s="154"/>
      <c r="Q173" t="s">
        <v>1537</v>
      </c>
    </row>
    <row r="174" spans="1:17" ht="20.100000000000001" customHeight="1">
      <c r="A174" s="8">
        <v>37</v>
      </c>
      <c r="B174" s="22">
        <v>2321125334</v>
      </c>
      <c r="C174" s="9" t="s">
        <v>1447</v>
      </c>
      <c r="D174" s="10" t="s">
        <v>1448</v>
      </c>
      <c r="E174" s="24" t="s">
        <v>1444</v>
      </c>
      <c r="F174" s="24" t="s">
        <v>1498</v>
      </c>
      <c r="G174" s="11"/>
      <c r="H174" s="11"/>
      <c r="I174" s="11"/>
      <c r="J174" s="12"/>
      <c r="K174" s="12"/>
      <c r="L174" s="12"/>
      <c r="M174" s="12"/>
      <c r="N174" s="152" t="s">
        <v>1524</v>
      </c>
      <c r="O174" s="153"/>
      <c r="P174" s="154"/>
      <c r="Q174" t="s">
        <v>1537</v>
      </c>
    </row>
    <row r="175" spans="1:17" ht="20.100000000000001" customHeight="1">
      <c r="A175" s="8">
        <v>38</v>
      </c>
      <c r="B175" s="22">
        <v>2321124969</v>
      </c>
      <c r="C175" s="9" t="s">
        <v>1343</v>
      </c>
      <c r="D175" s="10" t="s">
        <v>1449</v>
      </c>
      <c r="E175" s="24" t="s">
        <v>1444</v>
      </c>
      <c r="F175" s="24" t="s">
        <v>1498</v>
      </c>
      <c r="G175" s="11"/>
      <c r="H175" s="11"/>
      <c r="I175" s="11"/>
      <c r="J175" s="12"/>
      <c r="K175" s="12"/>
      <c r="L175" s="12"/>
      <c r="M175" s="12"/>
      <c r="N175" s="152" t="s">
        <v>1524</v>
      </c>
      <c r="O175" s="153"/>
      <c r="P175" s="154"/>
      <c r="Q175" t="s">
        <v>1537</v>
      </c>
    </row>
    <row r="176" spans="1:17" ht="20.100000000000001" customHeight="1">
      <c r="A176" s="8">
        <v>39</v>
      </c>
      <c r="B176" s="22">
        <v>23201211807</v>
      </c>
      <c r="C176" s="9" t="s">
        <v>1450</v>
      </c>
      <c r="D176" s="10" t="s">
        <v>1451</v>
      </c>
      <c r="E176" s="24" t="s">
        <v>1444</v>
      </c>
      <c r="F176" s="24" t="s">
        <v>1499</v>
      </c>
      <c r="G176" s="11"/>
      <c r="H176" s="11"/>
      <c r="I176" s="11"/>
      <c r="J176" s="12"/>
      <c r="K176" s="12"/>
      <c r="L176" s="12"/>
      <c r="M176" s="12"/>
      <c r="N176" s="152" t="s">
        <v>1524</v>
      </c>
      <c r="O176" s="153"/>
      <c r="P176" s="154"/>
      <c r="Q176" t="s">
        <v>1537</v>
      </c>
    </row>
    <row r="177" spans="1:17" ht="20.100000000000001" customHeight="1">
      <c r="A177" s="8">
        <v>40</v>
      </c>
      <c r="B177" s="22">
        <v>2221125627</v>
      </c>
      <c r="C177" s="9" t="s">
        <v>1452</v>
      </c>
      <c r="D177" s="10" t="s">
        <v>1336</v>
      </c>
      <c r="E177" s="24" t="s">
        <v>1444</v>
      </c>
      <c r="F177" s="24" t="s">
        <v>1500</v>
      </c>
      <c r="G177" s="11"/>
      <c r="H177" s="11"/>
      <c r="I177" s="11"/>
      <c r="J177" s="12"/>
      <c r="K177" s="12"/>
      <c r="L177" s="12"/>
      <c r="M177" s="12"/>
      <c r="N177" s="152" t="s">
        <v>1524</v>
      </c>
      <c r="O177" s="153"/>
      <c r="P177" s="154"/>
      <c r="Q177" t="s">
        <v>1537</v>
      </c>
    </row>
    <row r="179" spans="1:17" s="1" customFormat="1" ht="14.25" customHeight="1">
      <c r="B179" s="176" t="s">
        <v>7</v>
      </c>
      <c r="C179" s="176"/>
      <c r="D179" s="179" t="s">
        <v>1237</v>
      </c>
      <c r="E179" s="179"/>
      <c r="F179" s="179"/>
      <c r="G179" s="179"/>
      <c r="H179" s="179"/>
      <c r="I179" s="179"/>
      <c r="J179" s="179"/>
      <c r="K179" s="179"/>
      <c r="L179" s="179"/>
      <c r="M179" s="179"/>
      <c r="N179" s="119" t="s">
        <v>1518</v>
      </c>
    </row>
    <row r="180" spans="1:17" s="1" customFormat="1">
      <c r="B180" s="176" t="s">
        <v>8</v>
      </c>
      <c r="C180" s="176"/>
      <c r="D180" s="2" t="s">
        <v>1538</v>
      </c>
      <c r="E180" s="176" t="s">
        <v>1520</v>
      </c>
      <c r="F180" s="176"/>
      <c r="G180" s="176"/>
      <c r="H180" s="176"/>
      <c r="I180" s="176"/>
      <c r="J180" s="176"/>
      <c r="K180" s="176"/>
      <c r="L180" s="176"/>
      <c r="M180" s="176"/>
      <c r="N180" s="3" t="s">
        <v>9</v>
      </c>
      <c r="O180" s="4" t="s">
        <v>10</v>
      </c>
      <c r="P180" s="4">
        <v>2</v>
      </c>
    </row>
    <row r="181" spans="1:17" s="5" customFormat="1" ht="18.75" customHeight="1">
      <c r="B181" s="6" t="s">
        <v>1539</v>
      </c>
      <c r="C181" s="177" t="s">
        <v>1522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3" t="s">
        <v>11</v>
      </c>
      <c r="O181" s="3" t="s">
        <v>10</v>
      </c>
      <c r="P181" s="3">
        <v>2</v>
      </c>
    </row>
    <row r="182" spans="1:17" s="5" customFormat="1" ht="18.75" customHeight="1">
      <c r="A182" s="178" t="s">
        <v>1540</v>
      </c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3" t="s">
        <v>12</v>
      </c>
      <c r="O182" s="3" t="s">
        <v>10</v>
      </c>
      <c r="P182" s="3">
        <v>1</v>
      </c>
    </row>
    <row r="183" spans="1:17" ht="9" customHeight="1"/>
    <row r="184" spans="1:17" ht="15" customHeight="1">
      <c r="A184" s="162" t="s">
        <v>0</v>
      </c>
      <c r="B184" s="161" t="s">
        <v>13</v>
      </c>
      <c r="C184" s="163" t="s">
        <v>3</v>
      </c>
      <c r="D184" s="164" t="s">
        <v>4</v>
      </c>
      <c r="E184" s="161" t="s">
        <v>18</v>
      </c>
      <c r="F184" s="161" t="s">
        <v>19</v>
      </c>
      <c r="G184" s="165" t="s">
        <v>1241</v>
      </c>
      <c r="H184" s="165" t="s">
        <v>1242</v>
      </c>
      <c r="I184" s="161" t="s">
        <v>14</v>
      </c>
      <c r="J184" s="173" t="s">
        <v>6</v>
      </c>
      <c r="K184" s="174"/>
      <c r="L184" s="174"/>
      <c r="M184" s="175"/>
      <c r="N184" s="167" t="s">
        <v>15</v>
      </c>
      <c r="O184" s="168"/>
      <c r="P184" s="169"/>
    </row>
    <row r="185" spans="1:17" ht="27" customHeight="1">
      <c r="A185" s="162"/>
      <c r="B185" s="162"/>
      <c r="C185" s="163"/>
      <c r="D185" s="164"/>
      <c r="E185" s="162"/>
      <c r="F185" s="162"/>
      <c r="G185" s="166"/>
      <c r="H185" s="166"/>
      <c r="I185" s="162"/>
      <c r="J185" s="7" t="s">
        <v>1239</v>
      </c>
      <c r="K185" s="7" t="s">
        <v>1240</v>
      </c>
      <c r="L185" s="151" t="s">
        <v>1238</v>
      </c>
      <c r="M185" s="151" t="s">
        <v>17</v>
      </c>
      <c r="N185" s="170"/>
      <c r="O185" s="171"/>
      <c r="P185" s="172"/>
    </row>
    <row r="186" spans="1:17" ht="20.100000000000001" customHeight="1">
      <c r="A186" s="8">
        <v>1</v>
      </c>
      <c r="B186" s="22">
        <v>2321118027</v>
      </c>
      <c r="C186" s="9" t="s">
        <v>1453</v>
      </c>
      <c r="D186" s="10" t="s">
        <v>1336</v>
      </c>
      <c r="E186" s="24" t="s">
        <v>1444</v>
      </c>
      <c r="F186" s="24" t="s">
        <v>1498</v>
      </c>
      <c r="G186" s="11"/>
      <c r="H186" s="11"/>
      <c r="I186" s="11"/>
      <c r="J186" s="12"/>
      <c r="K186" s="12"/>
      <c r="L186" s="12"/>
      <c r="M186" s="12"/>
      <c r="N186" s="158" t="s">
        <v>1524</v>
      </c>
      <c r="O186" s="159"/>
      <c r="P186" s="160"/>
      <c r="Q186" t="s">
        <v>1541</v>
      </c>
    </row>
    <row r="187" spans="1:17" ht="20.100000000000001" customHeight="1">
      <c r="A187" s="8">
        <v>2</v>
      </c>
      <c r="B187" s="22">
        <v>2320264347</v>
      </c>
      <c r="C187" s="9" t="s">
        <v>1454</v>
      </c>
      <c r="D187" s="10" t="s">
        <v>1455</v>
      </c>
      <c r="E187" s="24" t="s">
        <v>1444</v>
      </c>
      <c r="F187" s="24" t="s">
        <v>1511</v>
      </c>
      <c r="G187" s="11"/>
      <c r="H187" s="11"/>
      <c r="I187" s="11"/>
      <c r="J187" s="12"/>
      <c r="K187" s="12"/>
      <c r="L187" s="12"/>
      <c r="M187" s="12"/>
      <c r="N187" s="152" t="s">
        <v>1524</v>
      </c>
      <c r="O187" s="153"/>
      <c r="P187" s="154"/>
      <c r="Q187" t="s">
        <v>1541</v>
      </c>
    </row>
    <row r="188" spans="1:17" ht="20.100000000000001" customHeight="1">
      <c r="A188" s="8">
        <v>3</v>
      </c>
      <c r="B188" s="22">
        <v>2320147625</v>
      </c>
      <c r="C188" s="9" t="s">
        <v>1456</v>
      </c>
      <c r="D188" s="10" t="s">
        <v>1457</v>
      </c>
      <c r="E188" s="24" t="s">
        <v>1444</v>
      </c>
      <c r="F188" s="24" t="s">
        <v>1511</v>
      </c>
      <c r="G188" s="11"/>
      <c r="H188" s="11"/>
      <c r="I188" s="11"/>
      <c r="J188" s="12"/>
      <c r="K188" s="12"/>
      <c r="L188" s="12"/>
      <c r="M188" s="12"/>
      <c r="N188" s="152" t="s">
        <v>1524</v>
      </c>
      <c r="O188" s="153"/>
      <c r="P188" s="154"/>
      <c r="Q188" t="s">
        <v>1541</v>
      </c>
    </row>
    <row r="189" spans="1:17" ht="20.100000000000001" customHeight="1">
      <c r="A189" s="8">
        <v>4</v>
      </c>
      <c r="B189" s="22">
        <v>23211212915</v>
      </c>
      <c r="C189" s="9" t="s">
        <v>1458</v>
      </c>
      <c r="D189" s="10" t="s">
        <v>1266</v>
      </c>
      <c r="E189" s="24" t="s">
        <v>1444</v>
      </c>
      <c r="F189" s="24" t="s">
        <v>1498</v>
      </c>
      <c r="G189" s="11"/>
      <c r="H189" s="11"/>
      <c r="I189" s="11"/>
      <c r="J189" s="12"/>
      <c r="K189" s="12"/>
      <c r="L189" s="12"/>
      <c r="M189" s="12"/>
      <c r="N189" s="152" t="s">
        <v>1524</v>
      </c>
      <c r="O189" s="153"/>
      <c r="P189" s="154"/>
      <c r="Q189" t="s">
        <v>1541</v>
      </c>
    </row>
    <row r="190" spans="1:17" ht="20.100000000000001" customHeight="1">
      <c r="A190" s="8">
        <v>5</v>
      </c>
      <c r="B190" s="22">
        <v>23201410494</v>
      </c>
      <c r="C190" s="9" t="s">
        <v>1459</v>
      </c>
      <c r="D190" s="10" t="s">
        <v>1460</v>
      </c>
      <c r="E190" s="24" t="s">
        <v>1444</v>
      </c>
      <c r="F190" s="24" t="s">
        <v>1511</v>
      </c>
      <c r="G190" s="11"/>
      <c r="H190" s="11"/>
      <c r="I190" s="11"/>
      <c r="J190" s="12"/>
      <c r="K190" s="12"/>
      <c r="L190" s="12"/>
      <c r="M190" s="12"/>
      <c r="N190" s="152" t="s">
        <v>1524</v>
      </c>
      <c r="O190" s="153"/>
      <c r="P190" s="154"/>
      <c r="Q190" t="s">
        <v>1541</v>
      </c>
    </row>
    <row r="191" spans="1:17" ht="20.100000000000001" customHeight="1">
      <c r="A191" s="8">
        <v>6</v>
      </c>
      <c r="B191" s="22">
        <v>23211210623</v>
      </c>
      <c r="C191" s="9" t="s">
        <v>1397</v>
      </c>
      <c r="D191" s="10" t="s">
        <v>1273</v>
      </c>
      <c r="E191" s="24" t="s">
        <v>1444</v>
      </c>
      <c r="F191" s="24" t="s">
        <v>1498</v>
      </c>
      <c r="G191" s="11"/>
      <c r="H191" s="11"/>
      <c r="I191" s="11"/>
      <c r="J191" s="12"/>
      <c r="K191" s="12"/>
      <c r="L191" s="12"/>
      <c r="M191" s="12"/>
      <c r="N191" s="152" t="s">
        <v>1524</v>
      </c>
      <c r="O191" s="153"/>
      <c r="P191" s="154"/>
      <c r="Q191" t="s">
        <v>1541</v>
      </c>
    </row>
    <row r="192" spans="1:17" ht="20.100000000000001" customHeight="1">
      <c r="A192" s="8">
        <v>7</v>
      </c>
      <c r="B192" s="22">
        <v>2221123522</v>
      </c>
      <c r="C192" s="9" t="s">
        <v>1461</v>
      </c>
      <c r="D192" s="10" t="s">
        <v>1341</v>
      </c>
      <c r="E192" s="24" t="s">
        <v>1444</v>
      </c>
      <c r="F192" s="24" t="s">
        <v>1500</v>
      </c>
      <c r="G192" s="11"/>
      <c r="H192" s="11"/>
      <c r="I192" s="11"/>
      <c r="J192" s="12"/>
      <c r="K192" s="12"/>
      <c r="L192" s="12"/>
      <c r="M192" s="12"/>
      <c r="N192" s="152" t="s">
        <v>1524</v>
      </c>
      <c r="O192" s="153"/>
      <c r="P192" s="154"/>
      <c r="Q192" t="s">
        <v>1541</v>
      </c>
    </row>
    <row r="193" spans="1:17" ht="20.100000000000001" customHeight="1">
      <c r="A193" s="8">
        <v>8</v>
      </c>
      <c r="B193" s="22">
        <v>2321122017</v>
      </c>
      <c r="C193" s="9" t="s">
        <v>1384</v>
      </c>
      <c r="D193" s="10" t="s">
        <v>1341</v>
      </c>
      <c r="E193" s="24" t="s">
        <v>1444</v>
      </c>
      <c r="F193" s="24" t="s">
        <v>1499</v>
      </c>
      <c r="G193" s="11"/>
      <c r="H193" s="11"/>
      <c r="I193" s="11"/>
      <c r="J193" s="12"/>
      <c r="K193" s="12"/>
      <c r="L193" s="12"/>
      <c r="M193" s="12"/>
      <c r="N193" s="152" t="s">
        <v>1524</v>
      </c>
      <c r="O193" s="153"/>
      <c r="P193" s="154"/>
      <c r="Q193" t="s">
        <v>1541</v>
      </c>
    </row>
    <row r="194" spans="1:17" ht="20.100000000000001" customHeight="1">
      <c r="A194" s="8">
        <v>9</v>
      </c>
      <c r="B194" s="22">
        <v>2221123520</v>
      </c>
      <c r="C194" s="9" t="s">
        <v>1401</v>
      </c>
      <c r="D194" s="10" t="s">
        <v>1344</v>
      </c>
      <c r="E194" s="24" t="s">
        <v>1444</v>
      </c>
      <c r="F194" s="24" t="s">
        <v>1500</v>
      </c>
      <c r="G194" s="11"/>
      <c r="H194" s="11"/>
      <c r="I194" s="11"/>
      <c r="J194" s="12"/>
      <c r="K194" s="12"/>
      <c r="L194" s="12"/>
      <c r="M194" s="12"/>
      <c r="N194" s="152" t="s">
        <v>38</v>
      </c>
      <c r="O194" s="153"/>
      <c r="P194" s="154"/>
      <c r="Q194" t="s">
        <v>1541</v>
      </c>
    </row>
    <row r="195" spans="1:17" ht="20.100000000000001" customHeight="1">
      <c r="A195" s="8">
        <v>10</v>
      </c>
      <c r="B195" s="22">
        <v>2321112003</v>
      </c>
      <c r="C195" s="9" t="s">
        <v>1462</v>
      </c>
      <c r="D195" s="10" t="s">
        <v>1275</v>
      </c>
      <c r="E195" s="24" t="s">
        <v>1444</v>
      </c>
      <c r="F195" s="24" t="s">
        <v>1498</v>
      </c>
      <c r="G195" s="11"/>
      <c r="H195" s="11"/>
      <c r="I195" s="11"/>
      <c r="J195" s="12"/>
      <c r="K195" s="12"/>
      <c r="L195" s="12"/>
      <c r="M195" s="12"/>
      <c r="N195" s="152" t="s">
        <v>1524</v>
      </c>
      <c r="O195" s="153"/>
      <c r="P195" s="154"/>
      <c r="Q195" t="s">
        <v>1541</v>
      </c>
    </row>
    <row r="196" spans="1:17" ht="20.100000000000001" customHeight="1">
      <c r="A196" s="8">
        <v>11</v>
      </c>
      <c r="B196" s="22">
        <v>2021125054</v>
      </c>
      <c r="C196" s="9" t="s">
        <v>1463</v>
      </c>
      <c r="D196" s="10" t="s">
        <v>1464</v>
      </c>
      <c r="E196" s="24" t="s">
        <v>1444</v>
      </c>
      <c r="F196" s="24" t="s">
        <v>1502</v>
      </c>
      <c r="G196" s="11"/>
      <c r="H196" s="11"/>
      <c r="I196" s="11"/>
      <c r="J196" s="12"/>
      <c r="K196" s="12"/>
      <c r="L196" s="12"/>
      <c r="M196" s="12"/>
      <c r="N196" s="152" t="s">
        <v>1524</v>
      </c>
      <c r="O196" s="153"/>
      <c r="P196" s="154"/>
      <c r="Q196" t="s">
        <v>1541</v>
      </c>
    </row>
    <row r="197" spans="1:17" ht="20.100000000000001" customHeight="1">
      <c r="A197" s="8">
        <v>12</v>
      </c>
      <c r="B197" s="22">
        <v>2320122021</v>
      </c>
      <c r="C197" s="9" t="s">
        <v>1465</v>
      </c>
      <c r="D197" s="10" t="s">
        <v>1466</v>
      </c>
      <c r="E197" s="24" t="s">
        <v>1444</v>
      </c>
      <c r="F197" s="24" t="s">
        <v>1498</v>
      </c>
      <c r="G197" s="11"/>
      <c r="H197" s="11"/>
      <c r="I197" s="11"/>
      <c r="J197" s="12"/>
      <c r="K197" s="12"/>
      <c r="L197" s="12"/>
      <c r="M197" s="12"/>
      <c r="N197" s="152" t="s">
        <v>1524</v>
      </c>
      <c r="O197" s="153"/>
      <c r="P197" s="154"/>
      <c r="Q197" t="s">
        <v>1541</v>
      </c>
    </row>
    <row r="198" spans="1:17" ht="20.100000000000001" customHeight="1">
      <c r="A198" s="8">
        <v>13</v>
      </c>
      <c r="B198" s="22">
        <v>2321117975</v>
      </c>
      <c r="C198" s="9" t="s">
        <v>1467</v>
      </c>
      <c r="D198" s="10" t="s">
        <v>1352</v>
      </c>
      <c r="E198" s="24" t="s">
        <v>1444</v>
      </c>
      <c r="F198" s="24" t="s">
        <v>1498</v>
      </c>
      <c r="G198" s="11"/>
      <c r="H198" s="11"/>
      <c r="I198" s="11"/>
      <c r="J198" s="12"/>
      <c r="K198" s="12"/>
      <c r="L198" s="12"/>
      <c r="M198" s="12"/>
      <c r="N198" s="152" t="s">
        <v>1524</v>
      </c>
      <c r="O198" s="153"/>
      <c r="P198" s="154"/>
      <c r="Q198" t="s">
        <v>1541</v>
      </c>
    </row>
    <row r="199" spans="1:17" ht="20.100000000000001" customHeight="1">
      <c r="A199" s="8">
        <v>14</v>
      </c>
      <c r="B199" s="22">
        <v>2321121335</v>
      </c>
      <c r="C199" s="9" t="s">
        <v>1468</v>
      </c>
      <c r="D199" s="10" t="s">
        <v>1469</v>
      </c>
      <c r="E199" s="24" t="s">
        <v>1444</v>
      </c>
      <c r="F199" s="24" t="s">
        <v>1498</v>
      </c>
      <c r="G199" s="11"/>
      <c r="H199" s="11"/>
      <c r="I199" s="11"/>
      <c r="J199" s="12"/>
      <c r="K199" s="12"/>
      <c r="L199" s="12"/>
      <c r="M199" s="12"/>
      <c r="N199" s="152" t="s">
        <v>1524</v>
      </c>
      <c r="O199" s="153"/>
      <c r="P199" s="154"/>
      <c r="Q199" t="s">
        <v>1541</v>
      </c>
    </row>
    <row r="200" spans="1:17" ht="20.100000000000001" customHeight="1">
      <c r="A200" s="8">
        <v>15</v>
      </c>
      <c r="B200" s="22">
        <v>23211211589</v>
      </c>
      <c r="C200" s="9" t="s">
        <v>1286</v>
      </c>
      <c r="D200" s="10" t="s">
        <v>1354</v>
      </c>
      <c r="E200" s="24" t="s">
        <v>1444</v>
      </c>
      <c r="F200" s="24" t="s">
        <v>1498</v>
      </c>
      <c r="G200" s="11"/>
      <c r="H200" s="11"/>
      <c r="I200" s="11"/>
      <c r="J200" s="12"/>
      <c r="K200" s="12"/>
      <c r="L200" s="12"/>
      <c r="M200" s="12"/>
      <c r="N200" s="152" t="s">
        <v>1524</v>
      </c>
      <c r="O200" s="153"/>
      <c r="P200" s="154"/>
      <c r="Q200" t="s">
        <v>1541</v>
      </c>
    </row>
    <row r="201" spans="1:17" ht="20.100000000000001" customHeight="1">
      <c r="A201" s="8">
        <v>16</v>
      </c>
      <c r="B201" s="22">
        <v>2321122025</v>
      </c>
      <c r="C201" s="9" t="s">
        <v>1470</v>
      </c>
      <c r="D201" s="10" t="s">
        <v>1354</v>
      </c>
      <c r="E201" s="24" t="s">
        <v>1444</v>
      </c>
      <c r="F201" s="24" t="s">
        <v>1498</v>
      </c>
      <c r="G201" s="11"/>
      <c r="H201" s="11"/>
      <c r="I201" s="11"/>
      <c r="J201" s="12"/>
      <c r="K201" s="12"/>
      <c r="L201" s="12"/>
      <c r="M201" s="12"/>
      <c r="N201" s="152" t="s">
        <v>1524</v>
      </c>
      <c r="O201" s="153"/>
      <c r="P201" s="154"/>
      <c r="Q201" t="s">
        <v>1541</v>
      </c>
    </row>
    <row r="202" spans="1:17" ht="20.100000000000001" customHeight="1">
      <c r="A202" s="8">
        <v>17</v>
      </c>
      <c r="B202" s="22">
        <v>2321125100</v>
      </c>
      <c r="C202" s="9" t="s">
        <v>1471</v>
      </c>
      <c r="D202" s="10" t="s">
        <v>1354</v>
      </c>
      <c r="E202" s="24" t="s">
        <v>1444</v>
      </c>
      <c r="F202" s="24" t="s">
        <v>1498</v>
      </c>
      <c r="G202" s="11"/>
      <c r="H202" s="11"/>
      <c r="I202" s="11"/>
      <c r="J202" s="12"/>
      <c r="K202" s="12"/>
      <c r="L202" s="12"/>
      <c r="M202" s="12"/>
      <c r="N202" s="152" t="s">
        <v>1524</v>
      </c>
      <c r="O202" s="153"/>
      <c r="P202" s="154"/>
      <c r="Q202" t="s">
        <v>1541</v>
      </c>
    </row>
    <row r="203" spans="1:17" ht="20.100000000000001" customHeight="1">
      <c r="A203" s="8">
        <v>18</v>
      </c>
      <c r="B203" s="22">
        <v>2320121339</v>
      </c>
      <c r="C203" s="9" t="s">
        <v>1472</v>
      </c>
      <c r="D203" s="10" t="s">
        <v>1473</v>
      </c>
      <c r="E203" s="24" t="s">
        <v>1444</v>
      </c>
      <c r="F203" s="24" t="s">
        <v>1498</v>
      </c>
      <c r="G203" s="11"/>
      <c r="H203" s="11"/>
      <c r="I203" s="11"/>
      <c r="J203" s="12"/>
      <c r="K203" s="12"/>
      <c r="L203" s="12"/>
      <c r="M203" s="12"/>
      <c r="N203" s="152" t="s">
        <v>1524</v>
      </c>
      <c r="O203" s="153"/>
      <c r="P203" s="154"/>
      <c r="Q203" t="s">
        <v>1541</v>
      </c>
    </row>
    <row r="204" spans="1:17" ht="20.100000000000001" customHeight="1">
      <c r="A204" s="8">
        <v>19</v>
      </c>
      <c r="B204" s="22">
        <v>2321123767</v>
      </c>
      <c r="C204" s="9" t="s">
        <v>1474</v>
      </c>
      <c r="D204" s="10" t="s">
        <v>1412</v>
      </c>
      <c r="E204" s="24" t="s">
        <v>1444</v>
      </c>
      <c r="F204" s="24" t="s">
        <v>1498</v>
      </c>
      <c r="G204" s="11"/>
      <c r="H204" s="11"/>
      <c r="I204" s="11"/>
      <c r="J204" s="12"/>
      <c r="K204" s="12"/>
      <c r="L204" s="12"/>
      <c r="M204" s="12"/>
      <c r="N204" s="152" t="s">
        <v>1524</v>
      </c>
      <c r="O204" s="153"/>
      <c r="P204" s="154"/>
      <c r="Q204" t="s">
        <v>1541</v>
      </c>
    </row>
    <row r="205" spans="1:17" ht="20.100000000000001" customHeight="1">
      <c r="A205" s="8">
        <v>20</v>
      </c>
      <c r="B205" s="22">
        <v>2321120749</v>
      </c>
      <c r="C205" s="9" t="s">
        <v>1286</v>
      </c>
      <c r="D205" s="10" t="s">
        <v>1475</v>
      </c>
      <c r="E205" s="24" t="s">
        <v>1444</v>
      </c>
      <c r="F205" s="24" t="s">
        <v>1498</v>
      </c>
      <c r="G205" s="11"/>
      <c r="H205" s="11"/>
      <c r="I205" s="11"/>
      <c r="J205" s="12"/>
      <c r="K205" s="12"/>
      <c r="L205" s="12"/>
      <c r="M205" s="12"/>
      <c r="N205" s="152" t="s">
        <v>1524</v>
      </c>
      <c r="O205" s="153"/>
      <c r="P205" s="154"/>
      <c r="Q205" t="s">
        <v>1541</v>
      </c>
    </row>
    <row r="206" spans="1:17" ht="20.100000000000001" customHeight="1">
      <c r="A206" s="8">
        <v>21</v>
      </c>
      <c r="B206" s="22">
        <v>23211211568</v>
      </c>
      <c r="C206" s="9" t="s">
        <v>1428</v>
      </c>
      <c r="D206" s="10" t="s">
        <v>1297</v>
      </c>
      <c r="E206" s="24" t="s">
        <v>1444</v>
      </c>
      <c r="F206" s="24" t="s">
        <v>1498</v>
      </c>
      <c r="G206" s="11"/>
      <c r="H206" s="11"/>
      <c r="I206" s="11"/>
      <c r="J206" s="12"/>
      <c r="K206" s="12"/>
      <c r="L206" s="12"/>
      <c r="M206" s="12"/>
      <c r="N206" s="152" t="s">
        <v>1524</v>
      </c>
      <c r="O206" s="153"/>
      <c r="P206" s="154"/>
      <c r="Q206" t="s">
        <v>1541</v>
      </c>
    </row>
    <row r="207" spans="1:17" ht="20.100000000000001" customHeight="1">
      <c r="A207" s="8">
        <v>22</v>
      </c>
      <c r="B207" s="22">
        <v>2221218254</v>
      </c>
      <c r="C207" s="9" t="s">
        <v>1476</v>
      </c>
      <c r="D207" s="10" t="s">
        <v>1363</v>
      </c>
      <c r="E207" s="24" t="s">
        <v>1444</v>
      </c>
      <c r="F207" s="24" t="s">
        <v>1512</v>
      </c>
      <c r="G207" s="11"/>
      <c r="H207" s="11"/>
      <c r="I207" s="11"/>
      <c r="J207" s="12"/>
      <c r="K207" s="12"/>
      <c r="L207" s="12"/>
      <c r="M207" s="12"/>
      <c r="N207" s="152" t="s">
        <v>1524</v>
      </c>
      <c r="O207" s="153"/>
      <c r="P207" s="154"/>
      <c r="Q207" t="s">
        <v>1541</v>
      </c>
    </row>
    <row r="208" spans="1:17" ht="20.100000000000001" customHeight="1">
      <c r="A208" s="8">
        <v>23</v>
      </c>
      <c r="B208" s="22">
        <v>2321121758</v>
      </c>
      <c r="C208" s="9" t="s">
        <v>1477</v>
      </c>
      <c r="D208" s="10" t="s">
        <v>1303</v>
      </c>
      <c r="E208" s="24" t="s">
        <v>1444</v>
      </c>
      <c r="F208" s="24" t="s">
        <v>1498</v>
      </c>
      <c r="G208" s="11"/>
      <c r="H208" s="11"/>
      <c r="I208" s="11"/>
      <c r="J208" s="12"/>
      <c r="K208" s="12"/>
      <c r="L208" s="12"/>
      <c r="M208" s="12"/>
      <c r="N208" s="152" t="s">
        <v>1524</v>
      </c>
      <c r="O208" s="153"/>
      <c r="P208" s="154"/>
      <c r="Q208" t="s">
        <v>1541</v>
      </c>
    </row>
    <row r="209" spans="1:17" ht="20.100000000000001" customHeight="1">
      <c r="A209" s="8">
        <v>24</v>
      </c>
      <c r="B209" s="22">
        <v>2321118144</v>
      </c>
      <c r="C209" s="9" t="s">
        <v>1478</v>
      </c>
      <c r="D209" s="10" t="s">
        <v>1479</v>
      </c>
      <c r="E209" s="24" t="s">
        <v>1444</v>
      </c>
      <c r="F209" s="24" t="s">
        <v>1498</v>
      </c>
      <c r="G209" s="11"/>
      <c r="H209" s="11"/>
      <c r="I209" s="11"/>
      <c r="J209" s="12"/>
      <c r="K209" s="12"/>
      <c r="L209" s="12"/>
      <c r="M209" s="12"/>
      <c r="N209" s="152" t="s">
        <v>1524</v>
      </c>
      <c r="O209" s="153"/>
      <c r="P209" s="154"/>
      <c r="Q209" t="s">
        <v>1541</v>
      </c>
    </row>
    <row r="210" spans="1:17" ht="20.100000000000001" customHeight="1">
      <c r="A210" s="8">
        <v>25</v>
      </c>
      <c r="B210" s="22">
        <v>2321143149</v>
      </c>
      <c r="C210" s="9" t="s">
        <v>1480</v>
      </c>
      <c r="D210" s="10" t="s">
        <v>1479</v>
      </c>
      <c r="E210" s="24" t="s">
        <v>1444</v>
      </c>
      <c r="F210" s="24" t="s">
        <v>1511</v>
      </c>
      <c r="G210" s="11"/>
      <c r="H210" s="11"/>
      <c r="I210" s="11"/>
      <c r="J210" s="12"/>
      <c r="K210" s="12"/>
      <c r="L210" s="12"/>
      <c r="M210" s="12"/>
      <c r="N210" s="152" t="s">
        <v>1524</v>
      </c>
      <c r="O210" s="153"/>
      <c r="P210" s="154"/>
      <c r="Q210" t="s">
        <v>1541</v>
      </c>
    </row>
    <row r="211" spans="1:17" ht="20.100000000000001" customHeight="1">
      <c r="A211" s="8">
        <v>26</v>
      </c>
      <c r="B211" s="22">
        <v>2320118093</v>
      </c>
      <c r="C211" s="9" t="s">
        <v>1481</v>
      </c>
      <c r="D211" s="10" t="s">
        <v>1482</v>
      </c>
      <c r="E211" s="24" t="s">
        <v>1444</v>
      </c>
      <c r="F211" s="24" t="s">
        <v>1498</v>
      </c>
      <c r="G211" s="11"/>
      <c r="H211" s="11"/>
      <c r="I211" s="11"/>
      <c r="J211" s="12"/>
      <c r="K211" s="12"/>
      <c r="L211" s="12"/>
      <c r="M211" s="12"/>
      <c r="N211" s="152" t="s">
        <v>1524</v>
      </c>
      <c r="O211" s="153"/>
      <c r="P211" s="154"/>
      <c r="Q211" t="s">
        <v>1541</v>
      </c>
    </row>
    <row r="212" spans="1:17" ht="20.100000000000001" customHeight="1">
      <c r="A212" s="8">
        <v>27</v>
      </c>
      <c r="B212" s="22">
        <v>2321147635</v>
      </c>
      <c r="C212" s="9" t="s">
        <v>1268</v>
      </c>
      <c r="D212" s="10" t="s">
        <v>1483</v>
      </c>
      <c r="E212" s="24" t="s">
        <v>1444</v>
      </c>
      <c r="F212" s="24" t="s">
        <v>1511</v>
      </c>
      <c r="G212" s="11"/>
      <c r="H212" s="11"/>
      <c r="I212" s="11"/>
      <c r="J212" s="12"/>
      <c r="K212" s="12"/>
      <c r="L212" s="12"/>
      <c r="M212" s="12"/>
      <c r="N212" s="152" t="s">
        <v>1524</v>
      </c>
      <c r="O212" s="153"/>
      <c r="P212" s="154"/>
      <c r="Q212" t="s">
        <v>1541</v>
      </c>
    </row>
    <row r="213" spans="1:17" ht="20.100000000000001" customHeight="1">
      <c r="A213" s="8">
        <v>28</v>
      </c>
      <c r="B213" s="22">
        <v>2320122975</v>
      </c>
      <c r="C213" s="9" t="s">
        <v>1484</v>
      </c>
      <c r="D213" s="10" t="s">
        <v>1423</v>
      </c>
      <c r="E213" s="24" t="s">
        <v>1444</v>
      </c>
      <c r="F213" s="24" t="s">
        <v>1498</v>
      </c>
      <c r="G213" s="11"/>
      <c r="H213" s="11"/>
      <c r="I213" s="11"/>
      <c r="J213" s="12"/>
      <c r="K213" s="12"/>
      <c r="L213" s="12"/>
      <c r="M213" s="12"/>
      <c r="N213" s="152" t="s">
        <v>1524</v>
      </c>
      <c r="O213" s="153"/>
      <c r="P213" s="154"/>
      <c r="Q213" t="s">
        <v>1541</v>
      </c>
    </row>
    <row r="214" spans="1:17" ht="20.100000000000001" customHeight="1">
      <c r="A214" s="8">
        <v>29</v>
      </c>
      <c r="B214" s="22">
        <v>2221125703</v>
      </c>
      <c r="C214" s="9" t="s">
        <v>1485</v>
      </c>
      <c r="D214" s="10" t="s">
        <v>1307</v>
      </c>
      <c r="E214" s="24" t="s">
        <v>1444</v>
      </c>
      <c r="F214" s="24" t="s">
        <v>1502</v>
      </c>
      <c r="G214" s="11"/>
      <c r="H214" s="11"/>
      <c r="I214" s="11"/>
      <c r="J214" s="12"/>
      <c r="K214" s="12"/>
      <c r="L214" s="12"/>
      <c r="M214" s="12"/>
      <c r="N214" s="152" t="s">
        <v>1524</v>
      </c>
      <c r="O214" s="153"/>
      <c r="P214" s="154"/>
      <c r="Q214" t="s">
        <v>1541</v>
      </c>
    </row>
    <row r="215" spans="1:17" ht="20.100000000000001" customHeight="1">
      <c r="A215" s="13">
        <v>30</v>
      </c>
      <c r="B215" s="22">
        <v>2321712654</v>
      </c>
      <c r="C215" s="9" t="s">
        <v>1340</v>
      </c>
      <c r="D215" s="10" t="s">
        <v>1307</v>
      </c>
      <c r="E215" s="24" t="s">
        <v>1444</v>
      </c>
      <c r="F215" s="24" t="s">
        <v>1498</v>
      </c>
      <c r="G215" s="14"/>
      <c r="H215" s="14"/>
      <c r="I215" s="14"/>
      <c r="J215" s="15"/>
      <c r="K215" s="15"/>
      <c r="L215" s="15"/>
      <c r="M215" s="15"/>
      <c r="N215" s="155" t="s">
        <v>1524</v>
      </c>
      <c r="O215" s="156"/>
      <c r="P215" s="157"/>
      <c r="Q215" t="s">
        <v>1541</v>
      </c>
    </row>
    <row r="216" spans="1:17" ht="20.100000000000001" customHeight="1">
      <c r="A216" s="16">
        <v>31</v>
      </c>
      <c r="B216" s="23">
        <v>23211210265</v>
      </c>
      <c r="C216" s="17" t="s">
        <v>1486</v>
      </c>
      <c r="D216" s="18" t="s">
        <v>1431</v>
      </c>
      <c r="E216" s="25" t="s">
        <v>1444</v>
      </c>
      <c r="F216" s="25" t="s">
        <v>1498</v>
      </c>
      <c r="G216" s="19"/>
      <c r="H216" s="19"/>
      <c r="I216" s="19"/>
      <c r="J216" s="20"/>
      <c r="K216" s="20"/>
      <c r="L216" s="20"/>
      <c r="M216" s="20"/>
      <c r="N216" s="158" t="s">
        <v>1524</v>
      </c>
      <c r="O216" s="159"/>
      <c r="P216" s="160"/>
      <c r="Q216" t="s">
        <v>1541</v>
      </c>
    </row>
    <row r="217" spans="1:17" ht="20.100000000000001" customHeight="1">
      <c r="A217" s="8">
        <v>32</v>
      </c>
      <c r="B217" s="22">
        <v>23211210234</v>
      </c>
      <c r="C217" s="9" t="s">
        <v>1286</v>
      </c>
      <c r="D217" s="10" t="s">
        <v>1375</v>
      </c>
      <c r="E217" s="24" t="s">
        <v>1444</v>
      </c>
      <c r="F217" s="24" t="s">
        <v>1498</v>
      </c>
      <c r="G217" s="11"/>
      <c r="H217" s="11"/>
      <c r="I217" s="11"/>
      <c r="J217" s="12"/>
      <c r="K217" s="12"/>
      <c r="L217" s="12"/>
      <c r="M217" s="12"/>
      <c r="N217" s="152" t="s">
        <v>1524</v>
      </c>
      <c r="O217" s="153"/>
      <c r="P217" s="154"/>
      <c r="Q217" t="s">
        <v>1541</v>
      </c>
    </row>
    <row r="218" spans="1:17" ht="20.100000000000001" customHeight="1">
      <c r="A218" s="8">
        <v>33</v>
      </c>
      <c r="B218" s="22">
        <v>2321712883</v>
      </c>
      <c r="C218" s="9" t="s">
        <v>1267</v>
      </c>
      <c r="D218" s="10" t="s">
        <v>1487</v>
      </c>
      <c r="E218" s="24" t="s">
        <v>1444</v>
      </c>
      <c r="F218" s="24" t="s">
        <v>1498</v>
      </c>
      <c r="G218" s="11"/>
      <c r="H218" s="11"/>
      <c r="I218" s="11"/>
      <c r="J218" s="12"/>
      <c r="K218" s="12"/>
      <c r="L218" s="12"/>
      <c r="M218" s="12"/>
      <c r="N218" s="152" t="s">
        <v>1524</v>
      </c>
      <c r="O218" s="153"/>
      <c r="P218" s="154"/>
      <c r="Q218" t="s">
        <v>1541</v>
      </c>
    </row>
    <row r="219" spans="1:17" ht="20.100000000000001" customHeight="1">
      <c r="A219" s="8">
        <v>34</v>
      </c>
      <c r="B219" s="22">
        <v>2320115043</v>
      </c>
      <c r="C219" s="9" t="s">
        <v>1488</v>
      </c>
      <c r="D219" s="10" t="s">
        <v>1489</v>
      </c>
      <c r="E219" s="24" t="s">
        <v>1444</v>
      </c>
      <c r="F219" s="24" t="s">
        <v>1498</v>
      </c>
      <c r="G219" s="11"/>
      <c r="H219" s="11"/>
      <c r="I219" s="11"/>
      <c r="J219" s="12"/>
      <c r="K219" s="12"/>
      <c r="L219" s="12"/>
      <c r="M219" s="12"/>
      <c r="N219" s="152" t="s">
        <v>1524</v>
      </c>
      <c r="O219" s="153"/>
      <c r="P219" s="154"/>
      <c r="Q219" t="s">
        <v>1541</v>
      </c>
    </row>
    <row r="220" spans="1:17" ht="20.100000000000001" customHeight="1">
      <c r="A220" s="8">
        <v>35</v>
      </c>
      <c r="B220" s="22">
        <v>2320124117</v>
      </c>
      <c r="C220" s="9" t="s">
        <v>1490</v>
      </c>
      <c r="D220" s="10" t="s">
        <v>1489</v>
      </c>
      <c r="E220" s="24" t="s">
        <v>1444</v>
      </c>
      <c r="F220" s="24" t="s">
        <v>1498</v>
      </c>
      <c r="G220" s="11"/>
      <c r="H220" s="11"/>
      <c r="I220" s="11"/>
      <c r="J220" s="12"/>
      <c r="K220" s="12"/>
      <c r="L220" s="12"/>
      <c r="M220" s="12"/>
      <c r="N220" s="152" t="s">
        <v>1524</v>
      </c>
      <c r="O220" s="153"/>
      <c r="P220" s="154"/>
      <c r="Q220" t="s">
        <v>1541</v>
      </c>
    </row>
    <row r="221" spans="1:17" ht="20.100000000000001" customHeight="1">
      <c r="A221" s="8">
        <v>36</v>
      </c>
      <c r="B221" s="22">
        <v>23211211744</v>
      </c>
      <c r="C221" s="9" t="s">
        <v>1491</v>
      </c>
      <c r="D221" s="10" t="s">
        <v>1439</v>
      </c>
      <c r="E221" s="24" t="s">
        <v>1444</v>
      </c>
      <c r="F221" s="24" t="s">
        <v>1498</v>
      </c>
      <c r="G221" s="11"/>
      <c r="H221" s="11"/>
      <c r="I221" s="11"/>
      <c r="J221" s="12"/>
      <c r="K221" s="12"/>
      <c r="L221" s="12"/>
      <c r="M221" s="12"/>
      <c r="N221" s="152" t="s">
        <v>1524</v>
      </c>
      <c r="O221" s="153"/>
      <c r="P221" s="154"/>
      <c r="Q221" t="s">
        <v>1541</v>
      </c>
    </row>
    <row r="222" spans="1:17" ht="20.100000000000001" customHeight="1">
      <c r="A222" s="8">
        <v>37</v>
      </c>
      <c r="B222" s="22">
        <v>23111111145</v>
      </c>
      <c r="C222" s="9" t="s">
        <v>1365</v>
      </c>
      <c r="D222" s="10" t="s">
        <v>1314</v>
      </c>
      <c r="E222" s="24" t="s">
        <v>1444</v>
      </c>
      <c r="F222" s="24" t="s">
        <v>1513</v>
      </c>
      <c r="G222" s="11"/>
      <c r="H222" s="11"/>
      <c r="I222" s="11"/>
      <c r="J222" s="12"/>
      <c r="K222" s="12"/>
      <c r="L222" s="12"/>
      <c r="M222" s="12"/>
      <c r="N222" s="152" t="s">
        <v>38</v>
      </c>
      <c r="O222" s="153"/>
      <c r="P222" s="154"/>
      <c r="Q222" t="s">
        <v>1541</v>
      </c>
    </row>
    <row r="223" spans="1:17" ht="20.100000000000001" customHeight="1">
      <c r="A223" s="8">
        <v>38</v>
      </c>
      <c r="B223" s="22">
        <v>23201410917</v>
      </c>
      <c r="C223" s="9" t="s">
        <v>1492</v>
      </c>
      <c r="D223" s="10" t="s">
        <v>1493</v>
      </c>
      <c r="E223" s="24" t="s">
        <v>1444</v>
      </c>
      <c r="F223" s="24" t="s">
        <v>1511</v>
      </c>
      <c r="G223" s="11"/>
      <c r="H223" s="11"/>
      <c r="I223" s="11"/>
      <c r="J223" s="12"/>
      <c r="K223" s="12"/>
      <c r="L223" s="12"/>
      <c r="M223" s="12"/>
      <c r="N223" s="152" t="s">
        <v>1524</v>
      </c>
      <c r="O223" s="153"/>
      <c r="P223" s="154"/>
      <c r="Q223" t="s">
        <v>1541</v>
      </c>
    </row>
    <row r="224" spans="1:17" ht="20.100000000000001" customHeight="1">
      <c r="A224" s="8">
        <v>39</v>
      </c>
      <c r="B224" s="22">
        <v>23211211858</v>
      </c>
      <c r="C224" s="9" t="s">
        <v>1494</v>
      </c>
      <c r="D224" s="10" t="s">
        <v>1495</v>
      </c>
      <c r="E224" s="24" t="s">
        <v>1444</v>
      </c>
      <c r="F224" s="24" t="s">
        <v>1498</v>
      </c>
      <c r="G224" s="11"/>
      <c r="H224" s="11"/>
      <c r="I224" s="11"/>
      <c r="J224" s="12"/>
      <c r="K224" s="12"/>
      <c r="L224" s="12"/>
      <c r="M224" s="12"/>
      <c r="N224" s="152" t="s">
        <v>1524</v>
      </c>
      <c r="O224" s="153"/>
      <c r="P224" s="154"/>
      <c r="Q224" t="s">
        <v>1541</v>
      </c>
    </row>
    <row r="225" spans="1:17" ht="20.100000000000001" customHeight="1">
      <c r="A225" s="8">
        <v>40</v>
      </c>
      <c r="B225" s="22">
        <v>2320118254</v>
      </c>
      <c r="C225" s="9" t="s">
        <v>1496</v>
      </c>
      <c r="D225" s="10" t="s">
        <v>1497</v>
      </c>
      <c r="E225" s="24" t="s">
        <v>1444</v>
      </c>
      <c r="F225" s="24" t="s">
        <v>1498</v>
      </c>
      <c r="G225" s="11"/>
      <c r="H225" s="11"/>
      <c r="I225" s="11"/>
      <c r="J225" s="12"/>
      <c r="K225" s="12"/>
      <c r="L225" s="12"/>
      <c r="M225" s="12"/>
      <c r="N225" s="152" t="s">
        <v>1524</v>
      </c>
      <c r="O225" s="153"/>
      <c r="P225" s="154"/>
      <c r="Q225" t="s">
        <v>1541</v>
      </c>
    </row>
  </sheetData>
  <mergeCells count="271">
    <mergeCell ref="N225:P225"/>
    <mergeCell ref="N219:P219"/>
    <mergeCell ref="N220:P220"/>
    <mergeCell ref="N221:P221"/>
    <mergeCell ref="N222:P222"/>
    <mergeCell ref="N223:P223"/>
    <mergeCell ref="N224:P224"/>
    <mergeCell ref="N213:P213"/>
    <mergeCell ref="N214:P214"/>
    <mergeCell ref="N215:P215"/>
    <mergeCell ref="N216:P216"/>
    <mergeCell ref="N217:P217"/>
    <mergeCell ref="N218:P218"/>
    <mergeCell ref="N207:P207"/>
    <mergeCell ref="N208:P208"/>
    <mergeCell ref="N209:P209"/>
    <mergeCell ref="N210:P210"/>
    <mergeCell ref="N211:P211"/>
    <mergeCell ref="N212:P212"/>
    <mergeCell ref="N201:P201"/>
    <mergeCell ref="N202:P202"/>
    <mergeCell ref="N203:P203"/>
    <mergeCell ref="N204:P204"/>
    <mergeCell ref="N205:P205"/>
    <mergeCell ref="N206:P206"/>
    <mergeCell ref="N195:P195"/>
    <mergeCell ref="N196:P196"/>
    <mergeCell ref="N197:P197"/>
    <mergeCell ref="N198:P198"/>
    <mergeCell ref="N199:P199"/>
    <mergeCell ref="N200:P200"/>
    <mergeCell ref="N189:P189"/>
    <mergeCell ref="N190:P190"/>
    <mergeCell ref="N191:P191"/>
    <mergeCell ref="N192:P192"/>
    <mergeCell ref="N193:P193"/>
    <mergeCell ref="N194:P194"/>
    <mergeCell ref="I184:I185"/>
    <mergeCell ref="J184:M184"/>
    <mergeCell ref="N184:P185"/>
    <mergeCell ref="N186:P186"/>
    <mergeCell ref="N187:P187"/>
    <mergeCell ref="N188:P188"/>
    <mergeCell ref="C181:M181"/>
    <mergeCell ref="A182:M182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N175:P175"/>
    <mergeCell ref="N176:P176"/>
    <mergeCell ref="N177:P177"/>
    <mergeCell ref="B179:C179"/>
    <mergeCell ref="D179:M179"/>
    <mergeCell ref="B180:C180"/>
    <mergeCell ref="E180:M180"/>
    <mergeCell ref="N169:P169"/>
    <mergeCell ref="N170:P170"/>
    <mergeCell ref="N171:P171"/>
    <mergeCell ref="N172:P172"/>
    <mergeCell ref="N173:P173"/>
    <mergeCell ref="N174:P174"/>
    <mergeCell ref="N163:P163"/>
    <mergeCell ref="N164:P164"/>
    <mergeCell ref="N165:P165"/>
    <mergeCell ref="N166:P166"/>
    <mergeCell ref="N167:P167"/>
    <mergeCell ref="N168:P168"/>
    <mergeCell ref="N157:P157"/>
    <mergeCell ref="N158:P158"/>
    <mergeCell ref="N159:P159"/>
    <mergeCell ref="N160:P160"/>
    <mergeCell ref="N161:P161"/>
    <mergeCell ref="N162:P162"/>
    <mergeCell ref="N151:P151"/>
    <mergeCell ref="N152:P152"/>
    <mergeCell ref="N153:P153"/>
    <mergeCell ref="N154:P154"/>
    <mergeCell ref="N155:P155"/>
    <mergeCell ref="N156:P156"/>
    <mergeCell ref="N145:P145"/>
    <mergeCell ref="N146:P146"/>
    <mergeCell ref="N147:P147"/>
    <mergeCell ref="N148:P148"/>
    <mergeCell ref="N149:P149"/>
    <mergeCell ref="N150:P150"/>
    <mergeCell ref="N139:P139"/>
    <mergeCell ref="N140:P140"/>
    <mergeCell ref="N141:P141"/>
    <mergeCell ref="N142:P142"/>
    <mergeCell ref="N143:P143"/>
    <mergeCell ref="N144:P144"/>
    <mergeCell ref="G136:G137"/>
    <mergeCell ref="H136:H137"/>
    <mergeCell ref="I136:I137"/>
    <mergeCell ref="J136:M136"/>
    <mergeCell ref="N136:P137"/>
    <mergeCell ref="N138:P138"/>
    <mergeCell ref="B132:C132"/>
    <mergeCell ref="E132:M132"/>
    <mergeCell ref="C133:M133"/>
    <mergeCell ref="A134:M134"/>
    <mergeCell ref="A136:A137"/>
    <mergeCell ref="B136:B137"/>
    <mergeCell ref="C136:C137"/>
    <mergeCell ref="D136:D137"/>
    <mergeCell ref="E136:E137"/>
    <mergeCell ref="F136:F137"/>
    <mergeCell ref="N126:P126"/>
    <mergeCell ref="N127:P127"/>
    <mergeCell ref="N128:P128"/>
    <mergeCell ref="N129:P129"/>
    <mergeCell ref="B131:C131"/>
    <mergeCell ref="D131:M131"/>
    <mergeCell ref="N120:P120"/>
    <mergeCell ref="N121:P121"/>
    <mergeCell ref="N122:P122"/>
    <mergeCell ref="N123:P123"/>
    <mergeCell ref="N124:P124"/>
    <mergeCell ref="N125:P125"/>
    <mergeCell ref="N114:P114"/>
    <mergeCell ref="N115:P115"/>
    <mergeCell ref="N116:P116"/>
    <mergeCell ref="N117:P117"/>
    <mergeCell ref="N118:P118"/>
    <mergeCell ref="N119:P119"/>
    <mergeCell ref="N108:P108"/>
    <mergeCell ref="N109:P109"/>
    <mergeCell ref="N110:P110"/>
    <mergeCell ref="N111:P111"/>
    <mergeCell ref="N112:P112"/>
    <mergeCell ref="N113:P113"/>
    <mergeCell ref="J102:M102"/>
    <mergeCell ref="N102:P103"/>
    <mergeCell ref="N104:P104"/>
    <mergeCell ref="N105:P105"/>
    <mergeCell ref="N106:P106"/>
    <mergeCell ref="N107:P107"/>
    <mergeCell ref="A100:M100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N95:P95"/>
    <mergeCell ref="B97:C97"/>
    <mergeCell ref="D97:M97"/>
    <mergeCell ref="B98:C98"/>
    <mergeCell ref="E98:M98"/>
    <mergeCell ref="C99:M99"/>
    <mergeCell ref="N89:P89"/>
    <mergeCell ref="N90:P90"/>
    <mergeCell ref="N91:P91"/>
    <mergeCell ref="N92:P92"/>
    <mergeCell ref="N93:P93"/>
    <mergeCell ref="N94:P94"/>
    <mergeCell ref="N83:P83"/>
    <mergeCell ref="N84:P84"/>
    <mergeCell ref="N85:P85"/>
    <mergeCell ref="N86:P86"/>
    <mergeCell ref="N87:P87"/>
    <mergeCell ref="N88:P88"/>
    <mergeCell ref="N77:P77"/>
    <mergeCell ref="N78:P78"/>
    <mergeCell ref="N79:P79"/>
    <mergeCell ref="N80:P80"/>
    <mergeCell ref="N81:P81"/>
    <mergeCell ref="N82:P82"/>
    <mergeCell ref="N71:P71"/>
    <mergeCell ref="N72:P72"/>
    <mergeCell ref="N73:P73"/>
    <mergeCell ref="N74:P74"/>
    <mergeCell ref="N75:P75"/>
    <mergeCell ref="N76:P76"/>
    <mergeCell ref="N65:P65"/>
    <mergeCell ref="N66:P66"/>
    <mergeCell ref="N67:P67"/>
    <mergeCell ref="N68:P68"/>
    <mergeCell ref="N69:P69"/>
    <mergeCell ref="N70:P70"/>
    <mergeCell ref="N59:P59"/>
    <mergeCell ref="N60:P60"/>
    <mergeCell ref="N61:P61"/>
    <mergeCell ref="N62:P62"/>
    <mergeCell ref="N63:P63"/>
    <mergeCell ref="N64:P64"/>
    <mergeCell ref="I54:I55"/>
    <mergeCell ref="J54:M54"/>
    <mergeCell ref="N54:P55"/>
    <mergeCell ref="N56:P56"/>
    <mergeCell ref="N57:P57"/>
    <mergeCell ref="N58:P58"/>
    <mergeCell ref="C51:M51"/>
    <mergeCell ref="A52:M52"/>
    <mergeCell ref="A54:A55"/>
    <mergeCell ref="B54:B55"/>
    <mergeCell ref="C54:C55"/>
    <mergeCell ref="D54:D55"/>
    <mergeCell ref="E54:E55"/>
    <mergeCell ref="F54:F55"/>
    <mergeCell ref="G54:G55"/>
    <mergeCell ref="H54:H55"/>
    <mergeCell ref="N45:P45"/>
    <mergeCell ref="N46:P46"/>
    <mergeCell ref="N47:P47"/>
    <mergeCell ref="B49:C49"/>
    <mergeCell ref="D49:M49"/>
    <mergeCell ref="B50:C50"/>
    <mergeCell ref="E50:M50"/>
    <mergeCell ref="N39:P39"/>
    <mergeCell ref="N40:P40"/>
    <mergeCell ref="N41:P41"/>
    <mergeCell ref="N42:P42"/>
    <mergeCell ref="N43:P43"/>
    <mergeCell ref="N44:P44"/>
    <mergeCell ref="N33:P33"/>
    <mergeCell ref="N34:P34"/>
    <mergeCell ref="N35:P35"/>
    <mergeCell ref="N36:P36"/>
    <mergeCell ref="N37:P37"/>
    <mergeCell ref="N38:P38"/>
    <mergeCell ref="N27:P27"/>
    <mergeCell ref="N28:P28"/>
    <mergeCell ref="N29:P29"/>
    <mergeCell ref="N30:P30"/>
    <mergeCell ref="N31:P31"/>
    <mergeCell ref="N32:P32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N9:P9"/>
    <mergeCell ref="N10:P10"/>
    <mergeCell ref="N11:P11"/>
    <mergeCell ref="N12:P12"/>
    <mergeCell ref="N13:P13"/>
    <mergeCell ref="N14:P14"/>
    <mergeCell ref="G6:G7"/>
    <mergeCell ref="H6:H7"/>
    <mergeCell ref="I6:I7"/>
    <mergeCell ref="J6:M6"/>
    <mergeCell ref="N6:P7"/>
    <mergeCell ref="N8:P8"/>
    <mergeCell ref="A6:A7"/>
    <mergeCell ref="B6:B7"/>
    <mergeCell ref="C6:C7"/>
    <mergeCell ref="D6:D7"/>
    <mergeCell ref="E6:E7"/>
    <mergeCell ref="F6:F7"/>
    <mergeCell ref="B1:C1"/>
    <mergeCell ref="D1:M1"/>
    <mergeCell ref="B2:C2"/>
    <mergeCell ref="E2:M2"/>
    <mergeCell ref="C3:M3"/>
    <mergeCell ref="A4:M4"/>
  </mergeCells>
  <conditionalFormatting sqref="F6:F47 N8:P47">
    <cfRule type="cellIs" dxfId="25" priority="5" stopIfTrue="1" operator="equal">
      <formula>0</formula>
    </cfRule>
  </conditionalFormatting>
  <conditionalFormatting sqref="F54:F95 N56:P95">
    <cfRule type="cellIs" dxfId="24" priority="4" stopIfTrue="1" operator="equal">
      <formula>0</formula>
    </cfRule>
  </conditionalFormatting>
  <conditionalFormatting sqref="N104:P129 F102:F129">
    <cfRule type="cellIs" dxfId="23" priority="3" stopIfTrue="1" operator="equal">
      <formula>0</formula>
    </cfRule>
  </conditionalFormatting>
  <conditionalFormatting sqref="F136:F177 N138:P177">
    <cfRule type="cellIs" dxfId="22" priority="2" stopIfTrue="1" operator="equal">
      <formula>0</formula>
    </cfRule>
  </conditionalFormatting>
  <conditionalFormatting sqref="F184:F225 N186:P225">
    <cfRule type="cellIs" dxfId="21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47"/>
  <sheetViews>
    <sheetView topLeftCell="B1" workbookViewId="0">
      <pane ySplit="7" topLeftCell="A8" activePane="bottomLeft" state="frozen"/>
      <selection activeCell="L13" sqref="L13"/>
      <selection pane="bottomLeft" activeCell="T9" sqref="T9"/>
    </sheetView>
  </sheetViews>
  <sheetFormatPr defaultRowHeight="15"/>
  <cols>
    <col min="1" max="1" width="5.5703125" hidden="1" customWidth="1"/>
    <col min="2" max="2" width="3.7109375" customWidth="1"/>
    <col min="3" max="3" width="9.5703125" customWidth="1"/>
    <col min="4" max="4" width="16.85546875" customWidth="1"/>
    <col min="5" max="5" width="7.7109375" customWidth="1"/>
    <col min="6" max="6" width="9.140625" customWidth="1"/>
    <col min="7" max="7" width="9.28515625" customWidth="1"/>
    <col min="8" max="8" width="4.5703125" customWidth="1"/>
    <col min="9" max="9" width="6.7109375" customWidth="1"/>
    <col min="10" max="10" width="7.140625" customWidth="1"/>
    <col min="11" max="12" width="3.7109375" customWidth="1"/>
    <col min="13" max="13" width="5.42578125" customWidth="1"/>
    <col min="14" max="14" width="8.5703125" customWidth="1"/>
    <col min="15" max="15" width="6" customWidth="1"/>
    <col min="16" max="16" width="0.85546875" customWidth="1"/>
    <col min="17" max="17" width="2.140625" customWidth="1"/>
    <col min="18" max="18" width="9.140625" hidden="1" customWidth="1"/>
  </cols>
  <sheetData>
    <row r="1" spans="1:18" s="1" customFormat="1" ht="14.25" customHeight="1">
      <c r="C1" s="176" t="s">
        <v>7</v>
      </c>
      <c r="D1" s="176"/>
      <c r="E1" s="179" t="s">
        <v>1237</v>
      </c>
      <c r="F1" s="179"/>
      <c r="G1" s="179"/>
      <c r="H1" s="179"/>
      <c r="I1" s="179"/>
      <c r="J1" s="179"/>
      <c r="K1" s="179"/>
      <c r="L1" s="179"/>
      <c r="M1" s="179"/>
      <c r="N1" s="179"/>
      <c r="O1" s="119" t="s">
        <v>1514</v>
      </c>
    </row>
    <row r="2" spans="1:18" s="1" customFormat="1">
      <c r="C2" s="176" t="s">
        <v>8</v>
      </c>
      <c r="D2" s="176"/>
      <c r="E2" s="2" t="s">
        <v>1519</v>
      </c>
      <c r="F2" s="176" t="s">
        <v>1520</v>
      </c>
      <c r="G2" s="176"/>
      <c r="H2" s="176"/>
      <c r="I2" s="176"/>
      <c r="J2" s="176"/>
      <c r="K2" s="176"/>
      <c r="L2" s="176"/>
      <c r="M2" s="176"/>
      <c r="N2" s="176"/>
      <c r="O2" s="3" t="s">
        <v>9</v>
      </c>
      <c r="P2" s="4" t="s">
        <v>10</v>
      </c>
      <c r="Q2" s="4">
        <v>2</v>
      </c>
    </row>
    <row r="3" spans="1:18" s="5" customFormat="1" ht="18.75" customHeight="1">
      <c r="C3" s="6" t="s">
        <v>1521</v>
      </c>
      <c r="D3" s="177" t="s">
        <v>1522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" t="s">
        <v>11</v>
      </c>
      <c r="P3" s="3" t="s">
        <v>10</v>
      </c>
      <c r="Q3" s="3">
        <v>2</v>
      </c>
    </row>
    <row r="4" spans="1:18" s="5" customFormat="1" ht="18.75" customHeight="1">
      <c r="B4" s="178" t="s">
        <v>1523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3" t="s">
        <v>12</v>
      </c>
      <c r="P4" s="3" t="s">
        <v>10</v>
      </c>
      <c r="Q4" s="3">
        <v>1</v>
      </c>
    </row>
    <row r="5" spans="1:18" ht="9" customHeight="1"/>
    <row r="6" spans="1:18" ht="15" customHeight="1">
      <c r="B6" s="162" t="s">
        <v>0</v>
      </c>
      <c r="C6" s="161" t="s">
        <v>13</v>
      </c>
      <c r="D6" s="163" t="s">
        <v>3</v>
      </c>
      <c r="E6" s="164" t="s">
        <v>4</v>
      </c>
      <c r="F6" s="161" t="s">
        <v>18</v>
      </c>
      <c r="G6" s="161" t="s">
        <v>19</v>
      </c>
      <c r="H6" s="165" t="s">
        <v>1241</v>
      </c>
      <c r="I6" s="165" t="s">
        <v>1242</v>
      </c>
      <c r="J6" s="161" t="s">
        <v>14</v>
      </c>
      <c r="K6" s="173" t="s">
        <v>6</v>
      </c>
      <c r="L6" s="174"/>
      <c r="M6" s="174"/>
      <c r="N6" s="175"/>
      <c r="O6" s="167" t="s">
        <v>15</v>
      </c>
      <c r="P6" s="168"/>
      <c r="Q6" s="169"/>
    </row>
    <row r="7" spans="1:18" ht="27" customHeight="1">
      <c r="B7" s="162"/>
      <c r="C7" s="162"/>
      <c r="D7" s="163"/>
      <c r="E7" s="164"/>
      <c r="F7" s="162"/>
      <c r="G7" s="162"/>
      <c r="H7" s="166"/>
      <c r="I7" s="166"/>
      <c r="J7" s="162"/>
      <c r="K7" s="7" t="s">
        <v>1239</v>
      </c>
      <c r="L7" s="7" t="s">
        <v>1240</v>
      </c>
      <c r="M7" s="151" t="s">
        <v>1238</v>
      </c>
      <c r="N7" s="151" t="s">
        <v>17</v>
      </c>
      <c r="O7" s="170"/>
      <c r="P7" s="171"/>
      <c r="Q7" s="172"/>
    </row>
    <row r="8" spans="1:18" ht="20.100000000000001" customHeight="1">
      <c r="A8">
        <v>1</v>
      </c>
      <c r="B8" s="8">
        <v>1</v>
      </c>
      <c r="C8" s="22">
        <v>2321122511</v>
      </c>
      <c r="D8" s="9" t="s">
        <v>1243</v>
      </c>
      <c r="E8" s="10" t="s">
        <v>1244</v>
      </c>
      <c r="F8" s="24" t="s">
        <v>1245</v>
      </c>
      <c r="G8" s="24" t="s">
        <v>1498</v>
      </c>
      <c r="H8" s="11"/>
      <c r="I8" s="11"/>
      <c r="J8" s="11"/>
      <c r="K8" s="12"/>
      <c r="L8" s="12"/>
      <c r="M8" s="12"/>
      <c r="N8" s="12"/>
      <c r="O8" s="158" t="s">
        <v>1524</v>
      </c>
      <c r="P8" s="159"/>
      <c r="Q8" s="160"/>
      <c r="R8" t="s">
        <v>1525</v>
      </c>
    </row>
    <row r="9" spans="1:18" ht="20.100000000000001" customHeight="1">
      <c r="A9">
        <v>2</v>
      </c>
      <c r="B9" s="8">
        <v>2</v>
      </c>
      <c r="C9" s="22">
        <v>2221125586</v>
      </c>
      <c r="D9" s="9" t="s">
        <v>1246</v>
      </c>
      <c r="E9" s="10" t="s">
        <v>1247</v>
      </c>
      <c r="F9" s="24" t="s">
        <v>1245</v>
      </c>
      <c r="G9" s="24" t="s">
        <v>1498</v>
      </c>
      <c r="H9" s="11"/>
      <c r="I9" s="11"/>
      <c r="J9" s="11"/>
      <c r="K9" s="12"/>
      <c r="L9" s="12"/>
      <c r="M9" s="12"/>
      <c r="N9" s="12"/>
      <c r="O9" s="152" t="s">
        <v>1524</v>
      </c>
      <c r="P9" s="153"/>
      <c r="Q9" s="154"/>
      <c r="R9" t="s">
        <v>1525</v>
      </c>
    </row>
    <row r="10" spans="1:18" ht="20.100000000000001" customHeight="1">
      <c r="A10">
        <v>3</v>
      </c>
      <c r="B10" s="8">
        <v>3</v>
      </c>
      <c r="C10" s="22">
        <v>2321121394</v>
      </c>
      <c r="D10" s="9" t="s">
        <v>1248</v>
      </c>
      <c r="E10" s="10" t="s">
        <v>1249</v>
      </c>
      <c r="F10" s="24" t="s">
        <v>1245</v>
      </c>
      <c r="G10" s="24" t="s">
        <v>1499</v>
      </c>
      <c r="H10" s="11"/>
      <c r="I10" s="11"/>
      <c r="J10" s="11"/>
      <c r="K10" s="12"/>
      <c r="L10" s="12"/>
      <c r="M10" s="12"/>
      <c r="N10" s="12"/>
      <c r="O10" s="152" t="s">
        <v>1524</v>
      </c>
      <c r="P10" s="153"/>
      <c r="Q10" s="154"/>
      <c r="R10" t="s">
        <v>1525</v>
      </c>
    </row>
    <row r="11" spans="1:18" ht="20.100000000000001" customHeight="1">
      <c r="A11">
        <v>4</v>
      </c>
      <c r="B11" s="8">
        <v>4</v>
      </c>
      <c r="C11" s="22">
        <v>2221128267</v>
      </c>
      <c r="D11" s="9" t="s">
        <v>1250</v>
      </c>
      <c r="E11" s="10" t="s">
        <v>1251</v>
      </c>
      <c r="F11" s="24" t="s">
        <v>1245</v>
      </c>
      <c r="G11" s="24" t="s">
        <v>1500</v>
      </c>
      <c r="H11" s="11"/>
      <c r="I11" s="11"/>
      <c r="J11" s="11"/>
      <c r="K11" s="12"/>
      <c r="L11" s="12"/>
      <c r="M11" s="12"/>
      <c r="N11" s="12"/>
      <c r="O11" s="152" t="s">
        <v>1524</v>
      </c>
      <c r="P11" s="153"/>
      <c r="Q11" s="154"/>
      <c r="R11" t="s">
        <v>1525</v>
      </c>
    </row>
    <row r="12" spans="1:18" ht="20.100000000000001" customHeight="1">
      <c r="A12">
        <v>5</v>
      </c>
      <c r="B12" s="8">
        <v>5</v>
      </c>
      <c r="C12" s="22">
        <v>2321115042</v>
      </c>
      <c r="D12" s="9" t="s">
        <v>1252</v>
      </c>
      <c r="E12" s="10" t="s">
        <v>1251</v>
      </c>
      <c r="F12" s="24" t="s">
        <v>1245</v>
      </c>
      <c r="G12" s="24" t="s">
        <v>1499</v>
      </c>
      <c r="H12" s="11"/>
      <c r="I12" s="11"/>
      <c r="J12" s="11"/>
      <c r="K12" s="12"/>
      <c r="L12" s="12"/>
      <c r="M12" s="12"/>
      <c r="N12" s="12"/>
      <c r="O12" s="152" t="s">
        <v>1524</v>
      </c>
      <c r="P12" s="153"/>
      <c r="Q12" s="154"/>
      <c r="R12" t="s">
        <v>1525</v>
      </c>
    </row>
    <row r="13" spans="1:18" ht="20.100000000000001" customHeight="1">
      <c r="A13">
        <v>6</v>
      </c>
      <c r="B13" s="8">
        <v>6</v>
      </c>
      <c r="C13" s="22">
        <v>2321124077</v>
      </c>
      <c r="D13" s="9" t="s">
        <v>1253</v>
      </c>
      <c r="E13" s="10" t="s">
        <v>1254</v>
      </c>
      <c r="F13" s="24" t="s">
        <v>1245</v>
      </c>
      <c r="G13" s="24" t="s">
        <v>1498</v>
      </c>
      <c r="H13" s="11"/>
      <c r="I13" s="11"/>
      <c r="J13" s="11"/>
      <c r="K13" s="12"/>
      <c r="L13" s="12"/>
      <c r="M13" s="12"/>
      <c r="N13" s="12"/>
      <c r="O13" s="152" t="s">
        <v>1524</v>
      </c>
      <c r="P13" s="153"/>
      <c r="Q13" s="154"/>
      <c r="R13" t="s">
        <v>1525</v>
      </c>
    </row>
    <row r="14" spans="1:18" ht="20.100000000000001" customHeight="1">
      <c r="A14">
        <v>7</v>
      </c>
      <c r="B14" s="8">
        <v>7</v>
      </c>
      <c r="C14" s="22">
        <v>2221123580</v>
      </c>
      <c r="D14" s="9" t="s">
        <v>1255</v>
      </c>
      <c r="E14" s="10" t="s">
        <v>1256</v>
      </c>
      <c r="F14" s="24" t="s">
        <v>1245</v>
      </c>
      <c r="G14" s="24" t="s">
        <v>1500</v>
      </c>
      <c r="H14" s="11"/>
      <c r="I14" s="11"/>
      <c r="J14" s="11"/>
      <c r="K14" s="12"/>
      <c r="L14" s="12"/>
      <c r="M14" s="12"/>
      <c r="N14" s="12"/>
      <c r="O14" s="152" t="s">
        <v>1524</v>
      </c>
      <c r="P14" s="153"/>
      <c r="Q14" s="154"/>
      <c r="R14" t="s">
        <v>1525</v>
      </c>
    </row>
    <row r="15" spans="1:18" ht="20.100000000000001" customHeight="1">
      <c r="A15">
        <v>8</v>
      </c>
      <c r="B15" s="8">
        <v>8</v>
      </c>
      <c r="C15" s="22">
        <v>2321124798</v>
      </c>
      <c r="D15" s="9" t="s">
        <v>1257</v>
      </c>
      <c r="E15" s="10" t="s">
        <v>1258</v>
      </c>
      <c r="F15" s="24" t="s">
        <v>1245</v>
      </c>
      <c r="G15" s="24" t="s">
        <v>1498</v>
      </c>
      <c r="H15" s="11"/>
      <c r="I15" s="11"/>
      <c r="J15" s="11"/>
      <c r="K15" s="12"/>
      <c r="L15" s="12"/>
      <c r="M15" s="12"/>
      <c r="N15" s="12"/>
      <c r="O15" s="152" t="s">
        <v>1524</v>
      </c>
      <c r="P15" s="153"/>
      <c r="Q15" s="154"/>
      <c r="R15" t="s">
        <v>1525</v>
      </c>
    </row>
    <row r="16" spans="1:18" ht="20.100000000000001" customHeight="1">
      <c r="A16">
        <v>9</v>
      </c>
      <c r="B16" s="8">
        <v>9</v>
      </c>
      <c r="C16" s="22">
        <v>2220433670</v>
      </c>
      <c r="D16" s="9" t="s">
        <v>1259</v>
      </c>
      <c r="E16" s="10" t="s">
        <v>1260</v>
      </c>
      <c r="F16" s="24" t="s">
        <v>1245</v>
      </c>
      <c r="G16" s="24" t="s">
        <v>1501</v>
      </c>
      <c r="H16" s="11"/>
      <c r="I16" s="11"/>
      <c r="J16" s="11"/>
      <c r="K16" s="12"/>
      <c r="L16" s="12"/>
      <c r="M16" s="12"/>
      <c r="N16" s="12"/>
      <c r="O16" s="152" t="s">
        <v>1524</v>
      </c>
      <c r="P16" s="153"/>
      <c r="Q16" s="154"/>
      <c r="R16" t="s">
        <v>1525</v>
      </c>
    </row>
    <row r="17" spans="1:18" ht="20.100000000000001" customHeight="1">
      <c r="A17">
        <v>10</v>
      </c>
      <c r="B17" s="8">
        <v>10</v>
      </c>
      <c r="C17" s="22">
        <v>2321118147</v>
      </c>
      <c r="D17" s="9" t="s">
        <v>1261</v>
      </c>
      <c r="E17" s="10" t="s">
        <v>1262</v>
      </c>
      <c r="F17" s="24" t="s">
        <v>1245</v>
      </c>
      <c r="G17" s="24" t="s">
        <v>1498</v>
      </c>
      <c r="H17" s="11"/>
      <c r="I17" s="11"/>
      <c r="J17" s="11"/>
      <c r="K17" s="12"/>
      <c r="L17" s="12"/>
      <c r="M17" s="12"/>
      <c r="N17" s="12"/>
      <c r="O17" s="152" t="s">
        <v>1524</v>
      </c>
      <c r="P17" s="153"/>
      <c r="Q17" s="154"/>
      <c r="R17" t="s">
        <v>1525</v>
      </c>
    </row>
    <row r="18" spans="1:18" ht="20.100000000000001" customHeight="1">
      <c r="A18">
        <v>11</v>
      </c>
      <c r="B18" s="8">
        <v>11</v>
      </c>
      <c r="C18" s="22">
        <v>2321124084</v>
      </c>
      <c r="D18" s="9" t="s">
        <v>1263</v>
      </c>
      <c r="E18" s="10" t="s">
        <v>1264</v>
      </c>
      <c r="F18" s="24" t="s">
        <v>1245</v>
      </c>
      <c r="G18" s="24" t="s">
        <v>1498</v>
      </c>
      <c r="H18" s="11"/>
      <c r="I18" s="11"/>
      <c r="J18" s="11"/>
      <c r="K18" s="12"/>
      <c r="L18" s="12"/>
      <c r="M18" s="12"/>
      <c r="N18" s="12"/>
      <c r="O18" s="152" t="s">
        <v>38</v>
      </c>
      <c r="P18" s="153"/>
      <c r="Q18" s="154"/>
      <c r="R18" t="s">
        <v>1525</v>
      </c>
    </row>
    <row r="19" spans="1:18" ht="20.100000000000001" customHeight="1">
      <c r="A19">
        <v>12</v>
      </c>
      <c r="B19" s="8">
        <v>12</v>
      </c>
      <c r="C19" s="22">
        <v>2221123723</v>
      </c>
      <c r="D19" s="9" t="s">
        <v>1265</v>
      </c>
      <c r="E19" s="10" t="s">
        <v>1266</v>
      </c>
      <c r="F19" s="24" t="s">
        <v>1245</v>
      </c>
      <c r="G19" s="24" t="s">
        <v>1500</v>
      </c>
      <c r="H19" s="11"/>
      <c r="I19" s="11"/>
      <c r="J19" s="11"/>
      <c r="K19" s="12"/>
      <c r="L19" s="12"/>
      <c r="M19" s="12"/>
      <c r="N19" s="12"/>
      <c r="O19" s="152" t="s">
        <v>38</v>
      </c>
      <c r="P19" s="153"/>
      <c r="Q19" s="154"/>
      <c r="R19" t="s">
        <v>1525</v>
      </c>
    </row>
    <row r="20" spans="1:18" ht="20.100000000000001" customHeight="1">
      <c r="A20">
        <v>13</v>
      </c>
      <c r="B20" s="8">
        <v>13</v>
      </c>
      <c r="C20" s="22">
        <v>23211210282</v>
      </c>
      <c r="D20" s="9" t="s">
        <v>1267</v>
      </c>
      <c r="E20" s="10" t="s">
        <v>1266</v>
      </c>
      <c r="F20" s="24" t="s">
        <v>1245</v>
      </c>
      <c r="G20" s="24" t="s">
        <v>1498</v>
      </c>
      <c r="H20" s="11"/>
      <c r="I20" s="11"/>
      <c r="J20" s="11"/>
      <c r="K20" s="12"/>
      <c r="L20" s="12"/>
      <c r="M20" s="12"/>
      <c r="N20" s="12"/>
      <c r="O20" s="152" t="s">
        <v>1524</v>
      </c>
      <c r="P20" s="153"/>
      <c r="Q20" s="154"/>
      <c r="R20" t="s">
        <v>1525</v>
      </c>
    </row>
    <row r="21" spans="1:18" ht="20.100000000000001" customHeight="1">
      <c r="A21">
        <v>14</v>
      </c>
      <c r="B21" s="8">
        <v>14</v>
      </c>
      <c r="C21" s="22">
        <v>2321129826</v>
      </c>
      <c r="D21" s="9" t="s">
        <v>1268</v>
      </c>
      <c r="E21" s="10" t="s">
        <v>1269</v>
      </c>
      <c r="F21" s="24" t="s">
        <v>1245</v>
      </c>
      <c r="G21" s="24" t="s">
        <v>1498</v>
      </c>
      <c r="H21" s="11"/>
      <c r="I21" s="11"/>
      <c r="J21" s="11"/>
      <c r="K21" s="12"/>
      <c r="L21" s="12"/>
      <c r="M21" s="12"/>
      <c r="N21" s="12"/>
      <c r="O21" s="152" t="s">
        <v>1524</v>
      </c>
      <c r="P21" s="153"/>
      <c r="Q21" s="154"/>
      <c r="R21" t="s">
        <v>1525</v>
      </c>
    </row>
    <row r="22" spans="1:18" ht="20.100000000000001" customHeight="1">
      <c r="A22">
        <v>15</v>
      </c>
      <c r="B22" s="8">
        <v>15</v>
      </c>
      <c r="C22" s="22">
        <v>2221128203</v>
      </c>
      <c r="D22" s="9" t="s">
        <v>1270</v>
      </c>
      <c r="E22" s="10" t="s">
        <v>1271</v>
      </c>
      <c r="F22" s="24" t="s">
        <v>1245</v>
      </c>
      <c r="G22" s="24" t="s">
        <v>1502</v>
      </c>
      <c r="H22" s="11"/>
      <c r="I22" s="11"/>
      <c r="J22" s="11"/>
      <c r="K22" s="12"/>
      <c r="L22" s="12"/>
      <c r="M22" s="12"/>
      <c r="N22" s="12"/>
      <c r="O22" s="152" t="s">
        <v>1524</v>
      </c>
      <c r="P22" s="153"/>
      <c r="Q22" s="154"/>
      <c r="R22" t="s">
        <v>1525</v>
      </c>
    </row>
    <row r="23" spans="1:18" ht="20.100000000000001" customHeight="1">
      <c r="A23">
        <v>16</v>
      </c>
      <c r="B23" s="8">
        <v>16</v>
      </c>
      <c r="C23" s="22">
        <v>2221439363</v>
      </c>
      <c r="D23" s="9" t="s">
        <v>1272</v>
      </c>
      <c r="E23" s="10" t="s">
        <v>1273</v>
      </c>
      <c r="F23" s="24" t="s">
        <v>1245</v>
      </c>
      <c r="G23" s="24" t="s">
        <v>1501</v>
      </c>
      <c r="H23" s="11"/>
      <c r="I23" s="11"/>
      <c r="J23" s="11"/>
      <c r="K23" s="12"/>
      <c r="L23" s="12"/>
      <c r="M23" s="12"/>
      <c r="N23" s="12"/>
      <c r="O23" s="152" t="s">
        <v>1524</v>
      </c>
      <c r="P23" s="153"/>
      <c r="Q23" s="154"/>
      <c r="R23" t="s">
        <v>1525</v>
      </c>
    </row>
    <row r="24" spans="1:18" ht="20.100000000000001" customHeight="1">
      <c r="A24">
        <v>17</v>
      </c>
      <c r="B24" s="8">
        <v>17</v>
      </c>
      <c r="C24" s="22">
        <v>2121436324</v>
      </c>
      <c r="D24" s="9" t="s">
        <v>1274</v>
      </c>
      <c r="E24" s="10" t="s">
        <v>1275</v>
      </c>
      <c r="F24" s="24" t="s">
        <v>1245</v>
      </c>
      <c r="G24" s="24" t="s">
        <v>1503</v>
      </c>
      <c r="H24" s="11"/>
      <c r="I24" s="11"/>
      <c r="J24" s="11"/>
      <c r="K24" s="12"/>
      <c r="L24" s="12"/>
      <c r="M24" s="12"/>
      <c r="N24" s="12"/>
      <c r="O24" s="152" t="s">
        <v>1524</v>
      </c>
      <c r="P24" s="153"/>
      <c r="Q24" s="154"/>
      <c r="R24" t="s">
        <v>1525</v>
      </c>
    </row>
    <row r="25" spans="1:18" ht="20.100000000000001" customHeight="1">
      <c r="A25">
        <v>18</v>
      </c>
      <c r="B25" s="8">
        <v>18</v>
      </c>
      <c r="C25" s="22">
        <v>2221128963</v>
      </c>
      <c r="D25" s="9" t="s">
        <v>1270</v>
      </c>
      <c r="E25" s="10" t="s">
        <v>1275</v>
      </c>
      <c r="F25" s="24" t="s">
        <v>1245</v>
      </c>
      <c r="G25" s="24" t="s">
        <v>1500</v>
      </c>
      <c r="H25" s="11"/>
      <c r="I25" s="11"/>
      <c r="J25" s="11"/>
      <c r="K25" s="12"/>
      <c r="L25" s="12"/>
      <c r="M25" s="12"/>
      <c r="N25" s="12"/>
      <c r="O25" s="152" t="s">
        <v>1524</v>
      </c>
      <c r="P25" s="153"/>
      <c r="Q25" s="154"/>
      <c r="R25" t="s">
        <v>1525</v>
      </c>
    </row>
    <row r="26" spans="1:18" ht="20.100000000000001" customHeight="1">
      <c r="A26">
        <v>19</v>
      </c>
      <c r="B26" s="8">
        <v>19</v>
      </c>
      <c r="C26" s="22">
        <v>2321117989</v>
      </c>
      <c r="D26" s="9" t="s">
        <v>1276</v>
      </c>
      <c r="E26" s="10" t="s">
        <v>1275</v>
      </c>
      <c r="F26" s="24" t="s">
        <v>1245</v>
      </c>
      <c r="G26" s="24" t="s">
        <v>1498</v>
      </c>
      <c r="H26" s="11"/>
      <c r="I26" s="11"/>
      <c r="J26" s="11"/>
      <c r="K26" s="12"/>
      <c r="L26" s="12"/>
      <c r="M26" s="12"/>
      <c r="N26" s="12"/>
      <c r="O26" s="152" t="s">
        <v>1524</v>
      </c>
      <c r="P26" s="153"/>
      <c r="Q26" s="154"/>
      <c r="R26" t="s">
        <v>1525</v>
      </c>
    </row>
    <row r="27" spans="1:18" ht="20.100000000000001" customHeight="1">
      <c r="A27">
        <v>20</v>
      </c>
      <c r="B27" s="8">
        <v>20</v>
      </c>
      <c r="C27" s="22">
        <v>23211210930</v>
      </c>
      <c r="D27" s="9" t="s">
        <v>1277</v>
      </c>
      <c r="E27" s="10" t="s">
        <v>1275</v>
      </c>
      <c r="F27" s="24" t="s">
        <v>1245</v>
      </c>
      <c r="G27" s="24" t="s">
        <v>1498</v>
      </c>
      <c r="H27" s="11"/>
      <c r="I27" s="11"/>
      <c r="J27" s="11"/>
      <c r="K27" s="12"/>
      <c r="L27" s="12"/>
      <c r="M27" s="12"/>
      <c r="N27" s="12"/>
      <c r="O27" s="152" t="s">
        <v>1524</v>
      </c>
      <c r="P27" s="153"/>
      <c r="Q27" s="154"/>
      <c r="R27" t="s">
        <v>1525</v>
      </c>
    </row>
    <row r="28" spans="1:18" ht="20.100000000000001" customHeight="1">
      <c r="A28">
        <v>21</v>
      </c>
      <c r="B28" s="8">
        <v>21</v>
      </c>
      <c r="C28" s="22">
        <v>2321123702</v>
      </c>
      <c r="D28" s="9" t="s">
        <v>1278</v>
      </c>
      <c r="E28" s="10" t="s">
        <v>1275</v>
      </c>
      <c r="F28" s="24" t="s">
        <v>1245</v>
      </c>
      <c r="G28" s="24" t="s">
        <v>1498</v>
      </c>
      <c r="H28" s="11"/>
      <c r="I28" s="11"/>
      <c r="J28" s="11"/>
      <c r="K28" s="12"/>
      <c r="L28" s="12"/>
      <c r="M28" s="12"/>
      <c r="N28" s="12"/>
      <c r="O28" s="152" t="s">
        <v>1524</v>
      </c>
      <c r="P28" s="153"/>
      <c r="Q28" s="154"/>
      <c r="R28" t="s">
        <v>1525</v>
      </c>
    </row>
    <row r="29" spans="1:18" ht="20.100000000000001" customHeight="1">
      <c r="A29">
        <v>22</v>
      </c>
      <c r="B29" s="8">
        <v>22</v>
      </c>
      <c r="C29" s="22">
        <v>2321124090</v>
      </c>
      <c r="D29" s="9" t="s">
        <v>1279</v>
      </c>
      <c r="E29" s="10" t="s">
        <v>1275</v>
      </c>
      <c r="F29" s="24" t="s">
        <v>1245</v>
      </c>
      <c r="G29" s="24" t="s">
        <v>1498</v>
      </c>
      <c r="H29" s="11"/>
      <c r="I29" s="11"/>
      <c r="J29" s="11"/>
      <c r="K29" s="12"/>
      <c r="L29" s="12"/>
      <c r="M29" s="12"/>
      <c r="N29" s="12"/>
      <c r="O29" s="152" t="s">
        <v>1524</v>
      </c>
      <c r="P29" s="153"/>
      <c r="Q29" s="154"/>
      <c r="R29" t="s">
        <v>1525</v>
      </c>
    </row>
    <row r="30" spans="1:18" ht="20.100000000000001" customHeight="1">
      <c r="A30">
        <v>23</v>
      </c>
      <c r="B30" s="8">
        <v>23</v>
      </c>
      <c r="C30" s="22">
        <v>2321214256</v>
      </c>
      <c r="D30" s="9" t="s">
        <v>1276</v>
      </c>
      <c r="E30" s="10" t="s">
        <v>1275</v>
      </c>
      <c r="F30" s="24" t="s">
        <v>1245</v>
      </c>
      <c r="G30" s="24" t="s">
        <v>1498</v>
      </c>
      <c r="H30" s="11"/>
      <c r="I30" s="11"/>
      <c r="J30" s="11"/>
      <c r="K30" s="12"/>
      <c r="L30" s="12"/>
      <c r="M30" s="12"/>
      <c r="N30" s="12"/>
      <c r="O30" s="152" t="s">
        <v>1524</v>
      </c>
      <c r="P30" s="153"/>
      <c r="Q30" s="154"/>
      <c r="R30" t="s">
        <v>1525</v>
      </c>
    </row>
    <row r="31" spans="1:18" ht="20.100000000000001" customHeight="1">
      <c r="A31">
        <v>24</v>
      </c>
      <c r="B31" s="8">
        <v>24</v>
      </c>
      <c r="C31" s="22">
        <v>2221125656</v>
      </c>
      <c r="D31" s="9" t="s">
        <v>1280</v>
      </c>
      <c r="E31" s="10" t="s">
        <v>1281</v>
      </c>
      <c r="F31" s="24" t="s">
        <v>1245</v>
      </c>
      <c r="G31" s="24" t="s">
        <v>1502</v>
      </c>
      <c r="H31" s="11"/>
      <c r="I31" s="11"/>
      <c r="J31" s="11"/>
      <c r="K31" s="12"/>
      <c r="L31" s="12"/>
      <c r="M31" s="12"/>
      <c r="N31" s="12"/>
      <c r="O31" s="152" t="s">
        <v>38</v>
      </c>
      <c r="P31" s="153"/>
      <c r="Q31" s="154"/>
      <c r="R31" t="s">
        <v>1525</v>
      </c>
    </row>
    <row r="32" spans="1:18" ht="20.100000000000001" customHeight="1">
      <c r="A32">
        <v>25</v>
      </c>
      <c r="B32" s="8">
        <v>25</v>
      </c>
      <c r="C32" s="22">
        <v>2321114070</v>
      </c>
      <c r="D32" s="9" t="s">
        <v>1282</v>
      </c>
      <c r="E32" s="10" t="s">
        <v>1283</v>
      </c>
      <c r="F32" s="24" t="s">
        <v>1245</v>
      </c>
      <c r="G32" s="24" t="s">
        <v>1498</v>
      </c>
      <c r="H32" s="11"/>
      <c r="I32" s="11"/>
      <c r="J32" s="11"/>
      <c r="K32" s="12"/>
      <c r="L32" s="12"/>
      <c r="M32" s="12"/>
      <c r="N32" s="12"/>
      <c r="O32" s="152" t="s">
        <v>1524</v>
      </c>
      <c r="P32" s="153"/>
      <c r="Q32" s="154"/>
      <c r="R32" t="s">
        <v>1525</v>
      </c>
    </row>
    <row r="33" spans="1:18" ht="20.100000000000001" customHeight="1">
      <c r="A33">
        <v>26</v>
      </c>
      <c r="B33" s="8">
        <v>26</v>
      </c>
      <c r="C33" s="22">
        <v>2221435826</v>
      </c>
      <c r="D33" s="9" t="s">
        <v>1284</v>
      </c>
      <c r="E33" s="10" t="s">
        <v>1285</v>
      </c>
      <c r="F33" s="24" t="s">
        <v>1245</v>
      </c>
      <c r="G33" s="24" t="s">
        <v>1501</v>
      </c>
      <c r="H33" s="11"/>
      <c r="I33" s="11"/>
      <c r="J33" s="11"/>
      <c r="K33" s="12"/>
      <c r="L33" s="12"/>
      <c r="M33" s="12"/>
      <c r="N33" s="12"/>
      <c r="O33" s="152" t="s">
        <v>1524</v>
      </c>
      <c r="P33" s="153"/>
      <c r="Q33" s="154"/>
      <c r="R33" t="s">
        <v>1525</v>
      </c>
    </row>
    <row r="34" spans="1:18" ht="20.100000000000001" customHeight="1">
      <c r="A34">
        <v>27</v>
      </c>
      <c r="B34" s="8">
        <v>27</v>
      </c>
      <c r="C34" s="22">
        <v>2221654035</v>
      </c>
      <c r="D34" s="9" t="s">
        <v>1286</v>
      </c>
      <c r="E34" s="10" t="s">
        <v>1287</v>
      </c>
      <c r="F34" s="24" t="s">
        <v>1245</v>
      </c>
      <c r="G34" s="24" t="s">
        <v>1504</v>
      </c>
      <c r="H34" s="11"/>
      <c r="I34" s="11"/>
      <c r="J34" s="11"/>
      <c r="K34" s="12"/>
      <c r="L34" s="12"/>
      <c r="M34" s="12"/>
      <c r="N34" s="12"/>
      <c r="O34" s="152" t="s">
        <v>1524</v>
      </c>
      <c r="P34" s="153"/>
      <c r="Q34" s="154"/>
      <c r="R34" t="s">
        <v>1525</v>
      </c>
    </row>
    <row r="35" spans="1:18" ht="20.100000000000001" customHeight="1">
      <c r="A35">
        <v>28</v>
      </c>
      <c r="B35" s="8">
        <v>28</v>
      </c>
      <c r="C35" s="22">
        <v>2321122024</v>
      </c>
      <c r="D35" s="9" t="s">
        <v>1288</v>
      </c>
      <c r="E35" s="10" t="s">
        <v>1289</v>
      </c>
      <c r="F35" s="24" t="s">
        <v>1245</v>
      </c>
      <c r="G35" s="24" t="s">
        <v>1498</v>
      </c>
      <c r="H35" s="11"/>
      <c r="I35" s="11"/>
      <c r="J35" s="11"/>
      <c r="K35" s="12"/>
      <c r="L35" s="12"/>
      <c r="M35" s="12"/>
      <c r="N35" s="12"/>
      <c r="O35" s="152" t="s">
        <v>1524</v>
      </c>
      <c r="P35" s="153"/>
      <c r="Q35" s="154"/>
      <c r="R35" t="s">
        <v>1525</v>
      </c>
    </row>
    <row r="36" spans="1:18" ht="20.100000000000001" customHeight="1">
      <c r="A36">
        <v>29</v>
      </c>
      <c r="B36" s="8">
        <v>29</v>
      </c>
      <c r="C36" s="22">
        <v>2321121589</v>
      </c>
      <c r="D36" s="9" t="s">
        <v>1290</v>
      </c>
      <c r="E36" s="10" t="s">
        <v>1291</v>
      </c>
      <c r="F36" s="24" t="s">
        <v>1245</v>
      </c>
      <c r="G36" s="24" t="s">
        <v>1499</v>
      </c>
      <c r="H36" s="11"/>
      <c r="I36" s="11"/>
      <c r="J36" s="11"/>
      <c r="K36" s="12"/>
      <c r="L36" s="12"/>
      <c r="M36" s="12"/>
      <c r="N36" s="12"/>
      <c r="O36" s="152" t="s">
        <v>1524</v>
      </c>
      <c r="P36" s="153"/>
      <c r="Q36" s="154"/>
      <c r="R36" t="s">
        <v>1525</v>
      </c>
    </row>
    <row r="37" spans="1:18" ht="20.100000000000001" customHeight="1">
      <c r="A37">
        <v>30</v>
      </c>
      <c r="B37" s="13">
        <v>30</v>
      </c>
      <c r="C37" s="22">
        <v>2220433667</v>
      </c>
      <c r="D37" s="9" t="s">
        <v>1292</v>
      </c>
      <c r="E37" s="10" t="s">
        <v>1293</v>
      </c>
      <c r="F37" s="24" t="s">
        <v>1245</v>
      </c>
      <c r="G37" s="24" t="s">
        <v>1501</v>
      </c>
      <c r="H37" s="14"/>
      <c r="I37" s="14"/>
      <c r="J37" s="14"/>
      <c r="K37" s="15"/>
      <c r="L37" s="15"/>
      <c r="M37" s="15"/>
      <c r="N37" s="15"/>
      <c r="O37" s="155" t="s">
        <v>1524</v>
      </c>
      <c r="P37" s="156"/>
      <c r="Q37" s="157"/>
      <c r="R37" t="s">
        <v>1525</v>
      </c>
    </row>
    <row r="38" spans="1:18" ht="20.100000000000001" customHeight="1">
      <c r="A38">
        <v>31</v>
      </c>
      <c r="B38" s="16">
        <v>31</v>
      </c>
      <c r="C38" s="23">
        <v>2221125795</v>
      </c>
      <c r="D38" s="17" t="s">
        <v>1294</v>
      </c>
      <c r="E38" s="18" t="s">
        <v>1295</v>
      </c>
      <c r="F38" s="25" t="s">
        <v>1245</v>
      </c>
      <c r="G38" s="25" t="s">
        <v>1502</v>
      </c>
      <c r="H38" s="19"/>
      <c r="I38" s="19"/>
      <c r="J38" s="19"/>
      <c r="K38" s="20"/>
      <c r="L38" s="20"/>
      <c r="M38" s="20"/>
      <c r="N38" s="20"/>
      <c r="O38" s="158" t="s">
        <v>1524</v>
      </c>
      <c r="P38" s="159"/>
      <c r="Q38" s="160"/>
      <c r="R38" t="s">
        <v>1525</v>
      </c>
    </row>
    <row r="39" spans="1:18" ht="20.100000000000001" customHeight="1">
      <c r="A39">
        <v>32</v>
      </c>
      <c r="B39" s="8">
        <v>32</v>
      </c>
      <c r="C39" s="22">
        <v>23211212055</v>
      </c>
      <c r="D39" s="9" t="s">
        <v>1296</v>
      </c>
      <c r="E39" s="10" t="s">
        <v>1297</v>
      </c>
      <c r="F39" s="24" t="s">
        <v>1245</v>
      </c>
      <c r="G39" s="24" t="s">
        <v>1498</v>
      </c>
      <c r="H39" s="11"/>
      <c r="I39" s="11"/>
      <c r="J39" s="11"/>
      <c r="K39" s="12"/>
      <c r="L39" s="12"/>
      <c r="M39" s="12"/>
      <c r="N39" s="12"/>
      <c r="O39" s="152" t="s">
        <v>1524</v>
      </c>
      <c r="P39" s="153"/>
      <c r="Q39" s="154"/>
      <c r="R39" t="s">
        <v>1525</v>
      </c>
    </row>
    <row r="40" spans="1:18" ht="20.100000000000001" customHeight="1">
      <c r="A40">
        <v>33</v>
      </c>
      <c r="B40" s="8">
        <v>33</v>
      </c>
      <c r="C40" s="22">
        <v>2211414653</v>
      </c>
      <c r="D40" s="9" t="s">
        <v>1298</v>
      </c>
      <c r="E40" s="10" t="s">
        <v>1299</v>
      </c>
      <c r="F40" s="24" t="s">
        <v>1245</v>
      </c>
      <c r="G40" s="24" t="s">
        <v>1505</v>
      </c>
      <c r="H40" s="11"/>
      <c r="I40" s="11"/>
      <c r="J40" s="11"/>
      <c r="K40" s="12"/>
      <c r="L40" s="12"/>
      <c r="M40" s="12"/>
      <c r="N40" s="12"/>
      <c r="O40" s="152" t="s">
        <v>38</v>
      </c>
      <c r="P40" s="153"/>
      <c r="Q40" s="154"/>
      <c r="R40" t="s">
        <v>1525</v>
      </c>
    </row>
    <row r="41" spans="1:18" ht="20.100000000000001" customHeight="1">
      <c r="A41">
        <v>34</v>
      </c>
      <c r="B41" s="8">
        <v>34</v>
      </c>
      <c r="C41" s="22">
        <v>2221129404</v>
      </c>
      <c r="D41" s="9" t="s">
        <v>1300</v>
      </c>
      <c r="E41" s="10" t="s">
        <v>1301</v>
      </c>
      <c r="F41" s="24" t="s">
        <v>1245</v>
      </c>
      <c r="G41" s="24" t="s">
        <v>1500</v>
      </c>
      <c r="H41" s="11"/>
      <c r="I41" s="11"/>
      <c r="J41" s="11"/>
      <c r="K41" s="12"/>
      <c r="L41" s="12"/>
      <c r="M41" s="12"/>
      <c r="N41" s="12"/>
      <c r="O41" s="152" t="s">
        <v>38</v>
      </c>
      <c r="P41" s="153"/>
      <c r="Q41" s="154"/>
      <c r="R41" t="s">
        <v>1525</v>
      </c>
    </row>
    <row r="42" spans="1:18" ht="20.100000000000001" customHeight="1">
      <c r="A42">
        <v>35</v>
      </c>
      <c r="B42" s="8">
        <v>35</v>
      </c>
      <c r="C42" s="22">
        <v>2020413252</v>
      </c>
      <c r="D42" s="9" t="s">
        <v>1302</v>
      </c>
      <c r="E42" s="10" t="s">
        <v>1303</v>
      </c>
      <c r="F42" s="24" t="s">
        <v>1245</v>
      </c>
      <c r="G42" s="24" t="s">
        <v>1503</v>
      </c>
      <c r="H42" s="11"/>
      <c r="I42" s="11"/>
      <c r="J42" s="11"/>
      <c r="K42" s="12"/>
      <c r="L42" s="12"/>
      <c r="M42" s="12"/>
      <c r="N42" s="12"/>
      <c r="O42" s="152" t="s">
        <v>1524</v>
      </c>
      <c r="P42" s="153"/>
      <c r="Q42" s="154"/>
      <c r="R42" t="s">
        <v>1525</v>
      </c>
    </row>
    <row r="43" spans="1:18" ht="20.100000000000001" customHeight="1">
      <c r="A43">
        <v>36</v>
      </c>
      <c r="B43" s="8">
        <v>36</v>
      </c>
      <c r="C43" s="22">
        <v>2221123660</v>
      </c>
      <c r="D43" s="9" t="s">
        <v>1276</v>
      </c>
      <c r="E43" s="10" t="s">
        <v>1303</v>
      </c>
      <c r="F43" s="24" t="s">
        <v>1245</v>
      </c>
      <c r="G43" s="24" t="s">
        <v>1502</v>
      </c>
      <c r="H43" s="11"/>
      <c r="I43" s="11"/>
      <c r="J43" s="11"/>
      <c r="K43" s="12"/>
      <c r="L43" s="12"/>
      <c r="M43" s="12"/>
      <c r="N43" s="12"/>
      <c r="O43" s="152" t="s">
        <v>1524</v>
      </c>
      <c r="P43" s="153"/>
      <c r="Q43" s="154"/>
      <c r="R43" t="s">
        <v>1525</v>
      </c>
    </row>
    <row r="44" spans="1:18" ht="20.100000000000001" customHeight="1">
      <c r="A44">
        <v>37</v>
      </c>
      <c r="B44" s="8">
        <v>37</v>
      </c>
      <c r="C44" s="22">
        <v>2321117978</v>
      </c>
      <c r="D44" s="9" t="s">
        <v>1304</v>
      </c>
      <c r="E44" s="10" t="s">
        <v>1305</v>
      </c>
      <c r="F44" s="24" t="s">
        <v>1245</v>
      </c>
      <c r="G44" s="24" t="s">
        <v>1498</v>
      </c>
      <c r="H44" s="11"/>
      <c r="I44" s="11"/>
      <c r="J44" s="11"/>
      <c r="K44" s="12"/>
      <c r="L44" s="12"/>
      <c r="M44" s="12"/>
      <c r="N44" s="12"/>
      <c r="O44" s="152" t="s">
        <v>1524</v>
      </c>
      <c r="P44" s="153"/>
      <c r="Q44" s="154"/>
      <c r="R44" t="s">
        <v>1525</v>
      </c>
    </row>
    <row r="45" spans="1:18" ht="20.100000000000001" customHeight="1">
      <c r="A45">
        <v>38</v>
      </c>
      <c r="B45" s="8">
        <v>38</v>
      </c>
      <c r="C45" s="22">
        <v>23211211763</v>
      </c>
      <c r="D45" s="9" t="s">
        <v>1306</v>
      </c>
      <c r="E45" s="10" t="s">
        <v>1307</v>
      </c>
      <c r="F45" s="24" t="s">
        <v>1245</v>
      </c>
      <c r="G45" s="24" t="s">
        <v>1498</v>
      </c>
      <c r="H45" s="11"/>
      <c r="I45" s="11"/>
      <c r="J45" s="11"/>
      <c r="K45" s="12"/>
      <c r="L45" s="12"/>
      <c r="M45" s="12"/>
      <c r="N45" s="12"/>
      <c r="O45" s="152" t="s">
        <v>1524</v>
      </c>
      <c r="P45" s="153"/>
      <c r="Q45" s="154"/>
      <c r="R45" t="s">
        <v>1525</v>
      </c>
    </row>
    <row r="46" spans="1:18" ht="20.100000000000001" customHeight="1">
      <c r="A46">
        <v>39</v>
      </c>
      <c r="B46" s="8">
        <v>39</v>
      </c>
      <c r="C46" s="22">
        <v>2221435834</v>
      </c>
      <c r="D46" s="9" t="s">
        <v>1268</v>
      </c>
      <c r="E46" s="10" t="s">
        <v>1308</v>
      </c>
      <c r="F46" s="24" t="s">
        <v>1245</v>
      </c>
      <c r="G46" s="24" t="s">
        <v>1501</v>
      </c>
      <c r="H46" s="11"/>
      <c r="I46" s="11"/>
      <c r="J46" s="11"/>
      <c r="K46" s="12"/>
      <c r="L46" s="12"/>
      <c r="M46" s="12"/>
      <c r="N46" s="12"/>
      <c r="O46" s="152" t="s">
        <v>1524</v>
      </c>
      <c r="P46" s="153"/>
      <c r="Q46" s="154"/>
      <c r="R46" t="s">
        <v>1525</v>
      </c>
    </row>
    <row r="47" spans="1:18" ht="20.100000000000001" customHeight="1">
      <c r="A47">
        <v>40</v>
      </c>
      <c r="B47" s="8">
        <v>40</v>
      </c>
      <c r="C47" s="22">
        <v>2121126376</v>
      </c>
      <c r="D47" s="9" t="s">
        <v>1309</v>
      </c>
      <c r="E47" s="10" t="s">
        <v>1310</v>
      </c>
      <c r="F47" s="24" t="s">
        <v>1245</v>
      </c>
      <c r="G47" s="24" t="s">
        <v>1506</v>
      </c>
      <c r="H47" s="11"/>
      <c r="I47" s="11"/>
      <c r="J47" s="11"/>
      <c r="K47" s="12"/>
      <c r="L47" s="12"/>
      <c r="M47" s="12"/>
      <c r="N47" s="12"/>
      <c r="O47" s="152" t="s">
        <v>1524</v>
      </c>
      <c r="P47" s="153"/>
      <c r="Q47" s="154"/>
      <c r="R47" t="s">
        <v>1525</v>
      </c>
    </row>
  </sheetData>
  <mergeCells count="57">
    <mergeCell ref="O45:Q45"/>
    <mergeCell ref="O46:Q46"/>
    <mergeCell ref="O47:Q47"/>
    <mergeCell ref="O39:Q39"/>
    <mergeCell ref="O40:Q40"/>
    <mergeCell ref="O41:Q41"/>
    <mergeCell ref="O42:Q42"/>
    <mergeCell ref="O43:Q43"/>
    <mergeCell ref="O44:Q44"/>
    <mergeCell ref="O33:Q33"/>
    <mergeCell ref="O34:Q34"/>
    <mergeCell ref="O35:Q35"/>
    <mergeCell ref="O36:Q36"/>
    <mergeCell ref="O37:Q37"/>
    <mergeCell ref="O38:Q38"/>
    <mergeCell ref="O27:Q27"/>
    <mergeCell ref="O28:Q28"/>
    <mergeCell ref="O29:Q29"/>
    <mergeCell ref="O30:Q30"/>
    <mergeCell ref="O31:Q31"/>
    <mergeCell ref="O32:Q32"/>
    <mergeCell ref="O21:Q21"/>
    <mergeCell ref="O22:Q22"/>
    <mergeCell ref="O23:Q23"/>
    <mergeCell ref="O24:Q24"/>
    <mergeCell ref="O25:Q25"/>
    <mergeCell ref="O26:Q26"/>
    <mergeCell ref="O15:Q15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O14:Q14"/>
    <mergeCell ref="H6:H7"/>
    <mergeCell ref="I6:I7"/>
    <mergeCell ref="J6:J7"/>
    <mergeCell ref="K6:N6"/>
    <mergeCell ref="O6:Q7"/>
    <mergeCell ref="O8:Q8"/>
    <mergeCell ref="B6:B7"/>
    <mergeCell ref="C6:C7"/>
    <mergeCell ref="D6:D7"/>
    <mergeCell ref="E6:E7"/>
    <mergeCell ref="F6:F7"/>
    <mergeCell ref="G6:G7"/>
    <mergeCell ref="C1:D1"/>
    <mergeCell ref="E1:N1"/>
    <mergeCell ref="C2:D2"/>
    <mergeCell ref="F2:N2"/>
    <mergeCell ref="D3:N3"/>
    <mergeCell ref="B4:N4"/>
  </mergeCells>
  <conditionalFormatting sqref="G6:G47 O8:Q47 A8:A47">
    <cfRule type="cellIs" dxfId="20" priority="3" stopIfTrue="1" operator="equal">
      <formula>0</formula>
    </cfRule>
  </conditionalFormatting>
  <printOptions horizontalCentered="1"/>
  <pageMargins left="0.2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47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7109375" customWidth="1"/>
    <col min="3" max="3" width="9.5703125" customWidth="1"/>
    <col min="4" max="4" width="16.85546875" customWidth="1"/>
    <col min="5" max="5" width="7.7109375" customWidth="1"/>
    <col min="6" max="6" width="9.140625" customWidth="1"/>
    <col min="7" max="7" width="9.28515625" customWidth="1"/>
    <col min="8" max="8" width="4.5703125" customWidth="1"/>
    <col min="9" max="9" width="6.7109375" customWidth="1"/>
    <col min="10" max="10" width="7.140625" customWidth="1"/>
    <col min="11" max="12" width="3.7109375" customWidth="1"/>
    <col min="13" max="13" width="5.42578125" customWidth="1"/>
    <col min="14" max="14" width="8.5703125" customWidth="1"/>
    <col min="15" max="15" width="6" customWidth="1"/>
    <col min="16" max="16" width="0.85546875" customWidth="1"/>
    <col min="17" max="17" width="2.140625" customWidth="1"/>
    <col min="18" max="18" width="9.140625" hidden="1" customWidth="1"/>
  </cols>
  <sheetData>
    <row r="1" spans="1:18" s="1" customFormat="1" ht="14.25" customHeight="1">
      <c r="C1" s="176" t="s">
        <v>7</v>
      </c>
      <c r="D1" s="176"/>
      <c r="E1" s="179" t="s">
        <v>1237</v>
      </c>
      <c r="F1" s="179"/>
      <c r="G1" s="179"/>
      <c r="H1" s="179"/>
      <c r="I1" s="179"/>
      <c r="J1" s="179"/>
      <c r="K1" s="179"/>
      <c r="L1" s="179"/>
      <c r="M1" s="179"/>
      <c r="N1" s="179"/>
      <c r="O1" s="119" t="s">
        <v>1515</v>
      </c>
    </row>
    <row r="2" spans="1:18" s="1" customFormat="1">
      <c r="C2" s="176" t="s">
        <v>8</v>
      </c>
      <c r="D2" s="176"/>
      <c r="E2" s="2" t="s">
        <v>1526</v>
      </c>
      <c r="F2" s="176" t="s">
        <v>1520</v>
      </c>
      <c r="G2" s="176"/>
      <c r="H2" s="176"/>
      <c r="I2" s="176"/>
      <c r="J2" s="176"/>
      <c r="K2" s="176"/>
      <c r="L2" s="176"/>
      <c r="M2" s="176"/>
      <c r="N2" s="176"/>
      <c r="O2" s="3" t="s">
        <v>9</v>
      </c>
      <c r="P2" s="4" t="s">
        <v>10</v>
      </c>
      <c r="Q2" s="4">
        <v>2</v>
      </c>
    </row>
    <row r="3" spans="1:18" s="5" customFormat="1" ht="18.75" customHeight="1">
      <c r="C3" s="6" t="s">
        <v>1527</v>
      </c>
      <c r="D3" s="177" t="s">
        <v>1522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" t="s">
        <v>11</v>
      </c>
      <c r="P3" s="3" t="s">
        <v>10</v>
      </c>
      <c r="Q3" s="3">
        <v>2</v>
      </c>
    </row>
    <row r="4" spans="1:18" s="5" customFormat="1" ht="18.75" customHeight="1">
      <c r="B4" s="178" t="s">
        <v>1528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3" t="s">
        <v>12</v>
      </c>
      <c r="P4" s="3" t="s">
        <v>10</v>
      </c>
      <c r="Q4" s="3">
        <v>1</v>
      </c>
    </row>
    <row r="5" spans="1:18" ht="9" customHeight="1"/>
    <row r="6" spans="1:18" ht="15" customHeight="1">
      <c r="B6" s="162" t="s">
        <v>0</v>
      </c>
      <c r="C6" s="161" t="s">
        <v>13</v>
      </c>
      <c r="D6" s="163" t="s">
        <v>3</v>
      </c>
      <c r="E6" s="164" t="s">
        <v>4</v>
      </c>
      <c r="F6" s="161" t="s">
        <v>18</v>
      </c>
      <c r="G6" s="161" t="s">
        <v>19</v>
      </c>
      <c r="H6" s="165" t="s">
        <v>1241</v>
      </c>
      <c r="I6" s="165" t="s">
        <v>1242</v>
      </c>
      <c r="J6" s="161" t="s">
        <v>14</v>
      </c>
      <c r="K6" s="173" t="s">
        <v>6</v>
      </c>
      <c r="L6" s="174"/>
      <c r="M6" s="174"/>
      <c r="N6" s="175"/>
      <c r="O6" s="167" t="s">
        <v>15</v>
      </c>
      <c r="P6" s="168"/>
      <c r="Q6" s="169"/>
    </row>
    <row r="7" spans="1:18" ht="27" customHeight="1">
      <c r="B7" s="162"/>
      <c r="C7" s="162"/>
      <c r="D7" s="163"/>
      <c r="E7" s="164"/>
      <c r="F7" s="162"/>
      <c r="G7" s="162"/>
      <c r="H7" s="166"/>
      <c r="I7" s="166"/>
      <c r="J7" s="162"/>
      <c r="K7" s="7" t="s">
        <v>1239</v>
      </c>
      <c r="L7" s="7" t="s">
        <v>1240</v>
      </c>
      <c r="M7" s="151" t="s">
        <v>1238</v>
      </c>
      <c r="N7" s="151" t="s">
        <v>17</v>
      </c>
      <c r="O7" s="170"/>
      <c r="P7" s="171"/>
      <c r="Q7" s="172"/>
    </row>
    <row r="8" spans="1:18" ht="20.100000000000001" customHeight="1">
      <c r="A8">
        <v>41</v>
      </c>
      <c r="B8" s="8">
        <v>1</v>
      </c>
      <c r="C8" s="22">
        <v>2321118102</v>
      </c>
      <c r="D8" s="9" t="s">
        <v>1311</v>
      </c>
      <c r="E8" s="10" t="s">
        <v>1312</v>
      </c>
      <c r="F8" s="24" t="s">
        <v>1245</v>
      </c>
      <c r="G8" s="24" t="s">
        <v>1499</v>
      </c>
      <c r="H8" s="11"/>
      <c r="I8" s="11"/>
      <c r="J8" s="11"/>
      <c r="K8" s="12"/>
      <c r="L8" s="12"/>
      <c r="M8" s="12"/>
      <c r="N8" s="12"/>
      <c r="O8" s="158" t="s">
        <v>1524</v>
      </c>
      <c r="P8" s="159"/>
      <c r="Q8" s="160"/>
      <c r="R8" t="s">
        <v>1529</v>
      </c>
    </row>
    <row r="9" spans="1:18" ht="20.100000000000001" customHeight="1">
      <c r="A9">
        <v>42</v>
      </c>
      <c r="B9" s="8">
        <v>2</v>
      </c>
      <c r="C9" s="22">
        <v>2321122524</v>
      </c>
      <c r="D9" s="9" t="s">
        <v>1248</v>
      </c>
      <c r="E9" s="10" t="s">
        <v>1312</v>
      </c>
      <c r="F9" s="24" t="s">
        <v>1245</v>
      </c>
      <c r="G9" s="24" t="s">
        <v>1498</v>
      </c>
      <c r="H9" s="11"/>
      <c r="I9" s="11"/>
      <c r="J9" s="11"/>
      <c r="K9" s="12"/>
      <c r="L9" s="12"/>
      <c r="M9" s="12"/>
      <c r="N9" s="12"/>
      <c r="O9" s="152" t="s">
        <v>1524</v>
      </c>
      <c r="P9" s="153"/>
      <c r="Q9" s="154"/>
      <c r="R9" t="s">
        <v>1529</v>
      </c>
    </row>
    <row r="10" spans="1:18" ht="20.100000000000001" customHeight="1">
      <c r="A10">
        <v>43</v>
      </c>
      <c r="B10" s="8">
        <v>3</v>
      </c>
      <c r="C10" s="22">
        <v>2321113358</v>
      </c>
      <c r="D10" s="9" t="s">
        <v>1313</v>
      </c>
      <c r="E10" s="10" t="s">
        <v>1314</v>
      </c>
      <c r="F10" s="24" t="s">
        <v>1245</v>
      </c>
      <c r="G10" s="24" t="s">
        <v>1498</v>
      </c>
      <c r="H10" s="11"/>
      <c r="I10" s="11"/>
      <c r="J10" s="11"/>
      <c r="K10" s="12"/>
      <c r="L10" s="12"/>
      <c r="M10" s="12"/>
      <c r="N10" s="12"/>
      <c r="O10" s="152" t="s">
        <v>1524</v>
      </c>
      <c r="P10" s="153"/>
      <c r="Q10" s="154"/>
      <c r="R10" t="s">
        <v>1529</v>
      </c>
    </row>
    <row r="11" spans="1:18" ht="20.100000000000001" customHeight="1">
      <c r="A11">
        <v>44</v>
      </c>
      <c r="B11" s="8">
        <v>4</v>
      </c>
      <c r="C11" s="22">
        <v>2121728074</v>
      </c>
      <c r="D11" s="9" t="s">
        <v>1315</v>
      </c>
      <c r="E11" s="10" t="s">
        <v>1316</v>
      </c>
      <c r="F11" s="24" t="s">
        <v>1245</v>
      </c>
      <c r="G11" s="24" t="s">
        <v>1498</v>
      </c>
      <c r="H11" s="11"/>
      <c r="I11" s="11"/>
      <c r="J11" s="11"/>
      <c r="K11" s="12"/>
      <c r="L11" s="12"/>
      <c r="M11" s="12"/>
      <c r="N11" s="12"/>
      <c r="O11" s="152" t="s">
        <v>1524</v>
      </c>
      <c r="P11" s="153"/>
      <c r="Q11" s="154"/>
      <c r="R11" t="s">
        <v>1529</v>
      </c>
    </row>
    <row r="12" spans="1:18" ht="20.100000000000001" customHeight="1">
      <c r="A12">
        <v>45</v>
      </c>
      <c r="B12" s="8">
        <v>5</v>
      </c>
      <c r="C12" s="22">
        <v>2221433678</v>
      </c>
      <c r="D12" s="9" t="s">
        <v>1317</v>
      </c>
      <c r="E12" s="10" t="s">
        <v>1316</v>
      </c>
      <c r="F12" s="24" t="s">
        <v>1245</v>
      </c>
      <c r="G12" s="24" t="s">
        <v>1501</v>
      </c>
      <c r="H12" s="11"/>
      <c r="I12" s="11"/>
      <c r="J12" s="11"/>
      <c r="K12" s="12"/>
      <c r="L12" s="12"/>
      <c r="M12" s="12"/>
      <c r="N12" s="12"/>
      <c r="O12" s="152" t="s">
        <v>1524</v>
      </c>
      <c r="P12" s="153"/>
      <c r="Q12" s="154"/>
      <c r="R12" t="s">
        <v>1529</v>
      </c>
    </row>
    <row r="13" spans="1:18" ht="20.100000000000001" customHeight="1">
      <c r="A13">
        <v>46</v>
      </c>
      <c r="B13" s="8">
        <v>6</v>
      </c>
      <c r="C13" s="22">
        <v>2021123872</v>
      </c>
      <c r="D13" s="9" t="s">
        <v>1280</v>
      </c>
      <c r="E13" s="10" t="s">
        <v>1318</v>
      </c>
      <c r="F13" s="24" t="s">
        <v>1245</v>
      </c>
      <c r="G13" s="24" t="s">
        <v>1502</v>
      </c>
      <c r="H13" s="11"/>
      <c r="I13" s="11"/>
      <c r="J13" s="11"/>
      <c r="K13" s="12"/>
      <c r="L13" s="12"/>
      <c r="M13" s="12"/>
      <c r="N13" s="12"/>
      <c r="O13" s="152" t="s">
        <v>38</v>
      </c>
      <c r="P13" s="153"/>
      <c r="Q13" s="154"/>
      <c r="R13" t="s">
        <v>1529</v>
      </c>
    </row>
    <row r="14" spans="1:18" ht="20.100000000000001" customHeight="1">
      <c r="A14">
        <v>47</v>
      </c>
      <c r="B14" s="8">
        <v>7</v>
      </c>
      <c r="C14" s="22">
        <v>2320118024</v>
      </c>
      <c r="D14" s="9" t="s">
        <v>1319</v>
      </c>
      <c r="E14" s="10" t="s">
        <v>1320</v>
      </c>
      <c r="F14" s="24" t="s">
        <v>1245</v>
      </c>
      <c r="G14" s="24" t="s">
        <v>1498</v>
      </c>
      <c r="H14" s="11"/>
      <c r="I14" s="11"/>
      <c r="J14" s="11"/>
      <c r="K14" s="12"/>
      <c r="L14" s="12"/>
      <c r="M14" s="12"/>
      <c r="N14" s="12"/>
      <c r="O14" s="152" t="s">
        <v>38</v>
      </c>
      <c r="P14" s="153"/>
      <c r="Q14" s="154"/>
      <c r="R14" t="s">
        <v>1529</v>
      </c>
    </row>
    <row r="15" spans="1:18" ht="20.100000000000001" customHeight="1">
      <c r="A15">
        <v>48</v>
      </c>
      <c r="B15" s="8">
        <v>8</v>
      </c>
      <c r="C15" s="22">
        <v>2121116801</v>
      </c>
      <c r="D15" s="9" t="s">
        <v>1321</v>
      </c>
      <c r="E15" s="10" t="s">
        <v>1322</v>
      </c>
      <c r="F15" s="24" t="s">
        <v>1323</v>
      </c>
      <c r="G15" s="24" t="s">
        <v>1502</v>
      </c>
      <c r="H15" s="11"/>
      <c r="I15" s="11"/>
      <c r="J15" s="11"/>
      <c r="K15" s="12"/>
      <c r="L15" s="12"/>
      <c r="M15" s="12"/>
      <c r="N15" s="12"/>
      <c r="O15" s="152" t="s">
        <v>1524</v>
      </c>
      <c r="P15" s="153"/>
      <c r="Q15" s="154"/>
      <c r="R15" t="s">
        <v>1529</v>
      </c>
    </row>
    <row r="16" spans="1:18" ht="20.100000000000001" customHeight="1">
      <c r="A16">
        <v>49</v>
      </c>
      <c r="B16" s="8">
        <v>9</v>
      </c>
      <c r="C16" s="22">
        <v>2321122714</v>
      </c>
      <c r="D16" s="9" t="s">
        <v>1324</v>
      </c>
      <c r="E16" s="10" t="s">
        <v>1325</v>
      </c>
      <c r="F16" s="24" t="s">
        <v>1323</v>
      </c>
      <c r="G16" s="24" t="s">
        <v>1498</v>
      </c>
      <c r="H16" s="11"/>
      <c r="I16" s="11"/>
      <c r="J16" s="11"/>
      <c r="K16" s="12"/>
      <c r="L16" s="12"/>
      <c r="M16" s="12"/>
      <c r="N16" s="12"/>
      <c r="O16" s="152" t="s">
        <v>1524</v>
      </c>
      <c r="P16" s="153"/>
      <c r="Q16" s="154"/>
      <c r="R16" t="s">
        <v>1529</v>
      </c>
    </row>
    <row r="17" spans="1:18" ht="20.100000000000001" customHeight="1">
      <c r="A17">
        <v>50</v>
      </c>
      <c r="B17" s="8">
        <v>10</v>
      </c>
      <c r="C17" s="22">
        <v>2321121615</v>
      </c>
      <c r="D17" s="9" t="s">
        <v>1326</v>
      </c>
      <c r="E17" s="10" t="s">
        <v>1327</v>
      </c>
      <c r="F17" s="24" t="s">
        <v>1323</v>
      </c>
      <c r="G17" s="24" t="s">
        <v>1498</v>
      </c>
      <c r="H17" s="11"/>
      <c r="I17" s="11"/>
      <c r="J17" s="11"/>
      <c r="K17" s="12"/>
      <c r="L17" s="12"/>
      <c r="M17" s="12"/>
      <c r="N17" s="12"/>
      <c r="O17" s="152" t="s">
        <v>1524</v>
      </c>
      <c r="P17" s="153"/>
      <c r="Q17" s="154"/>
      <c r="R17" t="s">
        <v>1529</v>
      </c>
    </row>
    <row r="18" spans="1:18" ht="20.100000000000001" customHeight="1">
      <c r="A18">
        <v>51</v>
      </c>
      <c r="B18" s="8">
        <v>11</v>
      </c>
      <c r="C18" s="22">
        <v>2321123760</v>
      </c>
      <c r="D18" s="9" t="s">
        <v>1328</v>
      </c>
      <c r="E18" s="10" t="s">
        <v>1329</v>
      </c>
      <c r="F18" s="24" t="s">
        <v>1323</v>
      </c>
      <c r="G18" s="24" t="s">
        <v>1499</v>
      </c>
      <c r="H18" s="11"/>
      <c r="I18" s="11"/>
      <c r="J18" s="11"/>
      <c r="K18" s="12"/>
      <c r="L18" s="12"/>
      <c r="M18" s="12"/>
      <c r="N18" s="12"/>
      <c r="O18" s="152" t="s">
        <v>1524</v>
      </c>
      <c r="P18" s="153"/>
      <c r="Q18" s="154"/>
      <c r="R18" t="s">
        <v>1529</v>
      </c>
    </row>
    <row r="19" spans="1:18" ht="20.100000000000001" customHeight="1">
      <c r="A19">
        <v>52</v>
      </c>
      <c r="B19" s="8">
        <v>12</v>
      </c>
      <c r="C19" s="22">
        <v>2321129953</v>
      </c>
      <c r="D19" s="9" t="s">
        <v>1330</v>
      </c>
      <c r="E19" s="10" t="s">
        <v>1251</v>
      </c>
      <c r="F19" s="24" t="s">
        <v>1323</v>
      </c>
      <c r="G19" s="24" t="s">
        <v>1498</v>
      </c>
      <c r="H19" s="11"/>
      <c r="I19" s="11"/>
      <c r="J19" s="11"/>
      <c r="K19" s="12"/>
      <c r="L19" s="12"/>
      <c r="M19" s="12"/>
      <c r="N19" s="12"/>
      <c r="O19" s="152" t="s">
        <v>1524</v>
      </c>
      <c r="P19" s="153"/>
      <c r="Q19" s="154"/>
      <c r="R19" t="s">
        <v>1529</v>
      </c>
    </row>
    <row r="20" spans="1:18" ht="20.100000000000001" customHeight="1">
      <c r="A20">
        <v>53</v>
      </c>
      <c r="B20" s="8">
        <v>13</v>
      </c>
      <c r="C20" s="22">
        <v>2221435818</v>
      </c>
      <c r="D20" s="9" t="s">
        <v>1331</v>
      </c>
      <c r="E20" s="10" t="s">
        <v>1332</v>
      </c>
      <c r="F20" s="24" t="s">
        <v>1323</v>
      </c>
      <c r="G20" s="24" t="s">
        <v>1501</v>
      </c>
      <c r="H20" s="11"/>
      <c r="I20" s="11"/>
      <c r="J20" s="11"/>
      <c r="K20" s="12"/>
      <c r="L20" s="12"/>
      <c r="M20" s="12"/>
      <c r="N20" s="12"/>
      <c r="O20" s="152" t="s">
        <v>1524</v>
      </c>
      <c r="P20" s="153"/>
      <c r="Q20" s="154"/>
      <c r="R20" t="s">
        <v>1529</v>
      </c>
    </row>
    <row r="21" spans="1:18" ht="20.100000000000001" customHeight="1">
      <c r="A21">
        <v>54</v>
      </c>
      <c r="B21" s="8">
        <v>14</v>
      </c>
      <c r="C21" s="22">
        <v>23211210969</v>
      </c>
      <c r="D21" s="9" t="s">
        <v>1333</v>
      </c>
      <c r="E21" s="10" t="s">
        <v>1258</v>
      </c>
      <c r="F21" s="24" t="s">
        <v>1323</v>
      </c>
      <c r="G21" s="24" t="s">
        <v>1499</v>
      </c>
      <c r="H21" s="11"/>
      <c r="I21" s="11"/>
      <c r="J21" s="11"/>
      <c r="K21" s="12"/>
      <c r="L21" s="12"/>
      <c r="M21" s="12"/>
      <c r="N21" s="12"/>
      <c r="O21" s="152" t="s">
        <v>1524</v>
      </c>
      <c r="P21" s="153"/>
      <c r="Q21" s="154"/>
      <c r="R21" t="s">
        <v>1529</v>
      </c>
    </row>
    <row r="22" spans="1:18" ht="20.100000000000001" customHeight="1">
      <c r="A22">
        <v>55</v>
      </c>
      <c r="B22" s="8">
        <v>15</v>
      </c>
      <c r="C22" s="22">
        <v>2221125618</v>
      </c>
      <c r="D22" s="9" t="s">
        <v>1334</v>
      </c>
      <c r="E22" s="10" t="s">
        <v>1335</v>
      </c>
      <c r="F22" s="24" t="s">
        <v>1323</v>
      </c>
      <c r="G22" s="24" t="s">
        <v>1500</v>
      </c>
      <c r="H22" s="11"/>
      <c r="I22" s="11"/>
      <c r="J22" s="11"/>
      <c r="K22" s="12"/>
      <c r="L22" s="12"/>
      <c r="M22" s="12"/>
      <c r="N22" s="12"/>
      <c r="O22" s="152" t="s">
        <v>1524</v>
      </c>
      <c r="P22" s="153"/>
      <c r="Q22" s="154"/>
      <c r="R22" t="s">
        <v>1529</v>
      </c>
    </row>
    <row r="23" spans="1:18" ht="20.100000000000001" customHeight="1">
      <c r="A23">
        <v>56</v>
      </c>
      <c r="B23" s="8">
        <v>16</v>
      </c>
      <c r="C23" s="22">
        <v>2321122719</v>
      </c>
      <c r="D23" s="9" t="s">
        <v>1317</v>
      </c>
      <c r="E23" s="10" t="s">
        <v>1336</v>
      </c>
      <c r="F23" s="24" t="s">
        <v>1323</v>
      </c>
      <c r="G23" s="24" t="s">
        <v>1498</v>
      </c>
      <c r="H23" s="11"/>
      <c r="I23" s="11"/>
      <c r="J23" s="11"/>
      <c r="K23" s="12"/>
      <c r="L23" s="12"/>
      <c r="M23" s="12"/>
      <c r="N23" s="12"/>
      <c r="O23" s="152" t="s">
        <v>1524</v>
      </c>
      <c r="P23" s="153"/>
      <c r="Q23" s="154"/>
      <c r="R23" t="s">
        <v>1529</v>
      </c>
    </row>
    <row r="24" spans="1:18" ht="20.100000000000001" customHeight="1">
      <c r="A24">
        <v>57</v>
      </c>
      <c r="B24" s="8">
        <v>17</v>
      </c>
      <c r="C24" s="22">
        <v>2321118135</v>
      </c>
      <c r="D24" s="9" t="s">
        <v>1324</v>
      </c>
      <c r="E24" s="10" t="s">
        <v>1264</v>
      </c>
      <c r="F24" s="24" t="s">
        <v>1323</v>
      </c>
      <c r="G24" s="24" t="s">
        <v>1507</v>
      </c>
      <c r="H24" s="11"/>
      <c r="I24" s="11"/>
      <c r="J24" s="11"/>
      <c r="K24" s="12"/>
      <c r="L24" s="12"/>
      <c r="M24" s="12"/>
      <c r="N24" s="12"/>
      <c r="O24" s="152" t="s">
        <v>1524</v>
      </c>
      <c r="P24" s="153"/>
      <c r="Q24" s="154"/>
      <c r="R24" t="s">
        <v>1529</v>
      </c>
    </row>
    <row r="25" spans="1:18" ht="20.100000000000001" customHeight="1">
      <c r="A25">
        <v>58</v>
      </c>
      <c r="B25" s="8">
        <v>18</v>
      </c>
      <c r="C25" s="22">
        <v>2321114067</v>
      </c>
      <c r="D25" s="9" t="s">
        <v>1337</v>
      </c>
      <c r="E25" s="10" t="s">
        <v>1266</v>
      </c>
      <c r="F25" s="24" t="s">
        <v>1323</v>
      </c>
      <c r="G25" s="24" t="s">
        <v>1507</v>
      </c>
      <c r="H25" s="11"/>
      <c r="I25" s="11"/>
      <c r="J25" s="11"/>
      <c r="K25" s="12"/>
      <c r="L25" s="12"/>
      <c r="M25" s="12"/>
      <c r="N25" s="12"/>
      <c r="O25" s="152" t="s">
        <v>1524</v>
      </c>
      <c r="P25" s="153"/>
      <c r="Q25" s="154"/>
      <c r="R25" t="s">
        <v>1529</v>
      </c>
    </row>
    <row r="26" spans="1:18" ht="20.100000000000001" customHeight="1">
      <c r="A26">
        <v>59</v>
      </c>
      <c r="B26" s="8">
        <v>19</v>
      </c>
      <c r="C26" s="22">
        <v>2321119725</v>
      </c>
      <c r="D26" s="9" t="s">
        <v>1338</v>
      </c>
      <c r="E26" s="10" t="s">
        <v>1266</v>
      </c>
      <c r="F26" s="24" t="s">
        <v>1323</v>
      </c>
      <c r="G26" s="24" t="s">
        <v>1498</v>
      </c>
      <c r="H26" s="11"/>
      <c r="I26" s="11"/>
      <c r="J26" s="11"/>
      <c r="K26" s="12"/>
      <c r="L26" s="12"/>
      <c r="M26" s="12"/>
      <c r="N26" s="12"/>
      <c r="O26" s="152" t="s">
        <v>1524</v>
      </c>
      <c r="P26" s="153"/>
      <c r="Q26" s="154"/>
      <c r="R26" t="s">
        <v>1529</v>
      </c>
    </row>
    <row r="27" spans="1:18" ht="20.100000000000001" customHeight="1">
      <c r="A27">
        <v>60</v>
      </c>
      <c r="B27" s="8">
        <v>20</v>
      </c>
      <c r="C27" s="22">
        <v>2221123629</v>
      </c>
      <c r="D27" s="9" t="s">
        <v>1276</v>
      </c>
      <c r="E27" s="10" t="s">
        <v>1273</v>
      </c>
      <c r="F27" s="24" t="s">
        <v>1323</v>
      </c>
      <c r="G27" s="24" t="s">
        <v>1500</v>
      </c>
      <c r="H27" s="11"/>
      <c r="I27" s="11"/>
      <c r="J27" s="11"/>
      <c r="K27" s="12"/>
      <c r="L27" s="12"/>
      <c r="M27" s="12"/>
      <c r="N27" s="12"/>
      <c r="O27" s="152" t="s">
        <v>1524</v>
      </c>
      <c r="P27" s="153"/>
      <c r="Q27" s="154"/>
      <c r="R27" t="s">
        <v>1529</v>
      </c>
    </row>
    <row r="28" spans="1:18" ht="20.100000000000001" customHeight="1">
      <c r="A28">
        <v>61</v>
      </c>
      <c r="B28" s="8">
        <v>21</v>
      </c>
      <c r="C28" s="22">
        <v>23211211887</v>
      </c>
      <c r="D28" s="9" t="s">
        <v>1331</v>
      </c>
      <c r="E28" s="10" t="s">
        <v>1273</v>
      </c>
      <c r="F28" s="24" t="s">
        <v>1323</v>
      </c>
      <c r="G28" s="24" t="s">
        <v>1498</v>
      </c>
      <c r="H28" s="11"/>
      <c r="I28" s="11"/>
      <c r="J28" s="11"/>
      <c r="K28" s="12"/>
      <c r="L28" s="12"/>
      <c r="M28" s="12"/>
      <c r="N28" s="12"/>
      <c r="O28" s="152" t="s">
        <v>1524</v>
      </c>
      <c r="P28" s="153"/>
      <c r="Q28" s="154"/>
      <c r="R28" t="s">
        <v>1529</v>
      </c>
    </row>
    <row r="29" spans="1:18" ht="20.100000000000001" customHeight="1">
      <c r="A29">
        <v>62</v>
      </c>
      <c r="B29" s="8">
        <v>22</v>
      </c>
      <c r="C29" s="22">
        <v>2321124131</v>
      </c>
      <c r="D29" s="9" t="s">
        <v>1339</v>
      </c>
      <c r="E29" s="10" t="s">
        <v>1273</v>
      </c>
      <c r="F29" s="24" t="s">
        <v>1323</v>
      </c>
      <c r="G29" s="24" t="s">
        <v>1499</v>
      </c>
      <c r="H29" s="11"/>
      <c r="I29" s="11"/>
      <c r="J29" s="11"/>
      <c r="K29" s="12"/>
      <c r="L29" s="12"/>
      <c r="M29" s="12"/>
      <c r="N29" s="12"/>
      <c r="O29" s="152" t="s">
        <v>1524</v>
      </c>
      <c r="P29" s="153"/>
      <c r="Q29" s="154"/>
      <c r="R29" t="s">
        <v>1529</v>
      </c>
    </row>
    <row r="30" spans="1:18" ht="20.100000000000001" customHeight="1">
      <c r="A30">
        <v>63</v>
      </c>
      <c r="B30" s="8">
        <v>23</v>
      </c>
      <c r="C30" s="22">
        <v>2321117997</v>
      </c>
      <c r="D30" s="9" t="s">
        <v>1340</v>
      </c>
      <c r="E30" s="10" t="s">
        <v>1341</v>
      </c>
      <c r="F30" s="24" t="s">
        <v>1323</v>
      </c>
      <c r="G30" s="24" t="s">
        <v>1499</v>
      </c>
      <c r="H30" s="11"/>
      <c r="I30" s="11"/>
      <c r="J30" s="11"/>
      <c r="K30" s="12"/>
      <c r="L30" s="12"/>
      <c r="M30" s="12"/>
      <c r="N30" s="12"/>
      <c r="O30" s="152" t="s">
        <v>1524</v>
      </c>
      <c r="P30" s="153"/>
      <c r="Q30" s="154"/>
      <c r="R30" t="s">
        <v>1529</v>
      </c>
    </row>
    <row r="31" spans="1:18" ht="20.100000000000001" customHeight="1">
      <c r="A31">
        <v>64</v>
      </c>
      <c r="B31" s="8">
        <v>24</v>
      </c>
      <c r="C31" s="22">
        <v>2321118096</v>
      </c>
      <c r="D31" s="9" t="s">
        <v>1342</v>
      </c>
      <c r="E31" s="10" t="s">
        <v>1341</v>
      </c>
      <c r="F31" s="24" t="s">
        <v>1323</v>
      </c>
      <c r="G31" s="24" t="s">
        <v>1498</v>
      </c>
      <c r="H31" s="11"/>
      <c r="I31" s="11"/>
      <c r="J31" s="11"/>
      <c r="K31" s="12"/>
      <c r="L31" s="12"/>
      <c r="M31" s="12"/>
      <c r="N31" s="12"/>
      <c r="O31" s="152" t="s">
        <v>1524</v>
      </c>
      <c r="P31" s="153"/>
      <c r="Q31" s="154"/>
      <c r="R31" t="s">
        <v>1529</v>
      </c>
    </row>
    <row r="32" spans="1:18" ht="20.100000000000001" customHeight="1">
      <c r="A32">
        <v>65</v>
      </c>
      <c r="B32" s="8">
        <v>25</v>
      </c>
      <c r="C32" s="22">
        <v>2321118180</v>
      </c>
      <c r="D32" s="9" t="s">
        <v>1343</v>
      </c>
      <c r="E32" s="10" t="s">
        <v>1344</v>
      </c>
      <c r="F32" s="24" t="s">
        <v>1323</v>
      </c>
      <c r="G32" s="24" t="s">
        <v>1499</v>
      </c>
      <c r="H32" s="11"/>
      <c r="I32" s="11"/>
      <c r="J32" s="11"/>
      <c r="K32" s="12"/>
      <c r="L32" s="12"/>
      <c r="M32" s="12"/>
      <c r="N32" s="12"/>
      <c r="O32" s="152" t="s">
        <v>1524</v>
      </c>
      <c r="P32" s="153"/>
      <c r="Q32" s="154"/>
      <c r="R32" t="s">
        <v>1529</v>
      </c>
    </row>
    <row r="33" spans="1:18" ht="20.100000000000001" customHeight="1">
      <c r="A33">
        <v>66</v>
      </c>
      <c r="B33" s="8">
        <v>26</v>
      </c>
      <c r="C33" s="22">
        <v>2211114632</v>
      </c>
      <c r="D33" s="9" t="s">
        <v>1286</v>
      </c>
      <c r="E33" s="10" t="s">
        <v>1275</v>
      </c>
      <c r="F33" s="24" t="s">
        <v>1323</v>
      </c>
      <c r="G33" s="24" t="s">
        <v>1508</v>
      </c>
      <c r="H33" s="11"/>
      <c r="I33" s="11"/>
      <c r="J33" s="11"/>
      <c r="K33" s="12"/>
      <c r="L33" s="12"/>
      <c r="M33" s="12"/>
      <c r="N33" s="12"/>
      <c r="O33" s="152" t="s">
        <v>1524</v>
      </c>
      <c r="P33" s="153"/>
      <c r="Q33" s="154"/>
      <c r="R33" t="s">
        <v>1529</v>
      </c>
    </row>
    <row r="34" spans="1:18" ht="20.100000000000001" customHeight="1">
      <c r="A34">
        <v>67</v>
      </c>
      <c r="B34" s="8">
        <v>27</v>
      </c>
      <c r="C34" s="22">
        <v>2321123216</v>
      </c>
      <c r="D34" s="9" t="s">
        <v>1345</v>
      </c>
      <c r="E34" s="10" t="s">
        <v>1346</v>
      </c>
      <c r="F34" s="24" t="s">
        <v>1323</v>
      </c>
      <c r="G34" s="24" t="s">
        <v>1499</v>
      </c>
      <c r="H34" s="11"/>
      <c r="I34" s="11"/>
      <c r="J34" s="11"/>
      <c r="K34" s="12"/>
      <c r="L34" s="12"/>
      <c r="M34" s="12"/>
      <c r="N34" s="12"/>
      <c r="O34" s="152" t="s">
        <v>1524</v>
      </c>
      <c r="P34" s="153"/>
      <c r="Q34" s="154"/>
      <c r="R34" t="s">
        <v>1529</v>
      </c>
    </row>
    <row r="35" spans="1:18" ht="20.100000000000001" customHeight="1">
      <c r="A35">
        <v>68</v>
      </c>
      <c r="B35" s="8">
        <v>28</v>
      </c>
      <c r="C35" s="22">
        <v>23211211883</v>
      </c>
      <c r="D35" s="9" t="s">
        <v>1257</v>
      </c>
      <c r="E35" s="10" t="s">
        <v>1347</v>
      </c>
      <c r="F35" s="24" t="s">
        <v>1323</v>
      </c>
      <c r="G35" s="24" t="s">
        <v>1498</v>
      </c>
      <c r="H35" s="11"/>
      <c r="I35" s="11"/>
      <c r="J35" s="11"/>
      <c r="K35" s="12"/>
      <c r="L35" s="12"/>
      <c r="M35" s="12"/>
      <c r="N35" s="12"/>
      <c r="O35" s="152" t="s">
        <v>1524</v>
      </c>
      <c r="P35" s="153"/>
      <c r="Q35" s="154"/>
      <c r="R35" t="s">
        <v>1529</v>
      </c>
    </row>
    <row r="36" spans="1:18" ht="20.100000000000001" customHeight="1">
      <c r="A36">
        <v>69</v>
      </c>
      <c r="B36" s="8">
        <v>29</v>
      </c>
      <c r="C36" s="22">
        <v>2321321381</v>
      </c>
      <c r="D36" s="9" t="s">
        <v>1348</v>
      </c>
      <c r="E36" s="10" t="s">
        <v>1283</v>
      </c>
      <c r="F36" s="24" t="s">
        <v>1323</v>
      </c>
      <c r="G36" s="24" t="s">
        <v>1498</v>
      </c>
      <c r="H36" s="11"/>
      <c r="I36" s="11"/>
      <c r="J36" s="11"/>
      <c r="K36" s="12"/>
      <c r="L36" s="12"/>
      <c r="M36" s="12"/>
      <c r="N36" s="12"/>
      <c r="O36" s="152" t="s">
        <v>1524</v>
      </c>
      <c r="P36" s="153"/>
      <c r="Q36" s="154"/>
      <c r="R36" t="s">
        <v>1529</v>
      </c>
    </row>
    <row r="37" spans="1:18" ht="20.100000000000001" customHeight="1">
      <c r="A37">
        <v>70</v>
      </c>
      <c r="B37" s="13">
        <v>30</v>
      </c>
      <c r="C37" s="22">
        <v>2321125081</v>
      </c>
      <c r="D37" s="9" t="s">
        <v>1349</v>
      </c>
      <c r="E37" s="10" t="s">
        <v>1350</v>
      </c>
      <c r="F37" s="24" t="s">
        <v>1323</v>
      </c>
      <c r="G37" s="24" t="s">
        <v>1498</v>
      </c>
      <c r="H37" s="14"/>
      <c r="I37" s="14"/>
      <c r="J37" s="14"/>
      <c r="K37" s="15"/>
      <c r="L37" s="15"/>
      <c r="M37" s="15"/>
      <c r="N37" s="15"/>
      <c r="O37" s="155" t="s">
        <v>1524</v>
      </c>
      <c r="P37" s="156"/>
      <c r="Q37" s="157"/>
      <c r="R37" t="s">
        <v>1529</v>
      </c>
    </row>
    <row r="38" spans="1:18" ht="20.100000000000001" customHeight="1">
      <c r="A38">
        <v>71</v>
      </c>
      <c r="B38" s="16">
        <v>31</v>
      </c>
      <c r="C38" s="23">
        <v>2321124098</v>
      </c>
      <c r="D38" s="17" t="s">
        <v>1351</v>
      </c>
      <c r="E38" s="18" t="s">
        <v>1352</v>
      </c>
      <c r="F38" s="25" t="s">
        <v>1323</v>
      </c>
      <c r="G38" s="25" t="s">
        <v>1498</v>
      </c>
      <c r="H38" s="19"/>
      <c r="I38" s="19"/>
      <c r="J38" s="19"/>
      <c r="K38" s="20"/>
      <c r="L38" s="20"/>
      <c r="M38" s="20"/>
      <c r="N38" s="20"/>
      <c r="O38" s="158" t="s">
        <v>1524</v>
      </c>
      <c r="P38" s="159"/>
      <c r="Q38" s="160"/>
      <c r="R38" t="s">
        <v>1529</v>
      </c>
    </row>
    <row r="39" spans="1:18" ht="20.100000000000001" customHeight="1">
      <c r="A39">
        <v>72</v>
      </c>
      <c r="B39" s="8">
        <v>32</v>
      </c>
      <c r="C39" s="22">
        <v>2321118205</v>
      </c>
      <c r="D39" s="9" t="s">
        <v>1353</v>
      </c>
      <c r="E39" s="10" t="s">
        <v>1354</v>
      </c>
      <c r="F39" s="24" t="s">
        <v>1323</v>
      </c>
      <c r="G39" s="24" t="s">
        <v>1507</v>
      </c>
      <c r="H39" s="11"/>
      <c r="I39" s="11"/>
      <c r="J39" s="11"/>
      <c r="K39" s="12"/>
      <c r="L39" s="12"/>
      <c r="M39" s="12"/>
      <c r="N39" s="12"/>
      <c r="O39" s="152" t="s">
        <v>1524</v>
      </c>
      <c r="P39" s="153"/>
      <c r="Q39" s="154"/>
      <c r="R39" t="s">
        <v>1529</v>
      </c>
    </row>
    <row r="40" spans="1:18" ht="20.100000000000001" customHeight="1">
      <c r="A40">
        <v>73</v>
      </c>
      <c r="B40" s="8">
        <v>33</v>
      </c>
      <c r="C40" s="22">
        <v>2321117959</v>
      </c>
      <c r="D40" s="9" t="s">
        <v>1326</v>
      </c>
      <c r="E40" s="10" t="s">
        <v>1355</v>
      </c>
      <c r="F40" s="24" t="s">
        <v>1323</v>
      </c>
      <c r="G40" s="24" t="s">
        <v>1498</v>
      </c>
      <c r="H40" s="11"/>
      <c r="I40" s="11"/>
      <c r="J40" s="11"/>
      <c r="K40" s="12"/>
      <c r="L40" s="12"/>
      <c r="M40" s="12"/>
      <c r="N40" s="12"/>
      <c r="O40" s="152" t="s">
        <v>1524</v>
      </c>
      <c r="P40" s="153"/>
      <c r="Q40" s="154"/>
      <c r="R40" t="s">
        <v>1529</v>
      </c>
    </row>
    <row r="41" spans="1:18" ht="20.100000000000001" customHeight="1">
      <c r="A41">
        <v>74</v>
      </c>
      <c r="B41" s="8">
        <v>34</v>
      </c>
      <c r="C41" s="22">
        <v>2321117970</v>
      </c>
      <c r="D41" s="9" t="s">
        <v>1356</v>
      </c>
      <c r="E41" s="10" t="s">
        <v>1357</v>
      </c>
      <c r="F41" s="24" t="s">
        <v>1323</v>
      </c>
      <c r="G41" s="24" t="s">
        <v>1498</v>
      </c>
      <c r="H41" s="11"/>
      <c r="I41" s="11"/>
      <c r="J41" s="11"/>
      <c r="K41" s="12"/>
      <c r="L41" s="12"/>
      <c r="M41" s="12"/>
      <c r="N41" s="12"/>
      <c r="O41" s="152" t="s">
        <v>1524</v>
      </c>
      <c r="P41" s="153"/>
      <c r="Q41" s="154"/>
      <c r="R41" t="s">
        <v>1529</v>
      </c>
    </row>
    <row r="42" spans="1:18" ht="20.100000000000001" customHeight="1">
      <c r="A42">
        <v>75</v>
      </c>
      <c r="B42" s="8">
        <v>35</v>
      </c>
      <c r="C42" s="22">
        <v>2321120558</v>
      </c>
      <c r="D42" s="9" t="s">
        <v>1348</v>
      </c>
      <c r="E42" s="10" t="s">
        <v>1358</v>
      </c>
      <c r="F42" s="24" t="s">
        <v>1323</v>
      </c>
      <c r="G42" s="24" t="s">
        <v>1499</v>
      </c>
      <c r="H42" s="11"/>
      <c r="I42" s="11"/>
      <c r="J42" s="11"/>
      <c r="K42" s="12"/>
      <c r="L42" s="12"/>
      <c r="M42" s="12"/>
      <c r="N42" s="12"/>
      <c r="O42" s="152" t="s">
        <v>1524</v>
      </c>
      <c r="P42" s="153"/>
      <c r="Q42" s="154"/>
      <c r="R42" t="s">
        <v>1529</v>
      </c>
    </row>
    <row r="43" spans="1:18" ht="20.100000000000001" customHeight="1">
      <c r="A43">
        <v>76</v>
      </c>
      <c r="B43" s="8">
        <v>36</v>
      </c>
      <c r="C43" s="22">
        <v>2321124108</v>
      </c>
      <c r="D43" s="9" t="s">
        <v>1359</v>
      </c>
      <c r="E43" s="10" t="s">
        <v>1297</v>
      </c>
      <c r="F43" s="24" t="s">
        <v>1323</v>
      </c>
      <c r="G43" s="24" t="s">
        <v>1499</v>
      </c>
      <c r="H43" s="11"/>
      <c r="I43" s="11"/>
      <c r="J43" s="11"/>
      <c r="K43" s="12"/>
      <c r="L43" s="12"/>
      <c r="M43" s="12"/>
      <c r="N43" s="12"/>
      <c r="O43" s="152" t="s">
        <v>1524</v>
      </c>
      <c r="P43" s="153"/>
      <c r="Q43" s="154"/>
      <c r="R43" t="s">
        <v>1529</v>
      </c>
    </row>
    <row r="44" spans="1:18" ht="20.100000000000001" customHeight="1">
      <c r="A44">
        <v>77</v>
      </c>
      <c r="B44" s="8">
        <v>37</v>
      </c>
      <c r="C44" s="22">
        <v>23211210922</v>
      </c>
      <c r="D44" s="9" t="s">
        <v>1360</v>
      </c>
      <c r="E44" s="10" t="s">
        <v>1299</v>
      </c>
      <c r="F44" s="24" t="s">
        <v>1323</v>
      </c>
      <c r="G44" s="24" t="s">
        <v>1499</v>
      </c>
      <c r="H44" s="11"/>
      <c r="I44" s="11"/>
      <c r="J44" s="11"/>
      <c r="K44" s="12"/>
      <c r="L44" s="12"/>
      <c r="M44" s="12"/>
      <c r="N44" s="12"/>
      <c r="O44" s="152" t="s">
        <v>1524</v>
      </c>
      <c r="P44" s="153"/>
      <c r="Q44" s="154"/>
      <c r="R44" t="s">
        <v>1529</v>
      </c>
    </row>
    <row r="45" spans="1:18" ht="20.100000000000001" customHeight="1">
      <c r="A45">
        <v>78</v>
      </c>
      <c r="B45" s="8">
        <v>38</v>
      </c>
      <c r="C45" s="22">
        <v>2321122729</v>
      </c>
      <c r="D45" s="9" t="s">
        <v>1361</v>
      </c>
      <c r="E45" s="10" t="s">
        <v>1299</v>
      </c>
      <c r="F45" s="24" t="s">
        <v>1323</v>
      </c>
      <c r="G45" s="24" t="s">
        <v>1499</v>
      </c>
      <c r="H45" s="11"/>
      <c r="I45" s="11"/>
      <c r="J45" s="11"/>
      <c r="K45" s="12"/>
      <c r="L45" s="12"/>
      <c r="M45" s="12"/>
      <c r="N45" s="12"/>
      <c r="O45" s="152" t="s">
        <v>1524</v>
      </c>
      <c r="P45" s="153"/>
      <c r="Q45" s="154"/>
      <c r="R45" t="s">
        <v>1529</v>
      </c>
    </row>
    <row r="46" spans="1:18" ht="20.100000000000001" customHeight="1">
      <c r="A46">
        <v>79</v>
      </c>
      <c r="B46" s="8">
        <v>39</v>
      </c>
      <c r="C46" s="22">
        <v>2221125690</v>
      </c>
      <c r="D46" s="9" t="s">
        <v>1362</v>
      </c>
      <c r="E46" s="10" t="s">
        <v>1363</v>
      </c>
      <c r="F46" s="24" t="s">
        <v>1323</v>
      </c>
      <c r="G46" s="24" t="s">
        <v>1500</v>
      </c>
      <c r="H46" s="11"/>
      <c r="I46" s="11"/>
      <c r="J46" s="11"/>
      <c r="K46" s="12"/>
      <c r="L46" s="12"/>
      <c r="M46" s="12"/>
      <c r="N46" s="12"/>
      <c r="O46" s="152" t="s">
        <v>1524</v>
      </c>
      <c r="P46" s="153"/>
      <c r="Q46" s="154"/>
      <c r="R46" t="s">
        <v>1529</v>
      </c>
    </row>
    <row r="47" spans="1:18" ht="20.100000000000001" customHeight="1">
      <c r="A47">
        <v>80</v>
      </c>
      <c r="B47" s="8">
        <v>40</v>
      </c>
      <c r="C47" s="22">
        <v>2321123768</v>
      </c>
      <c r="D47" s="9" t="s">
        <v>1364</v>
      </c>
      <c r="E47" s="10" t="s">
        <v>1303</v>
      </c>
      <c r="F47" s="24" t="s">
        <v>1323</v>
      </c>
      <c r="G47" s="24" t="s">
        <v>1499</v>
      </c>
      <c r="H47" s="11"/>
      <c r="I47" s="11"/>
      <c r="J47" s="11"/>
      <c r="K47" s="12"/>
      <c r="L47" s="12"/>
      <c r="M47" s="12"/>
      <c r="N47" s="12"/>
      <c r="O47" s="152" t="s">
        <v>1524</v>
      </c>
      <c r="P47" s="153"/>
      <c r="Q47" s="154"/>
      <c r="R47" t="s">
        <v>1529</v>
      </c>
    </row>
  </sheetData>
  <mergeCells count="57">
    <mergeCell ref="O45:Q45"/>
    <mergeCell ref="O46:Q46"/>
    <mergeCell ref="O47:Q47"/>
    <mergeCell ref="O39:Q39"/>
    <mergeCell ref="O40:Q40"/>
    <mergeCell ref="O41:Q41"/>
    <mergeCell ref="O42:Q42"/>
    <mergeCell ref="O43:Q43"/>
    <mergeCell ref="O44:Q44"/>
    <mergeCell ref="O33:Q33"/>
    <mergeCell ref="O34:Q34"/>
    <mergeCell ref="O35:Q35"/>
    <mergeCell ref="O36:Q36"/>
    <mergeCell ref="O37:Q37"/>
    <mergeCell ref="O38:Q38"/>
    <mergeCell ref="O27:Q27"/>
    <mergeCell ref="O28:Q28"/>
    <mergeCell ref="O29:Q29"/>
    <mergeCell ref="O30:Q30"/>
    <mergeCell ref="O31:Q31"/>
    <mergeCell ref="O32:Q32"/>
    <mergeCell ref="O21:Q21"/>
    <mergeCell ref="O22:Q22"/>
    <mergeCell ref="O23:Q23"/>
    <mergeCell ref="O24:Q24"/>
    <mergeCell ref="O25:Q25"/>
    <mergeCell ref="O26:Q26"/>
    <mergeCell ref="O15:Q15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O14:Q14"/>
    <mergeCell ref="H6:H7"/>
    <mergeCell ref="I6:I7"/>
    <mergeCell ref="J6:J7"/>
    <mergeCell ref="K6:N6"/>
    <mergeCell ref="O6:Q7"/>
    <mergeCell ref="O8:Q8"/>
    <mergeCell ref="B6:B7"/>
    <mergeCell ref="C6:C7"/>
    <mergeCell ref="D6:D7"/>
    <mergeCell ref="E6:E7"/>
    <mergeCell ref="F6:F7"/>
    <mergeCell ref="G6:G7"/>
    <mergeCell ref="C1:D1"/>
    <mergeCell ref="E1:N1"/>
    <mergeCell ref="C2:D2"/>
    <mergeCell ref="F2:N2"/>
    <mergeCell ref="D3:N3"/>
    <mergeCell ref="B4:N4"/>
  </mergeCells>
  <conditionalFormatting sqref="G6:G47 O8:Q47 A8:A47">
    <cfRule type="cellIs" dxfId="19" priority="3" stopIfTrue="1" operator="equal">
      <formula>0</formula>
    </cfRule>
  </conditionalFormatting>
  <printOptions horizontalCentered="1"/>
  <pageMargins left="0.2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33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7109375" customWidth="1"/>
    <col min="3" max="3" width="9.5703125" customWidth="1"/>
    <col min="4" max="4" width="16.85546875" customWidth="1"/>
    <col min="5" max="5" width="7.7109375" customWidth="1"/>
    <col min="6" max="6" width="9.140625" customWidth="1"/>
    <col min="7" max="7" width="9.28515625" customWidth="1"/>
    <col min="8" max="8" width="4.5703125" customWidth="1"/>
    <col min="9" max="9" width="6.7109375" customWidth="1"/>
    <col min="10" max="10" width="7.140625" customWidth="1"/>
    <col min="11" max="12" width="3.7109375" customWidth="1"/>
    <col min="13" max="13" width="5.42578125" customWidth="1"/>
    <col min="14" max="14" width="8.5703125" customWidth="1"/>
    <col min="15" max="15" width="6" customWidth="1"/>
    <col min="16" max="16" width="0.85546875" customWidth="1"/>
    <col min="17" max="17" width="2.140625" customWidth="1"/>
    <col min="18" max="18" width="9.140625" hidden="1" customWidth="1"/>
  </cols>
  <sheetData>
    <row r="1" spans="1:18" s="1" customFormat="1" ht="14.25" customHeight="1">
      <c r="C1" s="176" t="s">
        <v>7</v>
      </c>
      <c r="D1" s="176"/>
      <c r="E1" s="179" t="s">
        <v>1237</v>
      </c>
      <c r="F1" s="179"/>
      <c r="G1" s="179"/>
      <c r="H1" s="179"/>
      <c r="I1" s="179"/>
      <c r="J1" s="179"/>
      <c r="K1" s="179"/>
      <c r="L1" s="179"/>
      <c r="M1" s="179"/>
      <c r="N1" s="179"/>
      <c r="O1" s="119" t="s">
        <v>1516</v>
      </c>
    </row>
    <row r="2" spans="1:18" s="1" customFormat="1">
      <c r="C2" s="176" t="s">
        <v>8</v>
      </c>
      <c r="D2" s="176"/>
      <c r="E2" s="2" t="s">
        <v>1530</v>
      </c>
      <c r="F2" s="176" t="s">
        <v>1520</v>
      </c>
      <c r="G2" s="176"/>
      <c r="H2" s="176"/>
      <c r="I2" s="176"/>
      <c r="J2" s="176"/>
      <c r="K2" s="176"/>
      <c r="L2" s="176"/>
      <c r="M2" s="176"/>
      <c r="N2" s="176"/>
      <c r="O2" s="3" t="s">
        <v>9</v>
      </c>
      <c r="P2" s="4" t="s">
        <v>10</v>
      </c>
      <c r="Q2" s="4">
        <v>2</v>
      </c>
    </row>
    <row r="3" spans="1:18" s="5" customFormat="1" ht="18.75" customHeight="1">
      <c r="C3" s="6" t="s">
        <v>1531</v>
      </c>
      <c r="D3" s="177" t="s">
        <v>1522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" t="s">
        <v>11</v>
      </c>
      <c r="P3" s="3" t="s">
        <v>10</v>
      </c>
      <c r="Q3" s="3">
        <v>2</v>
      </c>
    </row>
    <row r="4" spans="1:18" s="5" customFormat="1" ht="18.75" customHeight="1">
      <c r="B4" s="178" t="s">
        <v>1532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3" t="s">
        <v>12</v>
      </c>
      <c r="P4" s="3" t="s">
        <v>10</v>
      </c>
      <c r="Q4" s="3">
        <v>1</v>
      </c>
    </row>
    <row r="5" spans="1:18" ht="9" customHeight="1"/>
    <row r="6" spans="1:18" ht="15" customHeight="1">
      <c r="B6" s="162" t="s">
        <v>0</v>
      </c>
      <c r="C6" s="161" t="s">
        <v>13</v>
      </c>
      <c r="D6" s="163" t="s">
        <v>3</v>
      </c>
      <c r="E6" s="164" t="s">
        <v>4</v>
      </c>
      <c r="F6" s="161" t="s">
        <v>18</v>
      </c>
      <c r="G6" s="161" t="s">
        <v>19</v>
      </c>
      <c r="H6" s="165" t="s">
        <v>1241</v>
      </c>
      <c r="I6" s="165" t="s">
        <v>1242</v>
      </c>
      <c r="J6" s="161" t="s">
        <v>14</v>
      </c>
      <c r="K6" s="173" t="s">
        <v>6</v>
      </c>
      <c r="L6" s="174"/>
      <c r="M6" s="174"/>
      <c r="N6" s="175"/>
      <c r="O6" s="167" t="s">
        <v>15</v>
      </c>
      <c r="P6" s="168"/>
      <c r="Q6" s="169"/>
    </row>
    <row r="7" spans="1:18" ht="27" customHeight="1">
      <c r="B7" s="162"/>
      <c r="C7" s="162"/>
      <c r="D7" s="163"/>
      <c r="E7" s="164"/>
      <c r="F7" s="162"/>
      <c r="G7" s="162"/>
      <c r="H7" s="166"/>
      <c r="I7" s="166"/>
      <c r="J7" s="162"/>
      <c r="K7" s="7" t="s">
        <v>1239</v>
      </c>
      <c r="L7" s="7" t="s">
        <v>1240</v>
      </c>
      <c r="M7" s="151" t="s">
        <v>1238</v>
      </c>
      <c r="N7" s="151" t="s">
        <v>17</v>
      </c>
      <c r="O7" s="170"/>
      <c r="P7" s="171"/>
      <c r="Q7" s="172"/>
    </row>
    <row r="8" spans="1:18" ht="20.100000000000001" customHeight="1">
      <c r="A8">
        <v>81</v>
      </c>
      <c r="B8" s="8">
        <v>1</v>
      </c>
      <c r="C8" s="22">
        <v>2321124965</v>
      </c>
      <c r="D8" s="9" t="s">
        <v>1365</v>
      </c>
      <c r="E8" s="10" t="s">
        <v>1366</v>
      </c>
      <c r="F8" s="24" t="s">
        <v>1323</v>
      </c>
      <c r="G8" s="24" t="s">
        <v>1499</v>
      </c>
      <c r="H8" s="11"/>
      <c r="I8" s="11"/>
      <c r="J8" s="11"/>
      <c r="K8" s="12"/>
      <c r="L8" s="12"/>
      <c r="M8" s="12"/>
      <c r="N8" s="12"/>
      <c r="O8" s="158" t="s">
        <v>1524</v>
      </c>
      <c r="P8" s="159"/>
      <c r="Q8" s="160"/>
      <c r="R8" t="s">
        <v>1533</v>
      </c>
    </row>
    <row r="9" spans="1:18" ht="20.100000000000001" customHeight="1">
      <c r="A9">
        <v>82</v>
      </c>
      <c r="B9" s="8">
        <v>2</v>
      </c>
      <c r="C9" s="22">
        <v>2321125091</v>
      </c>
      <c r="D9" s="9" t="s">
        <v>1367</v>
      </c>
      <c r="E9" s="10" t="s">
        <v>1305</v>
      </c>
      <c r="F9" s="24" t="s">
        <v>1323</v>
      </c>
      <c r="G9" s="24" t="s">
        <v>1498</v>
      </c>
      <c r="H9" s="11"/>
      <c r="I9" s="11"/>
      <c r="J9" s="11"/>
      <c r="K9" s="12"/>
      <c r="L9" s="12"/>
      <c r="M9" s="12"/>
      <c r="N9" s="12"/>
      <c r="O9" s="152" t="s">
        <v>1524</v>
      </c>
      <c r="P9" s="153"/>
      <c r="Q9" s="154"/>
      <c r="R9" t="s">
        <v>1533</v>
      </c>
    </row>
    <row r="10" spans="1:18" ht="20.100000000000001" customHeight="1">
      <c r="A10">
        <v>83</v>
      </c>
      <c r="B10" s="8">
        <v>3</v>
      </c>
      <c r="C10" s="22">
        <v>2121614345</v>
      </c>
      <c r="D10" s="9" t="s">
        <v>1309</v>
      </c>
      <c r="E10" s="10" t="s">
        <v>1368</v>
      </c>
      <c r="F10" s="24" t="s">
        <v>1323</v>
      </c>
      <c r="G10" s="24" t="s">
        <v>1501</v>
      </c>
      <c r="H10" s="11"/>
      <c r="I10" s="11"/>
      <c r="J10" s="11"/>
      <c r="K10" s="12"/>
      <c r="L10" s="12"/>
      <c r="M10" s="12"/>
      <c r="N10" s="12"/>
      <c r="O10" s="152" t="s">
        <v>1524</v>
      </c>
      <c r="P10" s="153"/>
      <c r="Q10" s="154"/>
      <c r="R10" t="s">
        <v>1533</v>
      </c>
    </row>
    <row r="11" spans="1:18" ht="20.100000000000001" customHeight="1">
      <c r="A11">
        <v>84</v>
      </c>
      <c r="B11" s="8">
        <v>4</v>
      </c>
      <c r="C11" s="22">
        <v>23201212435</v>
      </c>
      <c r="D11" s="9" t="s">
        <v>1369</v>
      </c>
      <c r="E11" s="10" t="s">
        <v>1370</v>
      </c>
      <c r="F11" s="24" t="s">
        <v>1323</v>
      </c>
      <c r="G11" s="24" t="s">
        <v>1498</v>
      </c>
      <c r="H11" s="11"/>
      <c r="I11" s="11"/>
      <c r="J11" s="11"/>
      <c r="K11" s="12"/>
      <c r="L11" s="12"/>
      <c r="M11" s="12"/>
      <c r="N11" s="12"/>
      <c r="O11" s="152" t="s">
        <v>1524</v>
      </c>
      <c r="P11" s="153"/>
      <c r="Q11" s="154"/>
      <c r="R11" t="s">
        <v>1533</v>
      </c>
    </row>
    <row r="12" spans="1:18" ht="20.100000000000001" customHeight="1">
      <c r="A12">
        <v>85</v>
      </c>
      <c r="B12" s="8">
        <v>5</v>
      </c>
      <c r="C12" s="22">
        <v>2321117988</v>
      </c>
      <c r="D12" s="9" t="s">
        <v>1371</v>
      </c>
      <c r="E12" s="10" t="s">
        <v>1372</v>
      </c>
      <c r="F12" s="24" t="s">
        <v>1323</v>
      </c>
      <c r="G12" s="24" t="s">
        <v>1498</v>
      </c>
      <c r="H12" s="11"/>
      <c r="I12" s="11"/>
      <c r="J12" s="11"/>
      <c r="K12" s="12"/>
      <c r="L12" s="12"/>
      <c r="M12" s="12"/>
      <c r="N12" s="12"/>
      <c r="O12" s="152" t="s">
        <v>1524</v>
      </c>
      <c r="P12" s="153"/>
      <c r="Q12" s="154"/>
      <c r="R12" t="s">
        <v>1533</v>
      </c>
    </row>
    <row r="13" spans="1:18" ht="20.100000000000001" customHeight="1">
      <c r="A13">
        <v>86</v>
      </c>
      <c r="B13" s="8">
        <v>6</v>
      </c>
      <c r="C13" s="22">
        <v>2321123707</v>
      </c>
      <c r="D13" s="9" t="s">
        <v>1286</v>
      </c>
      <c r="E13" s="10" t="s">
        <v>1373</v>
      </c>
      <c r="F13" s="24" t="s">
        <v>1323</v>
      </c>
      <c r="G13" s="24" t="s">
        <v>1498</v>
      </c>
      <c r="H13" s="11"/>
      <c r="I13" s="11"/>
      <c r="J13" s="11"/>
      <c r="K13" s="12"/>
      <c r="L13" s="12"/>
      <c r="M13" s="12"/>
      <c r="N13" s="12"/>
      <c r="O13" s="152" t="s">
        <v>1524</v>
      </c>
      <c r="P13" s="153"/>
      <c r="Q13" s="154"/>
      <c r="R13" t="s">
        <v>1533</v>
      </c>
    </row>
    <row r="14" spans="1:18" ht="20.100000000000001" customHeight="1">
      <c r="A14">
        <v>87</v>
      </c>
      <c r="B14" s="8">
        <v>7</v>
      </c>
      <c r="C14" s="22">
        <v>2321122478</v>
      </c>
      <c r="D14" s="9" t="s">
        <v>1374</v>
      </c>
      <c r="E14" s="10" t="s">
        <v>1375</v>
      </c>
      <c r="F14" s="24" t="s">
        <v>1323</v>
      </c>
      <c r="G14" s="24" t="s">
        <v>1499</v>
      </c>
      <c r="H14" s="11"/>
      <c r="I14" s="11"/>
      <c r="J14" s="11"/>
      <c r="K14" s="12"/>
      <c r="L14" s="12"/>
      <c r="M14" s="12"/>
      <c r="N14" s="12"/>
      <c r="O14" s="152" t="s">
        <v>1524</v>
      </c>
      <c r="P14" s="153"/>
      <c r="Q14" s="154"/>
      <c r="R14" t="s">
        <v>1533</v>
      </c>
    </row>
    <row r="15" spans="1:18" ht="20.100000000000001" customHeight="1">
      <c r="A15">
        <v>88</v>
      </c>
      <c r="B15" s="8">
        <v>8</v>
      </c>
      <c r="C15" s="22">
        <v>2321122527</v>
      </c>
      <c r="D15" s="9" t="s">
        <v>1324</v>
      </c>
      <c r="E15" s="10" t="s">
        <v>1376</v>
      </c>
      <c r="F15" s="24" t="s">
        <v>1323</v>
      </c>
      <c r="G15" s="24" t="s">
        <v>1498</v>
      </c>
      <c r="H15" s="11"/>
      <c r="I15" s="11"/>
      <c r="J15" s="11"/>
      <c r="K15" s="12"/>
      <c r="L15" s="12"/>
      <c r="M15" s="12"/>
      <c r="N15" s="12"/>
      <c r="O15" s="152" t="s">
        <v>1524</v>
      </c>
      <c r="P15" s="153"/>
      <c r="Q15" s="154"/>
      <c r="R15" t="s">
        <v>1533</v>
      </c>
    </row>
    <row r="16" spans="1:18" ht="20.100000000000001" customHeight="1">
      <c r="A16">
        <v>89</v>
      </c>
      <c r="B16" s="8">
        <v>9</v>
      </c>
      <c r="C16" s="22">
        <v>2211119574</v>
      </c>
      <c r="D16" s="9" t="s">
        <v>1377</v>
      </c>
      <c r="E16" s="10" t="s">
        <v>1378</v>
      </c>
      <c r="F16" s="24" t="s">
        <v>1323</v>
      </c>
      <c r="G16" s="24" t="s">
        <v>1508</v>
      </c>
      <c r="H16" s="11"/>
      <c r="I16" s="11"/>
      <c r="J16" s="11"/>
      <c r="K16" s="12"/>
      <c r="L16" s="12"/>
      <c r="M16" s="12"/>
      <c r="N16" s="12"/>
      <c r="O16" s="152" t="s">
        <v>1524</v>
      </c>
      <c r="P16" s="153"/>
      <c r="Q16" s="154"/>
      <c r="R16" t="s">
        <v>1533</v>
      </c>
    </row>
    <row r="17" spans="1:18" ht="20.100000000000001" customHeight="1">
      <c r="A17">
        <v>90</v>
      </c>
      <c r="B17" s="8">
        <v>10</v>
      </c>
      <c r="C17" s="22">
        <v>2321117998</v>
      </c>
      <c r="D17" s="9" t="s">
        <v>1379</v>
      </c>
      <c r="E17" s="10" t="s">
        <v>1380</v>
      </c>
      <c r="F17" s="24" t="s">
        <v>1323</v>
      </c>
      <c r="G17" s="24" t="s">
        <v>1498</v>
      </c>
      <c r="H17" s="11"/>
      <c r="I17" s="11"/>
      <c r="J17" s="11"/>
      <c r="K17" s="12"/>
      <c r="L17" s="12"/>
      <c r="M17" s="12"/>
      <c r="N17" s="12"/>
      <c r="O17" s="152" t="s">
        <v>1524</v>
      </c>
      <c r="P17" s="153"/>
      <c r="Q17" s="154"/>
      <c r="R17" t="s">
        <v>1533</v>
      </c>
    </row>
    <row r="18" spans="1:18" ht="20.100000000000001" customHeight="1">
      <c r="A18">
        <v>91</v>
      </c>
      <c r="B18" s="8">
        <v>11</v>
      </c>
      <c r="C18" s="22">
        <v>2321118132</v>
      </c>
      <c r="D18" s="9" t="s">
        <v>1381</v>
      </c>
      <c r="E18" s="10" t="s">
        <v>1318</v>
      </c>
      <c r="F18" s="24" t="s">
        <v>1323</v>
      </c>
      <c r="G18" s="24" t="s">
        <v>1498</v>
      </c>
      <c r="H18" s="11"/>
      <c r="I18" s="11"/>
      <c r="J18" s="11"/>
      <c r="K18" s="12"/>
      <c r="L18" s="12"/>
      <c r="M18" s="12"/>
      <c r="N18" s="12"/>
      <c r="O18" s="152" t="s">
        <v>1524</v>
      </c>
      <c r="P18" s="153"/>
      <c r="Q18" s="154"/>
      <c r="R18" t="s">
        <v>1533</v>
      </c>
    </row>
    <row r="19" spans="1:18" ht="20.100000000000001" customHeight="1">
      <c r="A19">
        <v>92</v>
      </c>
      <c r="B19" s="8">
        <v>12</v>
      </c>
      <c r="C19" s="22">
        <v>23211210077</v>
      </c>
      <c r="D19" s="9" t="s">
        <v>1382</v>
      </c>
      <c r="E19" s="10" t="s">
        <v>1383</v>
      </c>
      <c r="F19" s="24" t="s">
        <v>1323</v>
      </c>
      <c r="G19" s="24" t="s">
        <v>1498</v>
      </c>
      <c r="H19" s="11"/>
      <c r="I19" s="11"/>
      <c r="J19" s="11"/>
      <c r="K19" s="12"/>
      <c r="L19" s="12"/>
      <c r="M19" s="12"/>
      <c r="N19" s="12"/>
      <c r="O19" s="152" t="s">
        <v>1524</v>
      </c>
      <c r="P19" s="153"/>
      <c r="Q19" s="154"/>
      <c r="R19" t="s">
        <v>1533</v>
      </c>
    </row>
    <row r="20" spans="1:18" ht="20.100000000000001" customHeight="1">
      <c r="A20">
        <v>93</v>
      </c>
      <c r="B20" s="8">
        <v>13</v>
      </c>
      <c r="C20" s="22">
        <v>2321123692</v>
      </c>
      <c r="D20" s="9" t="s">
        <v>1384</v>
      </c>
      <c r="E20" s="10" t="s">
        <v>1385</v>
      </c>
      <c r="F20" s="24" t="s">
        <v>1386</v>
      </c>
      <c r="G20" s="24" t="s">
        <v>1498</v>
      </c>
      <c r="H20" s="11"/>
      <c r="I20" s="11"/>
      <c r="J20" s="11"/>
      <c r="K20" s="12"/>
      <c r="L20" s="12"/>
      <c r="M20" s="12"/>
      <c r="N20" s="12"/>
      <c r="O20" s="152" t="s">
        <v>1524</v>
      </c>
      <c r="P20" s="153"/>
      <c r="Q20" s="154"/>
      <c r="R20" t="s">
        <v>1533</v>
      </c>
    </row>
    <row r="21" spans="1:18" ht="20.100000000000001" customHeight="1">
      <c r="A21">
        <v>94</v>
      </c>
      <c r="B21" s="8">
        <v>14</v>
      </c>
      <c r="C21" s="22">
        <v>2321123360</v>
      </c>
      <c r="D21" s="9" t="s">
        <v>1387</v>
      </c>
      <c r="E21" s="10" t="s">
        <v>1322</v>
      </c>
      <c r="F21" s="24" t="s">
        <v>1386</v>
      </c>
      <c r="G21" s="24" t="s">
        <v>1498</v>
      </c>
      <c r="H21" s="11"/>
      <c r="I21" s="11"/>
      <c r="J21" s="11"/>
      <c r="K21" s="12"/>
      <c r="L21" s="12"/>
      <c r="M21" s="12"/>
      <c r="N21" s="12"/>
      <c r="O21" s="152" t="s">
        <v>1524</v>
      </c>
      <c r="P21" s="153"/>
      <c r="Q21" s="154"/>
      <c r="R21" t="s">
        <v>1533</v>
      </c>
    </row>
    <row r="22" spans="1:18" ht="20.100000000000001" customHeight="1">
      <c r="A22">
        <v>95</v>
      </c>
      <c r="B22" s="8">
        <v>15</v>
      </c>
      <c r="C22" s="22">
        <v>2321114065</v>
      </c>
      <c r="D22" s="9" t="s">
        <v>1388</v>
      </c>
      <c r="E22" s="10" t="s">
        <v>1329</v>
      </c>
      <c r="F22" s="24" t="s">
        <v>1386</v>
      </c>
      <c r="G22" s="24" t="s">
        <v>1507</v>
      </c>
      <c r="H22" s="11"/>
      <c r="I22" s="11"/>
      <c r="J22" s="11"/>
      <c r="K22" s="12"/>
      <c r="L22" s="12"/>
      <c r="M22" s="12"/>
      <c r="N22" s="12"/>
      <c r="O22" s="152" t="s">
        <v>1524</v>
      </c>
      <c r="P22" s="153"/>
      <c r="Q22" s="154"/>
      <c r="R22" t="s">
        <v>1533</v>
      </c>
    </row>
    <row r="23" spans="1:18" ht="20.100000000000001" customHeight="1">
      <c r="A23">
        <v>96</v>
      </c>
      <c r="B23" s="8">
        <v>16</v>
      </c>
      <c r="C23" s="22">
        <v>2321129646</v>
      </c>
      <c r="D23" s="9" t="s">
        <v>1261</v>
      </c>
      <c r="E23" s="10" t="s">
        <v>1329</v>
      </c>
      <c r="F23" s="24" t="s">
        <v>1386</v>
      </c>
      <c r="G23" s="24" t="s">
        <v>1498</v>
      </c>
      <c r="H23" s="11"/>
      <c r="I23" s="11"/>
      <c r="J23" s="11"/>
      <c r="K23" s="12"/>
      <c r="L23" s="12"/>
      <c r="M23" s="12"/>
      <c r="N23" s="12"/>
      <c r="O23" s="152" t="s">
        <v>1524</v>
      </c>
      <c r="P23" s="153"/>
      <c r="Q23" s="154"/>
      <c r="R23" t="s">
        <v>1533</v>
      </c>
    </row>
    <row r="24" spans="1:18" ht="20.100000000000001" customHeight="1">
      <c r="A24">
        <v>97</v>
      </c>
      <c r="B24" s="8">
        <v>17</v>
      </c>
      <c r="C24" s="22">
        <v>23211210472</v>
      </c>
      <c r="D24" s="9" t="s">
        <v>1389</v>
      </c>
      <c r="E24" s="10" t="s">
        <v>1258</v>
      </c>
      <c r="F24" s="24" t="s">
        <v>1386</v>
      </c>
      <c r="G24" s="24" t="s">
        <v>1498</v>
      </c>
      <c r="H24" s="11"/>
      <c r="I24" s="11"/>
      <c r="J24" s="11"/>
      <c r="K24" s="12"/>
      <c r="L24" s="12"/>
      <c r="M24" s="12"/>
      <c r="N24" s="12"/>
      <c r="O24" s="152" t="s">
        <v>1524</v>
      </c>
      <c r="P24" s="153"/>
      <c r="Q24" s="154"/>
      <c r="R24" t="s">
        <v>1533</v>
      </c>
    </row>
    <row r="25" spans="1:18" ht="20.100000000000001" customHeight="1">
      <c r="A25">
        <v>98</v>
      </c>
      <c r="B25" s="8">
        <v>18</v>
      </c>
      <c r="C25" s="22">
        <v>2321121643</v>
      </c>
      <c r="D25" s="9" t="s">
        <v>1390</v>
      </c>
      <c r="E25" s="10" t="s">
        <v>1258</v>
      </c>
      <c r="F25" s="24" t="s">
        <v>1386</v>
      </c>
      <c r="G25" s="24" t="s">
        <v>1498</v>
      </c>
      <c r="H25" s="11"/>
      <c r="I25" s="11"/>
      <c r="J25" s="11"/>
      <c r="K25" s="12"/>
      <c r="L25" s="12"/>
      <c r="M25" s="12"/>
      <c r="N25" s="12"/>
      <c r="O25" s="152" t="s">
        <v>1524</v>
      </c>
      <c r="P25" s="153"/>
      <c r="Q25" s="154"/>
      <c r="R25" t="s">
        <v>1533</v>
      </c>
    </row>
    <row r="26" spans="1:18" ht="20.100000000000001" customHeight="1">
      <c r="A26">
        <v>99</v>
      </c>
      <c r="B26" s="8">
        <v>19</v>
      </c>
      <c r="C26" s="22">
        <v>23211111715</v>
      </c>
      <c r="D26" s="9" t="s">
        <v>1324</v>
      </c>
      <c r="E26" s="10" t="s">
        <v>1391</v>
      </c>
      <c r="F26" s="24" t="s">
        <v>1386</v>
      </c>
      <c r="G26" s="24" t="s">
        <v>1507</v>
      </c>
      <c r="H26" s="11"/>
      <c r="I26" s="11"/>
      <c r="J26" s="11"/>
      <c r="K26" s="12"/>
      <c r="L26" s="12"/>
      <c r="M26" s="12"/>
      <c r="N26" s="12"/>
      <c r="O26" s="152" t="s">
        <v>1524</v>
      </c>
      <c r="P26" s="153"/>
      <c r="Q26" s="154"/>
      <c r="R26" t="s">
        <v>1533</v>
      </c>
    </row>
    <row r="27" spans="1:18" ht="20.100000000000001" customHeight="1">
      <c r="A27">
        <v>100</v>
      </c>
      <c r="B27" s="8">
        <v>20</v>
      </c>
      <c r="C27" s="22">
        <v>2321129847</v>
      </c>
      <c r="D27" s="9" t="s">
        <v>1392</v>
      </c>
      <c r="E27" s="10" t="s">
        <v>1393</v>
      </c>
      <c r="F27" s="24" t="s">
        <v>1386</v>
      </c>
      <c r="G27" s="24" t="s">
        <v>1498</v>
      </c>
      <c r="H27" s="11"/>
      <c r="I27" s="11"/>
      <c r="J27" s="11"/>
      <c r="K27" s="12"/>
      <c r="L27" s="12"/>
      <c r="M27" s="12"/>
      <c r="N27" s="12"/>
      <c r="O27" s="152" t="s">
        <v>1524</v>
      </c>
      <c r="P27" s="153"/>
      <c r="Q27" s="154"/>
      <c r="R27" t="s">
        <v>1533</v>
      </c>
    </row>
    <row r="28" spans="1:18" ht="20.100000000000001" customHeight="1">
      <c r="A28">
        <v>101</v>
      </c>
      <c r="B28" s="8">
        <v>21</v>
      </c>
      <c r="C28" s="22">
        <v>2111123101</v>
      </c>
      <c r="D28" s="9" t="s">
        <v>1394</v>
      </c>
      <c r="E28" s="10" t="s">
        <v>1395</v>
      </c>
      <c r="F28" s="24" t="s">
        <v>1386</v>
      </c>
      <c r="G28" s="24" t="s">
        <v>1506</v>
      </c>
      <c r="H28" s="11"/>
      <c r="I28" s="11"/>
      <c r="J28" s="11"/>
      <c r="K28" s="12"/>
      <c r="L28" s="12"/>
      <c r="M28" s="12"/>
      <c r="N28" s="12"/>
      <c r="O28" s="152" t="s">
        <v>1524</v>
      </c>
      <c r="P28" s="153"/>
      <c r="Q28" s="154"/>
      <c r="R28" t="s">
        <v>1533</v>
      </c>
    </row>
    <row r="29" spans="1:18" ht="20.100000000000001" customHeight="1">
      <c r="A29">
        <v>102</v>
      </c>
      <c r="B29" s="8">
        <v>22</v>
      </c>
      <c r="C29" s="22">
        <v>2321123763</v>
      </c>
      <c r="D29" s="9" t="s">
        <v>1396</v>
      </c>
      <c r="E29" s="10" t="s">
        <v>1273</v>
      </c>
      <c r="F29" s="24" t="s">
        <v>1386</v>
      </c>
      <c r="G29" s="24" t="s">
        <v>1498</v>
      </c>
      <c r="H29" s="11"/>
      <c r="I29" s="11"/>
      <c r="J29" s="11"/>
      <c r="K29" s="12"/>
      <c r="L29" s="12"/>
      <c r="M29" s="12"/>
      <c r="N29" s="12"/>
      <c r="O29" s="152" t="s">
        <v>1524</v>
      </c>
      <c r="P29" s="153"/>
      <c r="Q29" s="154"/>
      <c r="R29" t="s">
        <v>1533</v>
      </c>
    </row>
    <row r="30" spans="1:18" ht="20.100000000000001" customHeight="1">
      <c r="A30">
        <v>103</v>
      </c>
      <c r="B30" s="8">
        <v>23</v>
      </c>
      <c r="C30" s="22">
        <v>2321124085</v>
      </c>
      <c r="D30" s="9" t="s">
        <v>1397</v>
      </c>
      <c r="E30" s="10" t="s">
        <v>1273</v>
      </c>
      <c r="F30" s="24" t="s">
        <v>1386</v>
      </c>
      <c r="G30" s="24" t="s">
        <v>1498</v>
      </c>
      <c r="H30" s="11"/>
      <c r="I30" s="11"/>
      <c r="J30" s="11"/>
      <c r="K30" s="12"/>
      <c r="L30" s="12"/>
      <c r="M30" s="12"/>
      <c r="N30" s="12"/>
      <c r="O30" s="152" t="s">
        <v>1524</v>
      </c>
      <c r="P30" s="153"/>
      <c r="Q30" s="154"/>
      <c r="R30" t="s">
        <v>1533</v>
      </c>
    </row>
    <row r="31" spans="1:18" ht="20.100000000000001" customHeight="1">
      <c r="A31">
        <v>104</v>
      </c>
      <c r="B31" s="8">
        <v>24</v>
      </c>
      <c r="C31" s="22">
        <v>2321120623</v>
      </c>
      <c r="D31" s="9" t="s">
        <v>1286</v>
      </c>
      <c r="E31" s="10" t="s">
        <v>1398</v>
      </c>
      <c r="F31" s="24" t="s">
        <v>1386</v>
      </c>
      <c r="G31" s="24" t="s">
        <v>1498</v>
      </c>
      <c r="H31" s="11"/>
      <c r="I31" s="11"/>
      <c r="J31" s="11"/>
      <c r="K31" s="12"/>
      <c r="L31" s="12"/>
      <c r="M31" s="12"/>
      <c r="N31" s="12"/>
      <c r="O31" s="152" t="s">
        <v>1524</v>
      </c>
      <c r="P31" s="153"/>
      <c r="Q31" s="154"/>
      <c r="R31" t="s">
        <v>1533</v>
      </c>
    </row>
    <row r="32" spans="1:18" ht="20.100000000000001" customHeight="1">
      <c r="A32">
        <v>105</v>
      </c>
      <c r="B32" s="8">
        <v>25</v>
      </c>
      <c r="C32" s="22">
        <v>2321122016</v>
      </c>
      <c r="D32" s="9" t="s">
        <v>1399</v>
      </c>
      <c r="E32" s="10" t="s">
        <v>1341</v>
      </c>
      <c r="F32" s="24" t="s">
        <v>1386</v>
      </c>
      <c r="G32" s="24" t="s">
        <v>1507</v>
      </c>
      <c r="H32" s="11"/>
      <c r="I32" s="11"/>
      <c r="J32" s="11"/>
      <c r="K32" s="12"/>
      <c r="L32" s="12"/>
      <c r="M32" s="12"/>
      <c r="N32" s="12"/>
      <c r="O32" s="152" t="s">
        <v>1524</v>
      </c>
      <c r="P32" s="153"/>
      <c r="Q32" s="154"/>
      <c r="R32" t="s">
        <v>1533</v>
      </c>
    </row>
    <row r="33" spans="1:18" ht="20.100000000000001" customHeight="1">
      <c r="A33">
        <v>106</v>
      </c>
      <c r="B33" s="8">
        <v>26</v>
      </c>
      <c r="C33" s="22">
        <v>2321120534</v>
      </c>
      <c r="D33" s="9" t="s">
        <v>1400</v>
      </c>
      <c r="E33" s="10" t="s">
        <v>1344</v>
      </c>
      <c r="F33" s="24" t="s">
        <v>1386</v>
      </c>
      <c r="G33" s="24" t="s">
        <v>1498</v>
      </c>
      <c r="H33" s="11"/>
      <c r="I33" s="11"/>
      <c r="J33" s="11"/>
      <c r="K33" s="12"/>
      <c r="L33" s="12"/>
      <c r="M33" s="12"/>
      <c r="N33" s="12"/>
      <c r="O33" s="152" t="s">
        <v>1524</v>
      </c>
      <c r="P33" s="153"/>
      <c r="Q33" s="154"/>
      <c r="R33" t="s">
        <v>1533</v>
      </c>
    </row>
  </sheetData>
  <mergeCells count="43">
    <mergeCell ref="O33:Q33"/>
    <mergeCell ref="O27:Q27"/>
    <mergeCell ref="O28:Q28"/>
    <mergeCell ref="O29:Q29"/>
    <mergeCell ref="O30:Q30"/>
    <mergeCell ref="O31:Q31"/>
    <mergeCell ref="O32:Q32"/>
    <mergeCell ref="O21:Q21"/>
    <mergeCell ref="O22:Q22"/>
    <mergeCell ref="O23:Q23"/>
    <mergeCell ref="O24:Q24"/>
    <mergeCell ref="O25:Q25"/>
    <mergeCell ref="O26:Q26"/>
    <mergeCell ref="O15:Q15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O14:Q14"/>
    <mergeCell ref="H6:H7"/>
    <mergeCell ref="I6:I7"/>
    <mergeCell ref="J6:J7"/>
    <mergeCell ref="K6:N6"/>
    <mergeCell ref="O6:Q7"/>
    <mergeCell ref="O8:Q8"/>
    <mergeCell ref="B6:B7"/>
    <mergeCell ref="C6:C7"/>
    <mergeCell ref="D6:D7"/>
    <mergeCell ref="E6:E7"/>
    <mergeCell ref="F6:F7"/>
    <mergeCell ref="G6:G7"/>
    <mergeCell ref="C1:D1"/>
    <mergeCell ref="E1:N1"/>
    <mergeCell ref="C2:D2"/>
    <mergeCell ref="F2:N2"/>
    <mergeCell ref="D3:N3"/>
    <mergeCell ref="B4:N4"/>
  </mergeCells>
  <conditionalFormatting sqref="O8:Q33 A8:A33 G6:G33">
    <cfRule type="cellIs" dxfId="18" priority="3" stopIfTrue="1" operator="equal">
      <formula>0</formula>
    </cfRule>
  </conditionalFormatting>
  <printOptions horizontalCentered="1"/>
  <pageMargins left="0.2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47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7109375" customWidth="1"/>
    <col min="3" max="3" width="9.5703125" customWidth="1"/>
    <col min="4" max="4" width="16.85546875" customWidth="1"/>
    <col min="5" max="5" width="7.7109375" customWidth="1"/>
    <col min="6" max="6" width="9.140625" customWidth="1"/>
    <col min="7" max="7" width="9.28515625" customWidth="1"/>
    <col min="8" max="8" width="4.5703125" customWidth="1"/>
    <col min="9" max="9" width="6.7109375" customWidth="1"/>
    <col min="10" max="10" width="7.140625" customWidth="1"/>
    <col min="11" max="12" width="3.7109375" customWidth="1"/>
    <col min="13" max="13" width="5.42578125" customWidth="1"/>
    <col min="14" max="14" width="8.5703125" customWidth="1"/>
    <col min="15" max="15" width="6" customWidth="1"/>
    <col min="16" max="16" width="0.85546875" customWidth="1"/>
    <col min="17" max="17" width="2.140625" customWidth="1"/>
    <col min="18" max="18" width="9.140625" hidden="1" customWidth="1"/>
  </cols>
  <sheetData>
    <row r="1" spans="1:18" s="1" customFormat="1" ht="14.25" customHeight="1">
      <c r="C1" s="176" t="s">
        <v>7</v>
      </c>
      <c r="D1" s="176"/>
      <c r="E1" s="179" t="s">
        <v>1237</v>
      </c>
      <c r="F1" s="179"/>
      <c r="G1" s="179"/>
      <c r="H1" s="179"/>
      <c r="I1" s="179"/>
      <c r="J1" s="179"/>
      <c r="K1" s="179"/>
      <c r="L1" s="179"/>
      <c r="M1" s="179"/>
      <c r="N1" s="179"/>
      <c r="O1" s="119" t="s">
        <v>1517</v>
      </c>
    </row>
    <row r="2" spans="1:18" s="1" customFormat="1">
      <c r="C2" s="176" t="s">
        <v>8</v>
      </c>
      <c r="D2" s="176"/>
      <c r="E2" s="2" t="s">
        <v>1534</v>
      </c>
      <c r="F2" s="176" t="s">
        <v>1520</v>
      </c>
      <c r="G2" s="176"/>
      <c r="H2" s="176"/>
      <c r="I2" s="176"/>
      <c r="J2" s="176"/>
      <c r="K2" s="176"/>
      <c r="L2" s="176"/>
      <c r="M2" s="176"/>
      <c r="N2" s="176"/>
      <c r="O2" s="3" t="s">
        <v>9</v>
      </c>
      <c r="P2" s="4" t="s">
        <v>10</v>
      </c>
      <c r="Q2" s="4">
        <v>2</v>
      </c>
    </row>
    <row r="3" spans="1:18" s="5" customFormat="1" ht="18.75" customHeight="1">
      <c r="C3" s="6" t="s">
        <v>1535</v>
      </c>
      <c r="D3" s="177" t="s">
        <v>1522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" t="s">
        <v>11</v>
      </c>
      <c r="P3" s="3" t="s">
        <v>10</v>
      </c>
      <c r="Q3" s="3">
        <v>2</v>
      </c>
    </row>
    <row r="4" spans="1:18" s="5" customFormat="1" ht="18.75" customHeight="1">
      <c r="B4" s="178" t="s">
        <v>1536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3" t="s">
        <v>12</v>
      </c>
      <c r="P4" s="3" t="s">
        <v>10</v>
      </c>
      <c r="Q4" s="3">
        <v>1</v>
      </c>
    </row>
    <row r="5" spans="1:18" ht="9" customHeight="1"/>
    <row r="6" spans="1:18" ht="15" customHeight="1">
      <c r="B6" s="162" t="s">
        <v>0</v>
      </c>
      <c r="C6" s="161" t="s">
        <v>13</v>
      </c>
      <c r="D6" s="163" t="s">
        <v>3</v>
      </c>
      <c r="E6" s="164" t="s">
        <v>4</v>
      </c>
      <c r="F6" s="161" t="s">
        <v>18</v>
      </c>
      <c r="G6" s="161" t="s">
        <v>19</v>
      </c>
      <c r="H6" s="165" t="s">
        <v>1241</v>
      </c>
      <c r="I6" s="165" t="s">
        <v>1242</v>
      </c>
      <c r="J6" s="161" t="s">
        <v>14</v>
      </c>
      <c r="K6" s="173" t="s">
        <v>6</v>
      </c>
      <c r="L6" s="174"/>
      <c r="M6" s="174"/>
      <c r="N6" s="175"/>
      <c r="O6" s="167" t="s">
        <v>15</v>
      </c>
      <c r="P6" s="168"/>
      <c r="Q6" s="169"/>
    </row>
    <row r="7" spans="1:18" ht="27" customHeight="1">
      <c r="B7" s="162"/>
      <c r="C7" s="162"/>
      <c r="D7" s="163"/>
      <c r="E7" s="164"/>
      <c r="F7" s="162"/>
      <c r="G7" s="162"/>
      <c r="H7" s="166"/>
      <c r="I7" s="166"/>
      <c r="J7" s="162"/>
      <c r="K7" s="7" t="s">
        <v>1239</v>
      </c>
      <c r="L7" s="7" t="s">
        <v>1240</v>
      </c>
      <c r="M7" s="151" t="s">
        <v>1238</v>
      </c>
      <c r="N7" s="151" t="s">
        <v>17</v>
      </c>
      <c r="O7" s="170"/>
      <c r="P7" s="171"/>
      <c r="Q7" s="172"/>
    </row>
    <row r="8" spans="1:18" ht="20.100000000000001" customHeight="1">
      <c r="A8">
        <v>107</v>
      </c>
      <c r="B8" s="8">
        <v>1</v>
      </c>
      <c r="C8" s="22">
        <v>2321122518</v>
      </c>
      <c r="D8" s="9" t="s">
        <v>1401</v>
      </c>
      <c r="E8" s="10" t="s">
        <v>1344</v>
      </c>
      <c r="F8" s="24" t="s">
        <v>1386</v>
      </c>
      <c r="G8" s="24" t="s">
        <v>1498</v>
      </c>
      <c r="H8" s="11"/>
      <c r="I8" s="11"/>
      <c r="J8" s="11"/>
      <c r="K8" s="12"/>
      <c r="L8" s="12"/>
      <c r="M8" s="12"/>
      <c r="N8" s="12"/>
      <c r="O8" s="158" t="s">
        <v>1524</v>
      </c>
      <c r="P8" s="159"/>
      <c r="Q8" s="160"/>
      <c r="R8" t="s">
        <v>1537</v>
      </c>
    </row>
    <row r="9" spans="1:18" ht="20.100000000000001" customHeight="1">
      <c r="A9">
        <v>108</v>
      </c>
      <c r="B9" s="8">
        <v>2</v>
      </c>
      <c r="C9" s="22">
        <v>2321124962</v>
      </c>
      <c r="D9" s="9" t="s">
        <v>1402</v>
      </c>
      <c r="E9" s="10" t="s">
        <v>1275</v>
      </c>
      <c r="F9" s="24" t="s">
        <v>1386</v>
      </c>
      <c r="G9" s="24" t="s">
        <v>1498</v>
      </c>
      <c r="H9" s="11"/>
      <c r="I9" s="11"/>
      <c r="J9" s="11"/>
      <c r="K9" s="12"/>
      <c r="L9" s="12"/>
      <c r="M9" s="12"/>
      <c r="N9" s="12"/>
      <c r="O9" s="152" t="s">
        <v>1524</v>
      </c>
      <c r="P9" s="153"/>
      <c r="Q9" s="154"/>
      <c r="R9" t="s">
        <v>1537</v>
      </c>
    </row>
    <row r="10" spans="1:18" ht="20.100000000000001" customHeight="1">
      <c r="A10">
        <v>109</v>
      </c>
      <c r="B10" s="8">
        <v>3</v>
      </c>
      <c r="C10" s="22">
        <v>2321124092</v>
      </c>
      <c r="D10" s="9" t="s">
        <v>1403</v>
      </c>
      <c r="E10" s="10" t="s">
        <v>1404</v>
      </c>
      <c r="F10" s="24" t="s">
        <v>1386</v>
      </c>
      <c r="G10" s="24" t="s">
        <v>1498</v>
      </c>
      <c r="H10" s="11"/>
      <c r="I10" s="11"/>
      <c r="J10" s="11"/>
      <c r="K10" s="12"/>
      <c r="L10" s="12"/>
      <c r="M10" s="12"/>
      <c r="N10" s="12"/>
      <c r="O10" s="152" t="s">
        <v>1524</v>
      </c>
      <c r="P10" s="153"/>
      <c r="Q10" s="154"/>
      <c r="R10" t="s">
        <v>1537</v>
      </c>
    </row>
    <row r="11" spans="1:18" ht="20.100000000000001" customHeight="1">
      <c r="A11">
        <v>110</v>
      </c>
      <c r="B11" s="8">
        <v>4</v>
      </c>
      <c r="C11" s="22">
        <v>2321123703</v>
      </c>
      <c r="D11" s="9" t="s">
        <v>1384</v>
      </c>
      <c r="E11" s="10" t="s">
        <v>1346</v>
      </c>
      <c r="F11" s="24" t="s">
        <v>1386</v>
      </c>
      <c r="G11" s="24" t="s">
        <v>1498</v>
      </c>
      <c r="H11" s="11"/>
      <c r="I11" s="11"/>
      <c r="J11" s="11"/>
      <c r="K11" s="12"/>
      <c r="L11" s="12"/>
      <c r="M11" s="12"/>
      <c r="N11" s="12"/>
      <c r="O11" s="152" t="s">
        <v>1524</v>
      </c>
      <c r="P11" s="153"/>
      <c r="Q11" s="154"/>
      <c r="R11" t="s">
        <v>1537</v>
      </c>
    </row>
    <row r="12" spans="1:18" ht="20.100000000000001" customHeight="1">
      <c r="A12">
        <v>111</v>
      </c>
      <c r="B12" s="8">
        <v>5</v>
      </c>
      <c r="C12" s="22">
        <v>23211411798</v>
      </c>
      <c r="D12" s="9" t="s">
        <v>1405</v>
      </c>
      <c r="E12" s="10" t="s">
        <v>1287</v>
      </c>
      <c r="F12" s="24" t="s">
        <v>1386</v>
      </c>
      <c r="G12" s="24" t="s">
        <v>1498</v>
      </c>
      <c r="H12" s="11"/>
      <c r="I12" s="11"/>
      <c r="J12" s="11"/>
      <c r="K12" s="12"/>
      <c r="L12" s="12"/>
      <c r="M12" s="12"/>
      <c r="N12" s="12"/>
      <c r="O12" s="152" t="s">
        <v>1524</v>
      </c>
      <c r="P12" s="153"/>
      <c r="Q12" s="154"/>
      <c r="R12" t="s">
        <v>1537</v>
      </c>
    </row>
    <row r="13" spans="1:18" ht="20.100000000000001" customHeight="1">
      <c r="A13">
        <v>112</v>
      </c>
      <c r="B13" s="8">
        <v>6</v>
      </c>
      <c r="C13" s="22">
        <v>2320216057</v>
      </c>
      <c r="D13" s="9" t="s">
        <v>1406</v>
      </c>
      <c r="E13" s="10" t="s">
        <v>1407</v>
      </c>
      <c r="F13" s="24" t="s">
        <v>1386</v>
      </c>
      <c r="G13" s="24" t="s">
        <v>1498</v>
      </c>
      <c r="H13" s="11"/>
      <c r="I13" s="11"/>
      <c r="J13" s="11"/>
      <c r="K13" s="12"/>
      <c r="L13" s="12"/>
      <c r="M13" s="12"/>
      <c r="N13" s="12"/>
      <c r="O13" s="152" t="s">
        <v>1524</v>
      </c>
      <c r="P13" s="153"/>
      <c r="Q13" s="154"/>
      <c r="R13" t="s">
        <v>1537</v>
      </c>
    </row>
    <row r="14" spans="1:18" ht="20.100000000000001" customHeight="1">
      <c r="A14">
        <v>113</v>
      </c>
      <c r="B14" s="8">
        <v>7</v>
      </c>
      <c r="C14" s="22">
        <v>2321129639</v>
      </c>
      <c r="D14" s="9" t="s">
        <v>1408</v>
      </c>
      <c r="E14" s="10" t="s">
        <v>1409</v>
      </c>
      <c r="F14" s="24" t="s">
        <v>1386</v>
      </c>
      <c r="G14" s="24" t="s">
        <v>1498</v>
      </c>
      <c r="H14" s="11"/>
      <c r="I14" s="11"/>
      <c r="J14" s="11"/>
      <c r="K14" s="12"/>
      <c r="L14" s="12"/>
      <c r="M14" s="12"/>
      <c r="N14" s="12"/>
      <c r="O14" s="152" t="s">
        <v>1524</v>
      </c>
      <c r="P14" s="153"/>
      <c r="Q14" s="154"/>
      <c r="R14" t="s">
        <v>1537</v>
      </c>
    </row>
    <row r="15" spans="1:18" ht="20.100000000000001" customHeight="1">
      <c r="A15">
        <v>114</v>
      </c>
      <c r="B15" s="8">
        <v>8</v>
      </c>
      <c r="C15" s="22">
        <v>23211211695</v>
      </c>
      <c r="D15" s="9" t="s">
        <v>1286</v>
      </c>
      <c r="E15" s="10" t="s">
        <v>1289</v>
      </c>
      <c r="F15" s="24" t="s">
        <v>1386</v>
      </c>
      <c r="G15" s="24" t="s">
        <v>1498</v>
      </c>
      <c r="H15" s="11"/>
      <c r="I15" s="11"/>
      <c r="J15" s="11"/>
      <c r="K15" s="12"/>
      <c r="L15" s="12"/>
      <c r="M15" s="12"/>
      <c r="N15" s="12"/>
      <c r="O15" s="152" t="s">
        <v>1524</v>
      </c>
      <c r="P15" s="153"/>
      <c r="Q15" s="154"/>
      <c r="R15" t="s">
        <v>1537</v>
      </c>
    </row>
    <row r="16" spans="1:18" ht="20.100000000000001" customHeight="1">
      <c r="A16">
        <v>115</v>
      </c>
      <c r="B16" s="8">
        <v>9</v>
      </c>
      <c r="C16" s="22">
        <v>2321118053</v>
      </c>
      <c r="D16" s="9" t="s">
        <v>1410</v>
      </c>
      <c r="E16" s="10" t="s">
        <v>1354</v>
      </c>
      <c r="F16" s="24" t="s">
        <v>1386</v>
      </c>
      <c r="G16" s="24" t="s">
        <v>1498</v>
      </c>
      <c r="H16" s="11"/>
      <c r="I16" s="11"/>
      <c r="J16" s="11"/>
      <c r="K16" s="12"/>
      <c r="L16" s="12"/>
      <c r="M16" s="12"/>
      <c r="N16" s="12"/>
      <c r="O16" s="152" t="s">
        <v>1524</v>
      </c>
      <c r="P16" s="153"/>
      <c r="Q16" s="154"/>
      <c r="R16" t="s">
        <v>1537</v>
      </c>
    </row>
    <row r="17" spans="1:18" ht="20.100000000000001" customHeight="1">
      <c r="A17">
        <v>116</v>
      </c>
      <c r="B17" s="8">
        <v>10</v>
      </c>
      <c r="C17" s="22">
        <v>2221866013</v>
      </c>
      <c r="D17" s="9" t="s">
        <v>1411</v>
      </c>
      <c r="E17" s="10" t="s">
        <v>1412</v>
      </c>
      <c r="F17" s="24" t="s">
        <v>1386</v>
      </c>
      <c r="G17" s="24" t="s">
        <v>1509</v>
      </c>
      <c r="H17" s="11"/>
      <c r="I17" s="11"/>
      <c r="J17" s="11"/>
      <c r="K17" s="12"/>
      <c r="L17" s="12"/>
      <c r="M17" s="12"/>
      <c r="N17" s="12"/>
      <c r="O17" s="152" t="s">
        <v>1524</v>
      </c>
      <c r="P17" s="153"/>
      <c r="Q17" s="154"/>
      <c r="R17" t="s">
        <v>1537</v>
      </c>
    </row>
    <row r="18" spans="1:18" ht="20.100000000000001" customHeight="1">
      <c r="A18">
        <v>117</v>
      </c>
      <c r="B18" s="8">
        <v>11</v>
      </c>
      <c r="C18" s="22">
        <v>2320120556</v>
      </c>
      <c r="D18" s="9" t="s">
        <v>1413</v>
      </c>
      <c r="E18" s="10" t="s">
        <v>1293</v>
      </c>
      <c r="F18" s="24" t="s">
        <v>1386</v>
      </c>
      <c r="G18" s="24" t="s">
        <v>1498</v>
      </c>
      <c r="H18" s="11"/>
      <c r="I18" s="11"/>
      <c r="J18" s="11"/>
      <c r="K18" s="12"/>
      <c r="L18" s="12"/>
      <c r="M18" s="12"/>
      <c r="N18" s="12"/>
      <c r="O18" s="152" t="s">
        <v>1524</v>
      </c>
      <c r="P18" s="153"/>
      <c r="Q18" s="154"/>
      <c r="R18" t="s">
        <v>1537</v>
      </c>
    </row>
    <row r="19" spans="1:18" ht="20.100000000000001" customHeight="1">
      <c r="A19">
        <v>118</v>
      </c>
      <c r="B19" s="8">
        <v>12</v>
      </c>
      <c r="C19" s="22">
        <v>2320120358</v>
      </c>
      <c r="D19" s="9" t="s">
        <v>1414</v>
      </c>
      <c r="E19" s="10" t="s">
        <v>1415</v>
      </c>
      <c r="F19" s="24" t="s">
        <v>1386</v>
      </c>
      <c r="G19" s="24" t="s">
        <v>1498</v>
      </c>
      <c r="H19" s="11"/>
      <c r="I19" s="11"/>
      <c r="J19" s="11"/>
      <c r="K19" s="12"/>
      <c r="L19" s="12"/>
      <c r="M19" s="12"/>
      <c r="N19" s="12"/>
      <c r="O19" s="152" t="s">
        <v>1524</v>
      </c>
      <c r="P19" s="153"/>
      <c r="Q19" s="154"/>
      <c r="R19" t="s">
        <v>1537</v>
      </c>
    </row>
    <row r="20" spans="1:18" ht="20.100000000000001" customHeight="1">
      <c r="A20">
        <v>119</v>
      </c>
      <c r="B20" s="8">
        <v>13</v>
      </c>
      <c r="C20" s="22">
        <v>2320123706</v>
      </c>
      <c r="D20" s="9" t="s">
        <v>1416</v>
      </c>
      <c r="E20" s="10" t="s">
        <v>1417</v>
      </c>
      <c r="F20" s="24" t="s">
        <v>1386</v>
      </c>
      <c r="G20" s="24" t="s">
        <v>1498</v>
      </c>
      <c r="H20" s="11"/>
      <c r="I20" s="11"/>
      <c r="J20" s="11"/>
      <c r="K20" s="12"/>
      <c r="L20" s="12"/>
      <c r="M20" s="12"/>
      <c r="N20" s="12"/>
      <c r="O20" s="152" t="s">
        <v>1524</v>
      </c>
      <c r="P20" s="153"/>
      <c r="Q20" s="154"/>
      <c r="R20" t="s">
        <v>1537</v>
      </c>
    </row>
    <row r="21" spans="1:18" ht="20.100000000000001" customHeight="1">
      <c r="A21">
        <v>120</v>
      </c>
      <c r="B21" s="8">
        <v>14</v>
      </c>
      <c r="C21" s="22">
        <v>23211210267</v>
      </c>
      <c r="D21" s="9" t="s">
        <v>1384</v>
      </c>
      <c r="E21" s="10" t="s">
        <v>1418</v>
      </c>
      <c r="F21" s="24" t="s">
        <v>1386</v>
      </c>
      <c r="G21" s="24" t="s">
        <v>1498</v>
      </c>
      <c r="H21" s="11"/>
      <c r="I21" s="11"/>
      <c r="J21" s="11"/>
      <c r="K21" s="12"/>
      <c r="L21" s="12"/>
      <c r="M21" s="12"/>
      <c r="N21" s="12"/>
      <c r="O21" s="152" t="s">
        <v>1524</v>
      </c>
      <c r="P21" s="153"/>
      <c r="Q21" s="154"/>
      <c r="R21" t="s">
        <v>1537</v>
      </c>
    </row>
    <row r="22" spans="1:18" ht="20.100000000000001" customHeight="1">
      <c r="A22">
        <v>121</v>
      </c>
      <c r="B22" s="8">
        <v>15</v>
      </c>
      <c r="C22" s="22">
        <v>2321117999</v>
      </c>
      <c r="D22" s="9" t="s">
        <v>1419</v>
      </c>
      <c r="E22" s="10" t="s">
        <v>1301</v>
      </c>
      <c r="F22" s="24" t="s">
        <v>1386</v>
      </c>
      <c r="G22" s="24" t="s">
        <v>1498</v>
      </c>
      <c r="H22" s="11"/>
      <c r="I22" s="11"/>
      <c r="J22" s="11"/>
      <c r="K22" s="12"/>
      <c r="L22" s="12"/>
      <c r="M22" s="12"/>
      <c r="N22" s="12"/>
      <c r="O22" s="152" t="s">
        <v>1524</v>
      </c>
      <c r="P22" s="153"/>
      <c r="Q22" s="154"/>
      <c r="R22" t="s">
        <v>1537</v>
      </c>
    </row>
    <row r="23" spans="1:18" ht="20.100000000000001" customHeight="1">
      <c r="A23">
        <v>122</v>
      </c>
      <c r="B23" s="8">
        <v>16</v>
      </c>
      <c r="C23" s="22">
        <v>2321118250</v>
      </c>
      <c r="D23" s="9" t="s">
        <v>1420</v>
      </c>
      <c r="E23" s="10" t="s">
        <v>1363</v>
      </c>
      <c r="F23" s="24" t="s">
        <v>1386</v>
      </c>
      <c r="G23" s="24" t="s">
        <v>1498</v>
      </c>
      <c r="H23" s="11"/>
      <c r="I23" s="11"/>
      <c r="J23" s="11"/>
      <c r="K23" s="12"/>
      <c r="L23" s="12"/>
      <c r="M23" s="12"/>
      <c r="N23" s="12"/>
      <c r="O23" s="152" t="s">
        <v>1524</v>
      </c>
      <c r="P23" s="153"/>
      <c r="Q23" s="154"/>
      <c r="R23" t="s">
        <v>1537</v>
      </c>
    </row>
    <row r="24" spans="1:18" ht="20.100000000000001" customHeight="1">
      <c r="A24">
        <v>123</v>
      </c>
      <c r="B24" s="8">
        <v>17</v>
      </c>
      <c r="C24" s="22">
        <v>2321253723</v>
      </c>
      <c r="D24" s="9" t="s">
        <v>1421</v>
      </c>
      <c r="E24" s="10" t="s">
        <v>1363</v>
      </c>
      <c r="F24" s="24" t="s">
        <v>1386</v>
      </c>
      <c r="G24" s="24" t="s">
        <v>1498</v>
      </c>
      <c r="H24" s="11"/>
      <c r="I24" s="11"/>
      <c r="J24" s="11"/>
      <c r="K24" s="12"/>
      <c r="L24" s="12"/>
      <c r="M24" s="12"/>
      <c r="N24" s="12"/>
      <c r="O24" s="152" t="s">
        <v>1524</v>
      </c>
      <c r="P24" s="153"/>
      <c r="Q24" s="154"/>
      <c r="R24" t="s">
        <v>1537</v>
      </c>
    </row>
    <row r="25" spans="1:18" ht="20.100000000000001" customHeight="1">
      <c r="A25">
        <v>124</v>
      </c>
      <c r="B25" s="8">
        <v>18</v>
      </c>
      <c r="C25" s="22">
        <v>2320215994</v>
      </c>
      <c r="D25" s="9" t="s">
        <v>1422</v>
      </c>
      <c r="E25" s="10" t="s">
        <v>1423</v>
      </c>
      <c r="F25" s="24" t="s">
        <v>1386</v>
      </c>
      <c r="G25" s="24" t="s">
        <v>1498</v>
      </c>
      <c r="H25" s="11"/>
      <c r="I25" s="11"/>
      <c r="J25" s="11"/>
      <c r="K25" s="12"/>
      <c r="L25" s="12"/>
      <c r="M25" s="12"/>
      <c r="N25" s="12"/>
      <c r="O25" s="152" t="s">
        <v>1524</v>
      </c>
      <c r="P25" s="153"/>
      <c r="Q25" s="154"/>
      <c r="R25" t="s">
        <v>1537</v>
      </c>
    </row>
    <row r="26" spans="1:18" ht="20.100000000000001" customHeight="1">
      <c r="A26">
        <v>125</v>
      </c>
      <c r="B26" s="8">
        <v>19</v>
      </c>
      <c r="C26" s="22">
        <v>2321124966</v>
      </c>
      <c r="D26" s="9" t="s">
        <v>1424</v>
      </c>
      <c r="E26" s="10" t="s">
        <v>1425</v>
      </c>
      <c r="F26" s="24" t="s">
        <v>1386</v>
      </c>
      <c r="G26" s="24" t="s">
        <v>1498</v>
      </c>
      <c r="H26" s="11"/>
      <c r="I26" s="11"/>
      <c r="J26" s="11"/>
      <c r="K26" s="12"/>
      <c r="L26" s="12"/>
      <c r="M26" s="12"/>
      <c r="N26" s="12"/>
      <c r="O26" s="152" t="s">
        <v>1524</v>
      </c>
      <c r="P26" s="153"/>
      <c r="Q26" s="154"/>
      <c r="R26" t="s">
        <v>1537</v>
      </c>
    </row>
    <row r="27" spans="1:18" ht="20.100000000000001" customHeight="1">
      <c r="A27">
        <v>126</v>
      </c>
      <c r="B27" s="8">
        <v>20</v>
      </c>
      <c r="C27" s="22">
        <v>2221439015</v>
      </c>
      <c r="D27" s="9" t="s">
        <v>1426</v>
      </c>
      <c r="E27" s="10" t="s">
        <v>1427</v>
      </c>
      <c r="F27" s="24" t="s">
        <v>1386</v>
      </c>
      <c r="G27" s="24" t="s">
        <v>1510</v>
      </c>
      <c r="H27" s="11"/>
      <c r="I27" s="11"/>
      <c r="J27" s="11"/>
      <c r="K27" s="12"/>
      <c r="L27" s="12"/>
      <c r="M27" s="12"/>
      <c r="N27" s="12"/>
      <c r="O27" s="152" t="s">
        <v>1524</v>
      </c>
      <c r="P27" s="153"/>
      <c r="Q27" s="154"/>
      <c r="R27" t="s">
        <v>1537</v>
      </c>
    </row>
    <row r="28" spans="1:18" ht="20.100000000000001" customHeight="1">
      <c r="A28">
        <v>127</v>
      </c>
      <c r="B28" s="8">
        <v>21</v>
      </c>
      <c r="C28" s="22">
        <v>23211212485</v>
      </c>
      <c r="D28" s="9" t="s">
        <v>1428</v>
      </c>
      <c r="E28" s="10" t="s">
        <v>1305</v>
      </c>
      <c r="F28" s="24" t="s">
        <v>1386</v>
      </c>
      <c r="G28" s="24" t="s">
        <v>1498</v>
      </c>
      <c r="H28" s="11"/>
      <c r="I28" s="11"/>
      <c r="J28" s="11"/>
      <c r="K28" s="12"/>
      <c r="L28" s="12"/>
      <c r="M28" s="12"/>
      <c r="N28" s="12"/>
      <c r="O28" s="152" t="s">
        <v>1524</v>
      </c>
      <c r="P28" s="153"/>
      <c r="Q28" s="154"/>
      <c r="R28" t="s">
        <v>1537</v>
      </c>
    </row>
    <row r="29" spans="1:18" ht="20.100000000000001" customHeight="1">
      <c r="A29">
        <v>128</v>
      </c>
      <c r="B29" s="8">
        <v>22</v>
      </c>
      <c r="C29" s="22">
        <v>23201212364</v>
      </c>
      <c r="D29" s="9" t="s">
        <v>1429</v>
      </c>
      <c r="E29" s="10" t="s">
        <v>1430</v>
      </c>
      <c r="F29" s="24" t="s">
        <v>1386</v>
      </c>
      <c r="G29" s="24" t="s">
        <v>1498</v>
      </c>
      <c r="H29" s="11"/>
      <c r="I29" s="11"/>
      <c r="J29" s="11"/>
      <c r="K29" s="12"/>
      <c r="L29" s="12"/>
      <c r="M29" s="12"/>
      <c r="N29" s="12"/>
      <c r="O29" s="152" t="s">
        <v>1524</v>
      </c>
      <c r="P29" s="153"/>
      <c r="Q29" s="154"/>
      <c r="R29" t="s">
        <v>1537</v>
      </c>
    </row>
    <row r="30" spans="1:18" ht="20.100000000000001" customHeight="1">
      <c r="A30">
        <v>129</v>
      </c>
      <c r="B30" s="8">
        <v>23</v>
      </c>
      <c r="C30" s="22">
        <v>23211210312</v>
      </c>
      <c r="D30" s="9" t="s">
        <v>1384</v>
      </c>
      <c r="E30" s="10" t="s">
        <v>1431</v>
      </c>
      <c r="F30" s="24" t="s">
        <v>1386</v>
      </c>
      <c r="G30" s="24" t="s">
        <v>1498</v>
      </c>
      <c r="H30" s="11"/>
      <c r="I30" s="11"/>
      <c r="J30" s="11"/>
      <c r="K30" s="12"/>
      <c r="L30" s="12"/>
      <c r="M30" s="12"/>
      <c r="N30" s="12"/>
      <c r="O30" s="152" t="s">
        <v>1524</v>
      </c>
      <c r="P30" s="153"/>
      <c r="Q30" s="154"/>
      <c r="R30" t="s">
        <v>1537</v>
      </c>
    </row>
    <row r="31" spans="1:18" ht="20.100000000000001" customHeight="1">
      <c r="A31">
        <v>130</v>
      </c>
      <c r="B31" s="8">
        <v>24</v>
      </c>
      <c r="C31" s="22">
        <v>2221435841</v>
      </c>
      <c r="D31" s="9" t="s">
        <v>1432</v>
      </c>
      <c r="E31" s="10" t="s">
        <v>1375</v>
      </c>
      <c r="F31" s="24" t="s">
        <v>1386</v>
      </c>
      <c r="G31" s="24" t="s">
        <v>1501</v>
      </c>
      <c r="H31" s="11"/>
      <c r="I31" s="11"/>
      <c r="J31" s="11"/>
      <c r="K31" s="12"/>
      <c r="L31" s="12"/>
      <c r="M31" s="12"/>
      <c r="N31" s="12"/>
      <c r="O31" s="152" t="s">
        <v>1524</v>
      </c>
      <c r="P31" s="153"/>
      <c r="Q31" s="154"/>
      <c r="R31" t="s">
        <v>1537</v>
      </c>
    </row>
    <row r="32" spans="1:18" ht="20.100000000000001" customHeight="1">
      <c r="A32">
        <v>131</v>
      </c>
      <c r="B32" s="8">
        <v>25</v>
      </c>
      <c r="C32" s="22">
        <v>23211211813</v>
      </c>
      <c r="D32" s="9" t="s">
        <v>1433</v>
      </c>
      <c r="E32" s="10" t="s">
        <v>1434</v>
      </c>
      <c r="F32" s="24" t="s">
        <v>1386</v>
      </c>
      <c r="G32" s="24" t="s">
        <v>1498</v>
      </c>
      <c r="H32" s="11"/>
      <c r="I32" s="11"/>
      <c r="J32" s="11"/>
      <c r="K32" s="12"/>
      <c r="L32" s="12"/>
      <c r="M32" s="12"/>
      <c r="N32" s="12"/>
      <c r="O32" s="152" t="s">
        <v>1524</v>
      </c>
      <c r="P32" s="153"/>
      <c r="Q32" s="154"/>
      <c r="R32" t="s">
        <v>1537</v>
      </c>
    </row>
    <row r="33" spans="1:18" ht="20.100000000000001" customHeight="1">
      <c r="A33">
        <v>132</v>
      </c>
      <c r="B33" s="8">
        <v>26</v>
      </c>
      <c r="C33" s="22">
        <v>23211210251</v>
      </c>
      <c r="D33" s="9" t="s">
        <v>1397</v>
      </c>
      <c r="E33" s="10" t="s">
        <v>1435</v>
      </c>
      <c r="F33" s="24" t="s">
        <v>1386</v>
      </c>
      <c r="G33" s="24" t="s">
        <v>1498</v>
      </c>
      <c r="H33" s="11"/>
      <c r="I33" s="11"/>
      <c r="J33" s="11"/>
      <c r="K33" s="12"/>
      <c r="L33" s="12"/>
      <c r="M33" s="12"/>
      <c r="N33" s="12"/>
      <c r="O33" s="152" t="s">
        <v>1524</v>
      </c>
      <c r="P33" s="153"/>
      <c r="Q33" s="154"/>
      <c r="R33" t="s">
        <v>1537</v>
      </c>
    </row>
    <row r="34" spans="1:18" ht="20.100000000000001" customHeight="1">
      <c r="A34">
        <v>133</v>
      </c>
      <c r="B34" s="8">
        <v>27</v>
      </c>
      <c r="C34" s="22">
        <v>23211211995</v>
      </c>
      <c r="D34" s="9" t="s">
        <v>1286</v>
      </c>
      <c r="E34" s="10" t="s">
        <v>1378</v>
      </c>
      <c r="F34" s="24" t="s">
        <v>1386</v>
      </c>
      <c r="G34" s="24" t="s">
        <v>1498</v>
      </c>
      <c r="H34" s="11"/>
      <c r="I34" s="11"/>
      <c r="J34" s="11"/>
      <c r="K34" s="12"/>
      <c r="L34" s="12"/>
      <c r="M34" s="12"/>
      <c r="N34" s="12"/>
      <c r="O34" s="152" t="s">
        <v>1524</v>
      </c>
      <c r="P34" s="153"/>
      <c r="Q34" s="154"/>
      <c r="R34" t="s">
        <v>1537</v>
      </c>
    </row>
    <row r="35" spans="1:18" ht="20.100000000000001" customHeight="1">
      <c r="A35">
        <v>134</v>
      </c>
      <c r="B35" s="8">
        <v>28</v>
      </c>
      <c r="C35" s="22">
        <v>23211211911</v>
      </c>
      <c r="D35" s="9" t="s">
        <v>1436</v>
      </c>
      <c r="E35" s="10" t="s">
        <v>1437</v>
      </c>
      <c r="F35" s="24" t="s">
        <v>1386</v>
      </c>
      <c r="G35" s="24" t="s">
        <v>1498</v>
      </c>
      <c r="H35" s="11"/>
      <c r="I35" s="11"/>
      <c r="J35" s="11"/>
      <c r="K35" s="12"/>
      <c r="L35" s="12"/>
      <c r="M35" s="12"/>
      <c r="N35" s="12"/>
      <c r="O35" s="152" t="s">
        <v>1524</v>
      </c>
      <c r="P35" s="153"/>
      <c r="Q35" s="154"/>
      <c r="R35" t="s">
        <v>1537</v>
      </c>
    </row>
    <row r="36" spans="1:18" ht="20.100000000000001" customHeight="1">
      <c r="A36">
        <v>135</v>
      </c>
      <c r="B36" s="8">
        <v>29</v>
      </c>
      <c r="C36" s="22">
        <v>2321124714</v>
      </c>
      <c r="D36" s="9" t="s">
        <v>1438</v>
      </c>
      <c r="E36" s="10" t="s">
        <v>1439</v>
      </c>
      <c r="F36" s="24" t="s">
        <v>1386</v>
      </c>
      <c r="G36" s="24" t="s">
        <v>1498</v>
      </c>
      <c r="H36" s="11"/>
      <c r="I36" s="11"/>
      <c r="J36" s="11"/>
      <c r="K36" s="12"/>
      <c r="L36" s="12"/>
      <c r="M36" s="12"/>
      <c r="N36" s="12"/>
      <c r="O36" s="152" t="s">
        <v>1524</v>
      </c>
      <c r="P36" s="153"/>
      <c r="Q36" s="154"/>
      <c r="R36" t="s">
        <v>1537</v>
      </c>
    </row>
    <row r="37" spans="1:18" ht="20.100000000000001" customHeight="1">
      <c r="A37">
        <v>136</v>
      </c>
      <c r="B37" s="13">
        <v>30</v>
      </c>
      <c r="C37" s="22">
        <v>2221113490</v>
      </c>
      <c r="D37" s="9" t="s">
        <v>1315</v>
      </c>
      <c r="E37" s="10" t="s">
        <v>1314</v>
      </c>
      <c r="F37" s="24" t="s">
        <v>1386</v>
      </c>
      <c r="G37" s="24" t="s">
        <v>1509</v>
      </c>
      <c r="H37" s="14"/>
      <c r="I37" s="14"/>
      <c r="J37" s="14"/>
      <c r="K37" s="15"/>
      <c r="L37" s="15"/>
      <c r="M37" s="15"/>
      <c r="N37" s="15"/>
      <c r="O37" s="155" t="s">
        <v>1524</v>
      </c>
      <c r="P37" s="156"/>
      <c r="Q37" s="157"/>
      <c r="R37" t="s">
        <v>1537</v>
      </c>
    </row>
    <row r="38" spans="1:18" ht="20.100000000000001" customHeight="1">
      <c r="A38">
        <v>137</v>
      </c>
      <c r="B38" s="16">
        <v>31</v>
      </c>
      <c r="C38" s="23">
        <v>2321113357</v>
      </c>
      <c r="D38" s="17" t="s">
        <v>1440</v>
      </c>
      <c r="E38" s="18" t="s">
        <v>1314</v>
      </c>
      <c r="F38" s="25" t="s">
        <v>1386</v>
      </c>
      <c r="G38" s="25" t="s">
        <v>1507</v>
      </c>
      <c r="H38" s="19"/>
      <c r="I38" s="19"/>
      <c r="J38" s="19"/>
      <c r="K38" s="20"/>
      <c r="L38" s="20"/>
      <c r="M38" s="20"/>
      <c r="N38" s="20"/>
      <c r="O38" s="158" t="s">
        <v>1524</v>
      </c>
      <c r="P38" s="159"/>
      <c r="Q38" s="160"/>
      <c r="R38" t="s">
        <v>1537</v>
      </c>
    </row>
    <row r="39" spans="1:18" ht="20.100000000000001" customHeight="1">
      <c r="A39">
        <v>138</v>
      </c>
      <c r="B39" s="8">
        <v>32</v>
      </c>
      <c r="C39" s="22">
        <v>2321115073</v>
      </c>
      <c r="D39" s="9" t="s">
        <v>1330</v>
      </c>
      <c r="E39" s="10" t="s">
        <v>1441</v>
      </c>
      <c r="F39" s="24" t="s">
        <v>1386</v>
      </c>
      <c r="G39" s="24" t="s">
        <v>1498</v>
      </c>
      <c r="H39" s="11"/>
      <c r="I39" s="11"/>
      <c r="J39" s="11"/>
      <c r="K39" s="12"/>
      <c r="L39" s="12"/>
      <c r="M39" s="12"/>
      <c r="N39" s="12"/>
      <c r="O39" s="152" t="s">
        <v>1524</v>
      </c>
      <c r="P39" s="153"/>
      <c r="Q39" s="154"/>
      <c r="R39" t="s">
        <v>1537</v>
      </c>
    </row>
    <row r="40" spans="1:18" ht="20.100000000000001" customHeight="1">
      <c r="A40">
        <v>139</v>
      </c>
      <c r="B40" s="8">
        <v>33</v>
      </c>
      <c r="C40" s="22">
        <v>2321118212</v>
      </c>
      <c r="D40" s="9" t="s">
        <v>1442</v>
      </c>
      <c r="E40" s="10" t="s">
        <v>1318</v>
      </c>
      <c r="F40" s="24" t="s">
        <v>1386</v>
      </c>
      <c r="G40" s="24" t="s">
        <v>1498</v>
      </c>
      <c r="H40" s="11"/>
      <c r="I40" s="11"/>
      <c r="J40" s="11"/>
      <c r="K40" s="12"/>
      <c r="L40" s="12"/>
      <c r="M40" s="12"/>
      <c r="N40" s="12"/>
      <c r="O40" s="152" t="s">
        <v>1524</v>
      </c>
      <c r="P40" s="153"/>
      <c r="Q40" s="154"/>
      <c r="R40" t="s">
        <v>1537</v>
      </c>
    </row>
    <row r="41" spans="1:18" ht="20.100000000000001" customHeight="1">
      <c r="A41">
        <v>140</v>
      </c>
      <c r="B41" s="8">
        <v>34</v>
      </c>
      <c r="C41" s="22">
        <v>2221125577</v>
      </c>
      <c r="D41" s="9" t="s">
        <v>1443</v>
      </c>
      <c r="E41" s="10" t="s">
        <v>1385</v>
      </c>
      <c r="F41" s="24" t="s">
        <v>1444</v>
      </c>
      <c r="G41" s="24" t="s">
        <v>1500</v>
      </c>
      <c r="H41" s="11"/>
      <c r="I41" s="11"/>
      <c r="J41" s="11"/>
      <c r="K41" s="12"/>
      <c r="L41" s="12"/>
      <c r="M41" s="12"/>
      <c r="N41" s="12"/>
      <c r="O41" s="152" t="s">
        <v>1524</v>
      </c>
      <c r="P41" s="153"/>
      <c r="Q41" s="154"/>
      <c r="R41" t="s">
        <v>1537</v>
      </c>
    </row>
    <row r="42" spans="1:18" ht="20.100000000000001" customHeight="1">
      <c r="A42">
        <v>141</v>
      </c>
      <c r="B42" s="8">
        <v>35</v>
      </c>
      <c r="C42" s="22">
        <v>23211210685</v>
      </c>
      <c r="D42" s="9" t="s">
        <v>1445</v>
      </c>
      <c r="E42" s="10" t="s">
        <v>1247</v>
      </c>
      <c r="F42" s="24" t="s">
        <v>1444</v>
      </c>
      <c r="G42" s="24" t="s">
        <v>1498</v>
      </c>
      <c r="H42" s="11"/>
      <c r="I42" s="11"/>
      <c r="J42" s="11"/>
      <c r="K42" s="12"/>
      <c r="L42" s="12"/>
      <c r="M42" s="12"/>
      <c r="N42" s="12"/>
      <c r="O42" s="152" t="s">
        <v>1524</v>
      </c>
      <c r="P42" s="153"/>
      <c r="Q42" s="154"/>
      <c r="R42" t="s">
        <v>1537</v>
      </c>
    </row>
    <row r="43" spans="1:18" ht="20.100000000000001" customHeight="1">
      <c r="A43">
        <v>142</v>
      </c>
      <c r="B43" s="8">
        <v>36</v>
      </c>
      <c r="C43" s="22">
        <v>2221433674</v>
      </c>
      <c r="D43" s="9" t="s">
        <v>1340</v>
      </c>
      <c r="E43" s="10" t="s">
        <v>1446</v>
      </c>
      <c r="F43" s="24" t="s">
        <v>1444</v>
      </c>
      <c r="G43" s="24" t="s">
        <v>1501</v>
      </c>
      <c r="H43" s="11"/>
      <c r="I43" s="11"/>
      <c r="J43" s="11"/>
      <c r="K43" s="12"/>
      <c r="L43" s="12"/>
      <c r="M43" s="12"/>
      <c r="N43" s="12"/>
      <c r="O43" s="152" t="s">
        <v>1524</v>
      </c>
      <c r="P43" s="153"/>
      <c r="Q43" s="154"/>
      <c r="R43" t="s">
        <v>1537</v>
      </c>
    </row>
    <row r="44" spans="1:18" ht="20.100000000000001" customHeight="1">
      <c r="A44">
        <v>143</v>
      </c>
      <c r="B44" s="8">
        <v>37</v>
      </c>
      <c r="C44" s="22">
        <v>2321125334</v>
      </c>
      <c r="D44" s="9" t="s">
        <v>1447</v>
      </c>
      <c r="E44" s="10" t="s">
        <v>1448</v>
      </c>
      <c r="F44" s="24" t="s">
        <v>1444</v>
      </c>
      <c r="G44" s="24" t="s">
        <v>1498</v>
      </c>
      <c r="H44" s="11"/>
      <c r="I44" s="11"/>
      <c r="J44" s="11"/>
      <c r="K44" s="12"/>
      <c r="L44" s="12"/>
      <c r="M44" s="12"/>
      <c r="N44" s="12"/>
      <c r="O44" s="152" t="s">
        <v>1524</v>
      </c>
      <c r="P44" s="153"/>
      <c r="Q44" s="154"/>
      <c r="R44" t="s">
        <v>1537</v>
      </c>
    </row>
    <row r="45" spans="1:18" ht="20.100000000000001" customHeight="1">
      <c r="A45">
        <v>144</v>
      </c>
      <c r="B45" s="8">
        <v>38</v>
      </c>
      <c r="C45" s="22">
        <v>2321124969</v>
      </c>
      <c r="D45" s="9" t="s">
        <v>1343</v>
      </c>
      <c r="E45" s="10" t="s">
        <v>1449</v>
      </c>
      <c r="F45" s="24" t="s">
        <v>1444</v>
      </c>
      <c r="G45" s="24" t="s">
        <v>1498</v>
      </c>
      <c r="H45" s="11"/>
      <c r="I45" s="11"/>
      <c r="J45" s="11"/>
      <c r="K45" s="12"/>
      <c r="L45" s="12"/>
      <c r="M45" s="12"/>
      <c r="N45" s="12"/>
      <c r="O45" s="152" t="s">
        <v>1524</v>
      </c>
      <c r="P45" s="153"/>
      <c r="Q45" s="154"/>
      <c r="R45" t="s">
        <v>1537</v>
      </c>
    </row>
    <row r="46" spans="1:18" ht="20.100000000000001" customHeight="1">
      <c r="A46">
        <v>145</v>
      </c>
      <c r="B46" s="8">
        <v>39</v>
      </c>
      <c r="C46" s="22">
        <v>23201211807</v>
      </c>
      <c r="D46" s="9" t="s">
        <v>1450</v>
      </c>
      <c r="E46" s="10" t="s">
        <v>1451</v>
      </c>
      <c r="F46" s="24" t="s">
        <v>1444</v>
      </c>
      <c r="G46" s="24" t="s">
        <v>1499</v>
      </c>
      <c r="H46" s="11"/>
      <c r="I46" s="11"/>
      <c r="J46" s="11"/>
      <c r="K46" s="12"/>
      <c r="L46" s="12"/>
      <c r="M46" s="12"/>
      <c r="N46" s="12"/>
      <c r="O46" s="152" t="s">
        <v>1524</v>
      </c>
      <c r="P46" s="153"/>
      <c r="Q46" s="154"/>
      <c r="R46" t="s">
        <v>1537</v>
      </c>
    </row>
    <row r="47" spans="1:18" ht="20.100000000000001" customHeight="1">
      <c r="A47">
        <v>146</v>
      </c>
      <c r="B47" s="8">
        <v>40</v>
      </c>
      <c r="C47" s="22">
        <v>2221125627</v>
      </c>
      <c r="D47" s="9" t="s">
        <v>1452</v>
      </c>
      <c r="E47" s="10" t="s">
        <v>1336</v>
      </c>
      <c r="F47" s="24" t="s">
        <v>1444</v>
      </c>
      <c r="G47" s="24" t="s">
        <v>1500</v>
      </c>
      <c r="H47" s="11"/>
      <c r="I47" s="11"/>
      <c r="J47" s="11"/>
      <c r="K47" s="12"/>
      <c r="L47" s="12"/>
      <c r="M47" s="12"/>
      <c r="N47" s="12"/>
      <c r="O47" s="152" t="s">
        <v>1524</v>
      </c>
      <c r="P47" s="153"/>
      <c r="Q47" s="154"/>
      <c r="R47" t="s">
        <v>1537</v>
      </c>
    </row>
  </sheetData>
  <mergeCells count="57">
    <mergeCell ref="O45:Q45"/>
    <mergeCell ref="O46:Q46"/>
    <mergeCell ref="O47:Q47"/>
    <mergeCell ref="O39:Q39"/>
    <mergeCell ref="O40:Q40"/>
    <mergeCell ref="O41:Q41"/>
    <mergeCell ref="O42:Q42"/>
    <mergeCell ref="O43:Q43"/>
    <mergeCell ref="O44:Q44"/>
    <mergeCell ref="O33:Q33"/>
    <mergeCell ref="O34:Q34"/>
    <mergeCell ref="O35:Q35"/>
    <mergeCell ref="O36:Q36"/>
    <mergeCell ref="O37:Q37"/>
    <mergeCell ref="O38:Q38"/>
    <mergeCell ref="O27:Q27"/>
    <mergeCell ref="O28:Q28"/>
    <mergeCell ref="O29:Q29"/>
    <mergeCell ref="O30:Q30"/>
    <mergeCell ref="O31:Q31"/>
    <mergeCell ref="O32:Q32"/>
    <mergeCell ref="O21:Q21"/>
    <mergeCell ref="O22:Q22"/>
    <mergeCell ref="O23:Q23"/>
    <mergeCell ref="O24:Q24"/>
    <mergeCell ref="O25:Q25"/>
    <mergeCell ref="O26:Q26"/>
    <mergeCell ref="O15:Q15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O14:Q14"/>
    <mergeCell ref="H6:H7"/>
    <mergeCell ref="I6:I7"/>
    <mergeCell ref="J6:J7"/>
    <mergeCell ref="K6:N6"/>
    <mergeCell ref="O6:Q7"/>
    <mergeCell ref="O8:Q8"/>
    <mergeCell ref="B6:B7"/>
    <mergeCell ref="C6:C7"/>
    <mergeCell ref="D6:D7"/>
    <mergeCell ref="E6:E7"/>
    <mergeCell ref="F6:F7"/>
    <mergeCell ref="G6:G7"/>
    <mergeCell ref="C1:D1"/>
    <mergeCell ref="E1:N1"/>
    <mergeCell ref="C2:D2"/>
    <mergeCell ref="F2:N2"/>
    <mergeCell ref="D3:N3"/>
    <mergeCell ref="B4:N4"/>
  </mergeCells>
  <conditionalFormatting sqref="G6:G47 O8:Q47 A8:A47">
    <cfRule type="cellIs" dxfId="17" priority="3" stopIfTrue="1" operator="equal">
      <formula>0</formula>
    </cfRule>
  </conditionalFormatting>
  <printOptions horizontalCentered="1"/>
  <pageMargins left="0.2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47"/>
  <sheetViews>
    <sheetView topLeftCell="B1" workbookViewId="0">
      <pane ySplit="7" topLeftCell="A8" activePane="bottomLeft" state="frozen"/>
      <selection activeCell="L13" sqref="L13"/>
      <selection pane="bottomLeft" activeCell="U12" sqref="U12"/>
    </sheetView>
  </sheetViews>
  <sheetFormatPr defaultRowHeight="15"/>
  <cols>
    <col min="1" max="1" width="5.5703125" hidden="1" customWidth="1"/>
    <col min="2" max="2" width="3.7109375" customWidth="1"/>
    <col min="3" max="3" width="9.5703125" customWidth="1"/>
    <col min="4" max="4" width="16.85546875" customWidth="1"/>
    <col min="5" max="5" width="7.7109375" customWidth="1"/>
    <col min="6" max="6" width="9.140625" customWidth="1"/>
    <col min="7" max="7" width="9.28515625" customWidth="1"/>
    <col min="8" max="8" width="4.5703125" customWidth="1"/>
    <col min="9" max="9" width="6.7109375" customWidth="1"/>
    <col min="10" max="10" width="7.140625" customWidth="1"/>
    <col min="11" max="12" width="3.7109375" customWidth="1"/>
    <col min="13" max="13" width="5.42578125" customWidth="1"/>
    <col min="14" max="14" width="8.5703125" customWidth="1"/>
    <col min="15" max="15" width="6" customWidth="1"/>
    <col min="16" max="16" width="0.85546875" customWidth="1"/>
    <col min="17" max="17" width="2.140625" customWidth="1"/>
    <col min="18" max="18" width="9.140625" hidden="1" customWidth="1"/>
  </cols>
  <sheetData>
    <row r="1" spans="1:18" s="1" customFormat="1" ht="14.25" customHeight="1">
      <c r="C1" s="176" t="s">
        <v>7</v>
      </c>
      <c r="D1" s="176"/>
      <c r="E1" s="179" t="s">
        <v>1237</v>
      </c>
      <c r="F1" s="179"/>
      <c r="G1" s="179"/>
      <c r="H1" s="179"/>
      <c r="I1" s="179"/>
      <c r="J1" s="179"/>
      <c r="K1" s="179"/>
      <c r="L1" s="179"/>
      <c r="M1" s="179"/>
      <c r="N1" s="179"/>
      <c r="O1" s="119" t="s">
        <v>1518</v>
      </c>
    </row>
    <row r="2" spans="1:18" s="1" customFormat="1">
      <c r="C2" s="176" t="s">
        <v>8</v>
      </c>
      <c r="D2" s="176"/>
      <c r="E2" s="2" t="s">
        <v>1538</v>
      </c>
      <c r="F2" s="176" t="s">
        <v>1520</v>
      </c>
      <c r="G2" s="176"/>
      <c r="H2" s="176"/>
      <c r="I2" s="176"/>
      <c r="J2" s="176"/>
      <c r="K2" s="176"/>
      <c r="L2" s="176"/>
      <c r="M2" s="176"/>
      <c r="N2" s="176"/>
      <c r="O2" s="3" t="s">
        <v>9</v>
      </c>
      <c r="P2" s="4" t="s">
        <v>10</v>
      </c>
      <c r="Q2" s="4">
        <v>2</v>
      </c>
    </row>
    <row r="3" spans="1:18" s="5" customFormat="1" ht="18.75" customHeight="1">
      <c r="C3" s="6" t="s">
        <v>1539</v>
      </c>
      <c r="D3" s="177" t="s">
        <v>1522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" t="s">
        <v>11</v>
      </c>
      <c r="P3" s="3" t="s">
        <v>10</v>
      </c>
      <c r="Q3" s="3">
        <v>2</v>
      </c>
    </row>
    <row r="4" spans="1:18" s="5" customFormat="1" ht="18.75" customHeight="1">
      <c r="B4" s="178" t="s">
        <v>1540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3" t="s">
        <v>12</v>
      </c>
      <c r="P4" s="3" t="s">
        <v>10</v>
      </c>
      <c r="Q4" s="3">
        <v>1</v>
      </c>
    </row>
    <row r="5" spans="1:18" ht="9" customHeight="1"/>
    <row r="6" spans="1:18" ht="15" customHeight="1">
      <c r="B6" s="162" t="s">
        <v>0</v>
      </c>
      <c r="C6" s="161" t="s">
        <v>13</v>
      </c>
      <c r="D6" s="163" t="s">
        <v>3</v>
      </c>
      <c r="E6" s="164" t="s">
        <v>4</v>
      </c>
      <c r="F6" s="161" t="s">
        <v>18</v>
      </c>
      <c r="G6" s="161" t="s">
        <v>19</v>
      </c>
      <c r="H6" s="165" t="s">
        <v>1241</v>
      </c>
      <c r="I6" s="165" t="s">
        <v>1242</v>
      </c>
      <c r="J6" s="161" t="s">
        <v>14</v>
      </c>
      <c r="K6" s="173" t="s">
        <v>6</v>
      </c>
      <c r="L6" s="174"/>
      <c r="M6" s="174"/>
      <c r="N6" s="175"/>
      <c r="O6" s="167" t="s">
        <v>15</v>
      </c>
      <c r="P6" s="168"/>
      <c r="Q6" s="169"/>
    </row>
    <row r="7" spans="1:18" ht="27" customHeight="1">
      <c r="B7" s="162"/>
      <c r="C7" s="162"/>
      <c r="D7" s="163"/>
      <c r="E7" s="164"/>
      <c r="F7" s="162"/>
      <c r="G7" s="162"/>
      <c r="H7" s="166"/>
      <c r="I7" s="166"/>
      <c r="J7" s="162"/>
      <c r="K7" s="7" t="s">
        <v>1239</v>
      </c>
      <c r="L7" s="7" t="s">
        <v>1240</v>
      </c>
      <c r="M7" s="151" t="s">
        <v>1238</v>
      </c>
      <c r="N7" s="151" t="s">
        <v>17</v>
      </c>
      <c r="O7" s="170"/>
      <c r="P7" s="171"/>
      <c r="Q7" s="172"/>
    </row>
    <row r="8" spans="1:18" ht="20.100000000000001" customHeight="1">
      <c r="A8">
        <v>147</v>
      </c>
      <c r="B8" s="8">
        <v>1</v>
      </c>
      <c r="C8" s="22">
        <v>2321118027</v>
      </c>
      <c r="D8" s="9" t="s">
        <v>1453</v>
      </c>
      <c r="E8" s="10" t="s">
        <v>1336</v>
      </c>
      <c r="F8" s="24" t="s">
        <v>1444</v>
      </c>
      <c r="G8" s="24" t="s">
        <v>1498</v>
      </c>
      <c r="H8" s="11"/>
      <c r="I8" s="11"/>
      <c r="J8" s="11"/>
      <c r="K8" s="12"/>
      <c r="L8" s="12"/>
      <c r="M8" s="12"/>
      <c r="N8" s="12"/>
      <c r="O8" s="158" t="s">
        <v>1524</v>
      </c>
      <c r="P8" s="159"/>
      <c r="Q8" s="160"/>
      <c r="R8" t="s">
        <v>1541</v>
      </c>
    </row>
    <row r="9" spans="1:18" ht="20.100000000000001" customHeight="1">
      <c r="A9">
        <v>148</v>
      </c>
      <c r="B9" s="8">
        <v>2</v>
      </c>
      <c r="C9" s="22">
        <v>2320264347</v>
      </c>
      <c r="D9" s="9" t="s">
        <v>1454</v>
      </c>
      <c r="E9" s="10" t="s">
        <v>1455</v>
      </c>
      <c r="F9" s="24" t="s">
        <v>1444</v>
      </c>
      <c r="G9" s="24" t="s">
        <v>1511</v>
      </c>
      <c r="H9" s="11"/>
      <c r="I9" s="11"/>
      <c r="J9" s="11"/>
      <c r="K9" s="12"/>
      <c r="L9" s="12"/>
      <c r="M9" s="12"/>
      <c r="N9" s="12"/>
      <c r="O9" s="152" t="s">
        <v>1524</v>
      </c>
      <c r="P9" s="153"/>
      <c r="Q9" s="154"/>
      <c r="R9" t="s">
        <v>1541</v>
      </c>
    </row>
    <row r="10" spans="1:18" ht="20.100000000000001" customHeight="1">
      <c r="A10">
        <v>149</v>
      </c>
      <c r="B10" s="8">
        <v>3</v>
      </c>
      <c r="C10" s="22">
        <v>2320147625</v>
      </c>
      <c r="D10" s="9" t="s">
        <v>1456</v>
      </c>
      <c r="E10" s="10" t="s">
        <v>1457</v>
      </c>
      <c r="F10" s="24" t="s">
        <v>1444</v>
      </c>
      <c r="G10" s="24" t="s">
        <v>1511</v>
      </c>
      <c r="H10" s="11"/>
      <c r="I10" s="11"/>
      <c r="J10" s="11"/>
      <c r="K10" s="12"/>
      <c r="L10" s="12"/>
      <c r="M10" s="12"/>
      <c r="N10" s="12"/>
      <c r="O10" s="152" t="s">
        <v>1524</v>
      </c>
      <c r="P10" s="153"/>
      <c r="Q10" s="154"/>
      <c r="R10" t="s">
        <v>1541</v>
      </c>
    </row>
    <row r="11" spans="1:18" ht="20.100000000000001" customHeight="1">
      <c r="A11">
        <v>150</v>
      </c>
      <c r="B11" s="8">
        <v>4</v>
      </c>
      <c r="C11" s="22">
        <v>23211212915</v>
      </c>
      <c r="D11" s="9" t="s">
        <v>1458</v>
      </c>
      <c r="E11" s="10" t="s">
        <v>1266</v>
      </c>
      <c r="F11" s="24" t="s">
        <v>1444</v>
      </c>
      <c r="G11" s="24" t="s">
        <v>1498</v>
      </c>
      <c r="H11" s="11"/>
      <c r="I11" s="11"/>
      <c r="J11" s="11"/>
      <c r="K11" s="12"/>
      <c r="L11" s="12"/>
      <c r="M11" s="12"/>
      <c r="N11" s="12"/>
      <c r="O11" s="152" t="s">
        <v>1524</v>
      </c>
      <c r="P11" s="153"/>
      <c r="Q11" s="154"/>
      <c r="R11" t="s">
        <v>1541</v>
      </c>
    </row>
    <row r="12" spans="1:18" ht="20.100000000000001" customHeight="1">
      <c r="A12">
        <v>151</v>
      </c>
      <c r="B12" s="8">
        <v>5</v>
      </c>
      <c r="C12" s="22">
        <v>23201410494</v>
      </c>
      <c r="D12" s="9" t="s">
        <v>1459</v>
      </c>
      <c r="E12" s="10" t="s">
        <v>1460</v>
      </c>
      <c r="F12" s="24" t="s">
        <v>1444</v>
      </c>
      <c r="G12" s="24" t="s">
        <v>1511</v>
      </c>
      <c r="H12" s="11"/>
      <c r="I12" s="11"/>
      <c r="J12" s="11"/>
      <c r="K12" s="12"/>
      <c r="L12" s="12"/>
      <c r="M12" s="12"/>
      <c r="N12" s="12"/>
      <c r="O12" s="152" t="s">
        <v>1524</v>
      </c>
      <c r="P12" s="153"/>
      <c r="Q12" s="154"/>
      <c r="R12" t="s">
        <v>1541</v>
      </c>
    </row>
    <row r="13" spans="1:18" ht="20.100000000000001" customHeight="1">
      <c r="A13">
        <v>152</v>
      </c>
      <c r="B13" s="8">
        <v>6</v>
      </c>
      <c r="C13" s="22">
        <v>23211210623</v>
      </c>
      <c r="D13" s="9" t="s">
        <v>1397</v>
      </c>
      <c r="E13" s="10" t="s">
        <v>1273</v>
      </c>
      <c r="F13" s="24" t="s">
        <v>1444</v>
      </c>
      <c r="G13" s="24" t="s">
        <v>1498</v>
      </c>
      <c r="H13" s="11"/>
      <c r="I13" s="11"/>
      <c r="J13" s="11"/>
      <c r="K13" s="12"/>
      <c r="L13" s="12"/>
      <c r="M13" s="12"/>
      <c r="N13" s="12"/>
      <c r="O13" s="152" t="s">
        <v>1524</v>
      </c>
      <c r="P13" s="153"/>
      <c r="Q13" s="154"/>
      <c r="R13" t="s">
        <v>1541</v>
      </c>
    </row>
    <row r="14" spans="1:18" ht="20.100000000000001" customHeight="1">
      <c r="A14">
        <v>153</v>
      </c>
      <c r="B14" s="8">
        <v>7</v>
      </c>
      <c r="C14" s="22">
        <v>2221123522</v>
      </c>
      <c r="D14" s="9" t="s">
        <v>1461</v>
      </c>
      <c r="E14" s="10" t="s">
        <v>1341</v>
      </c>
      <c r="F14" s="24" t="s">
        <v>1444</v>
      </c>
      <c r="G14" s="24" t="s">
        <v>1500</v>
      </c>
      <c r="H14" s="11"/>
      <c r="I14" s="11"/>
      <c r="J14" s="11"/>
      <c r="K14" s="12"/>
      <c r="L14" s="12"/>
      <c r="M14" s="12"/>
      <c r="N14" s="12"/>
      <c r="O14" s="152" t="s">
        <v>1524</v>
      </c>
      <c r="P14" s="153"/>
      <c r="Q14" s="154"/>
      <c r="R14" t="s">
        <v>1541</v>
      </c>
    </row>
    <row r="15" spans="1:18" ht="20.100000000000001" customHeight="1">
      <c r="A15">
        <v>154</v>
      </c>
      <c r="B15" s="8">
        <v>8</v>
      </c>
      <c r="C15" s="22">
        <v>2321122017</v>
      </c>
      <c r="D15" s="9" t="s">
        <v>1384</v>
      </c>
      <c r="E15" s="10" t="s">
        <v>1341</v>
      </c>
      <c r="F15" s="24" t="s">
        <v>1444</v>
      </c>
      <c r="G15" s="24" t="s">
        <v>1499</v>
      </c>
      <c r="H15" s="11"/>
      <c r="I15" s="11"/>
      <c r="J15" s="11"/>
      <c r="K15" s="12"/>
      <c r="L15" s="12"/>
      <c r="M15" s="12"/>
      <c r="N15" s="12"/>
      <c r="O15" s="152" t="s">
        <v>1524</v>
      </c>
      <c r="P15" s="153"/>
      <c r="Q15" s="154"/>
      <c r="R15" t="s">
        <v>1541</v>
      </c>
    </row>
    <row r="16" spans="1:18" ht="20.100000000000001" customHeight="1">
      <c r="A16">
        <v>155</v>
      </c>
      <c r="B16" s="8">
        <v>9</v>
      </c>
      <c r="C16" s="22">
        <v>2221123520</v>
      </c>
      <c r="D16" s="9" t="s">
        <v>1401</v>
      </c>
      <c r="E16" s="10" t="s">
        <v>1344</v>
      </c>
      <c r="F16" s="24" t="s">
        <v>1444</v>
      </c>
      <c r="G16" s="24" t="s">
        <v>1500</v>
      </c>
      <c r="H16" s="11"/>
      <c r="I16" s="11"/>
      <c r="J16" s="11"/>
      <c r="K16" s="12"/>
      <c r="L16" s="12"/>
      <c r="M16" s="12"/>
      <c r="N16" s="12"/>
      <c r="O16" s="152" t="s">
        <v>38</v>
      </c>
      <c r="P16" s="153"/>
      <c r="Q16" s="154"/>
      <c r="R16" t="s">
        <v>1541</v>
      </c>
    </row>
    <row r="17" spans="1:18" ht="20.100000000000001" customHeight="1">
      <c r="A17">
        <v>156</v>
      </c>
      <c r="B17" s="8">
        <v>10</v>
      </c>
      <c r="C17" s="22">
        <v>2321112003</v>
      </c>
      <c r="D17" s="9" t="s">
        <v>1462</v>
      </c>
      <c r="E17" s="10" t="s">
        <v>1275</v>
      </c>
      <c r="F17" s="24" t="s">
        <v>1444</v>
      </c>
      <c r="G17" s="24" t="s">
        <v>1498</v>
      </c>
      <c r="H17" s="11"/>
      <c r="I17" s="11"/>
      <c r="J17" s="11"/>
      <c r="K17" s="12"/>
      <c r="L17" s="12"/>
      <c r="M17" s="12"/>
      <c r="N17" s="12"/>
      <c r="O17" s="152" t="s">
        <v>1524</v>
      </c>
      <c r="P17" s="153"/>
      <c r="Q17" s="154"/>
      <c r="R17" t="s">
        <v>1541</v>
      </c>
    </row>
    <row r="18" spans="1:18" ht="20.100000000000001" customHeight="1">
      <c r="A18">
        <v>157</v>
      </c>
      <c r="B18" s="8">
        <v>11</v>
      </c>
      <c r="C18" s="22">
        <v>2021125054</v>
      </c>
      <c r="D18" s="9" t="s">
        <v>1463</v>
      </c>
      <c r="E18" s="10" t="s">
        <v>1464</v>
      </c>
      <c r="F18" s="24" t="s">
        <v>1444</v>
      </c>
      <c r="G18" s="24" t="s">
        <v>1502</v>
      </c>
      <c r="H18" s="11"/>
      <c r="I18" s="11"/>
      <c r="J18" s="11"/>
      <c r="K18" s="12"/>
      <c r="L18" s="12"/>
      <c r="M18" s="12"/>
      <c r="N18" s="12"/>
      <c r="O18" s="152" t="s">
        <v>1524</v>
      </c>
      <c r="P18" s="153"/>
      <c r="Q18" s="154"/>
      <c r="R18" t="s">
        <v>1541</v>
      </c>
    </row>
    <row r="19" spans="1:18" ht="20.100000000000001" customHeight="1">
      <c r="A19">
        <v>158</v>
      </c>
      <c r="B19" s="8">
        <v>12</v>
      </c>
      <c r="C19" s="22">
        <v>2320122021</v>
      </c>
      <c r="D19" s="9" t="s">
        <v>1465</v>
      </c>
      <c r="E19" s="10" t="s">
        <v>1466</v>
      </c>
      <c r="F19" s="24" t="s">
        <v>1444</v>
      </c>
      <c r="G19" s="24" t="s">
        <v>1498</v>
      </c>
      <c r="H19" s="11"/>
      <c r="I19" s="11"/>
      <c r="J19" s="11"/>
      <c r="K19" s="12"/>
      <c r="L19" s="12"/>
      <c r="M19" s="12"/>
      <c r="N19" s="12"/>
      <c r="O19" s="152" t="s">
        <v>1524</v>
      </c>
      <c r="P19" s="153"/>
      <c r="Q19" s="154"/>
      <c r="R19" t="s">
        <v>1541</v>
      </c>
    </row>
    <row r="20" spans="1:18" ht="20.100000000000001" customHeight="1">
      <c r="A20">
        <v>159</v>
      </c>
      <c r="B20" s="8">
        <v>13</v>
      </c>
      <c r="C20" s="22">
        <v>2321117975</v>
      </c>
      <c r="D20" s="9" t="s">
        <v>1467</v>
      </c>
      <c r="E20" s="10" t="s">
        <v>1352</v>
      </c>
      <c r="F20" s="24" t="s">
        <v>1444</v>
      </c>
      <c r="G20" s="24" t="s">
        <v>1498</v>
      </c>
      <c r="H20" s="11"/>
      <c r="I20" s="11"/>
      <c r="J20" s="11"/>
      <c r="K20" s="12"/>
      <c r="L20" s="12"/>
      <c r="M20" s="12"/>
      <c r="N20" s="12"/>
      <c r="O20" s="152" t="s">
        <v>1524</v>
      </c>
      <c r="P20" s="153"/>
      <c r="Q20" s="154"/>
      <c r="R20" t="s">
        <v>1541</v>
      </c>
    </row>
    <row r="21" spans="1:18" ht="20.100000000000001" customHeight="1">
      <c r="A21">
        <v>160</v>
      </c>
      <c r="B21" s="8">
        <v>14</v>
      </c>
      <c r="C21" s="22">
        <v>2321121335</v>
      </c>
      <c r="D21" s="9" t="s">
        <v>1468</v>
      </c>
      <c r="E21" s="10" t="s">
        <v>1469</v>
      </c>
      <c r="F21" s="24" t="s">
        <v>1444</v>
      </c>
      <c r="G21" s="24" t="s">
        <v>1498</v>
      </c>
      <c r="H21" s="11"/>
      <c r="I21" s="11"/>
      <c r="J21" s="11"/>
      <c r="K21" s="12"/>
      <c r="L21" s="12"/>
      <c r="M21" s="12"/>
      <c r="N21" s="12"/>
      <c r="O21" s="152" t="s">
        <v>1524</v>
      </c>
      <c r="P21" s="153"/>
      <c r="Q21" s="154"/>
      <c r="R21" t="s">
        <v>1541</v>
      </c>
    </row>
    <row r="22" spans="1:18" ht="20.100000000000001" customHeight="1">
      <c r="A22">
        <v>161</v>
      </c>
      <c r="B22" s="8">
        <v>15</v>
      </c>
      <c r="C22" s="22">
        <v>23211211589</v>
      </c>
      <c r="D22" s="9" t="s">
        <v>1286</v>
      </c>
      <c r="E22" s="10" t="s">
        <v>1354</v>
      </c>
      <c r="F22" s="24" t="s">
        <v>1444</v>
      </c>
      <c r="G22" s="24" t="s">
        <v>1498</v>
      </c>
      <c r="H22" s="11"/>
      <c r="I22" s="11"/>
      <c r="J22" s="11"/>
      <c r="K22" s="12"/>
      <c r="L22" s="12"/>
      <c r="M22" s="12"/>
      <c r="N22" s="12"/>
      <c r="O22" s="152" t="s">
        <v>1524</v>
      </c>
      <c r="P22" s="153"/>
      <c r="Q22" s="154"/>
      <c r="R22" t="s">
        <v>1541</v>
      </c>
    </row>
    <row r="23" spans="1:18" ht="20.100000000000001" customHeight="1">
      <c r="A23">
        <v>162</v>
      </c>
      <c r="B23" s="8">
        <v>16</v>
      </c>
      <c r="C23" s="22">
        <v>2321122025</v>
      </c>
      <c r="D23" s="9" t="s">
        <v>1470</v>
      </c>
      <c r="E23" s="10" t="s">
        <v>1354</v>
      </c>
      <c r="F23" s="24" t="s">
        <v>1444</v>
      </c>
      <c r="G23" s="24" t="s">
        <v>1498</v>
      </c>
      <c r="H23" s="11"/>
      <c r="I23" s="11"/>
      <c r="J23" s="11"/>
      <c r="K23" s="12"/>
      <c r="L23" s="12"/>
      <c r="M23" s="12"/>
      <c r="N23" s="12"/>
      <c r="O23" s="152" t="s">
        <v>1524</v>
      </c>
      <c r="P23" s="153"/>
      <c r="Q23" s="154"/>
      <c r="R23" t="s">
        <v>1541</v>
      </c>
    </row>
    <row r="24" spans="1:18" ht="20.100000000000001" customHeight="1">
      <c r="A24">
        <v>163</v>
      </c>
      <c r="B24" s="8">
        <v>17</v>
      </c>
      <c r="C24" s="22">
        <v>2321125100</v>
      </c>
      <c r="D24" s="9" t="s">
        <v>1471</v>
      </c>
      <c r="E24" s="10" t="s">
        <v>1354</v>
      </c>
      <c r="F24" s="24" t="s">
        <v>1444</v>
      </c>
      <c r="G24" s="24" t="s">
        <v>1498</v>
      </c>
      <c r="H24" s="11"/>
      <c r="I24" s="11"/>
      <c r="J24" s="11"/>
      <c r="K24" s="12"/>
      <c r="L24" s="12"/>
      <c r="M24" s="12"/>
      <c r="N24" s="12"/>
      <c r="O24" s="152" t="s">
        <v>1524</v>
      </c>
      <c r="P24" s="153"/>
      <c r="Q24" s="154"/>
      <c r="R24" t="s">
        <v>1541</v>
      </c>
    </row>
    <row r="25" spans="1:18" ht="20.100000000000001" customHeight="1">
      <c r="A25">
        <v>164</v>
      </c>
      <c r="B25" s="8">
        <v>18</v>
      </c>
      <c r="C25" s="22">
        <v>2320121339</v>
      </c>
      <c r="D25" s="9" t="s">
        <v>1472</v>
      </c>
      <c r="E25" s="10" t="s">
        <v>1473</v>
      </c>
      <c r="F25" s="24" t="s">
        <v>1444</v>
      </c>
      <c r="G25" s="24" t="s">
        <v>1498</v>
      </c>
      <c r="H25" s="11"/>
      <c r="I25" s="11"/>
      <c r="J25" s="11"/>
      <c r="K25" s="12"/>
      <c r="L25" s="12"/>
      <c r="M25" s="12"/>
      <c r="N25" s="12"/>
      <c r="O25" s="152" t="s">
        <v>1524</v>
      </c>
      <c r="P25" s="153"/>
      <c r="Q25" s="154"/>
      <c r="R25" t="s">
        <v>1541</v>
      </c>
    </row>
    <row r="26" spans="1:18" ht="20.100000000000001" customHeight="1">
      <c r="A26">
        <v>165</v>
      </c>
      <c r="B26" s="8">
        <v>19</v>
      </c>
      <c r="C26" s="22">
        <v>2321123767</v>
      </c>
      <c r="D26" s="9" t="s">
        <v>1474</v>
      </c>
      <c r="E26" s="10" t="s">
        <v>1412</v>
      </c>
      <c r="F26" s="24" t="s">
        <v>1444</v>
      </c>
      <c r="G26" s="24" t="s">
        <v>1498</v>
      </c>
      <c r="H26" s="11"/>
      <c r="I26" s="11"/>
      <c r="J26" s="11"/>
      <c r="K26" s="12"/>
      <c r="L26" s="12"/>
      <c r="M26" s="12"/>
      <c r="N26" s="12"/>
      <c r="O26" s="152" t="s">
        <v>1524</v>
      </c>
      <c r="P26" s="153"/>
      <c r="Q26" s="154"/>
      <c r="R26" t="s">
        <v>1541</v>
      </c>
    </row>
    <row r="27" spans="1:18" ht="20.100000000000001" customHeight="1">
      <c r="A27">
        <v>166</v>
      </c>
      <c r="B27" s="8">
        <v>20</v>
      </c>
      <c r="C27" s="22">
        <v>2321120749</v>
      </c>
      <c r="D27" s="9" t="s">
        <v>1286</v>
      </c>
      <c r="E27" s="10" t="s">
        <v>1475</v>
      </c>
      <c r="F27" s="24" t="s">
        <v>1444</v>
      </c>
      <c r="G27" s="24" t="s">
        <v>1498</v>
      </c>
      <c r="H27" s="11"/>
      <c r="I27" s="11"/>
      <c r="J27" s="11"/>
      <c r="K27" s="12"/>
      <c r="L27" s="12"/>
      <c r="M27" s="12"/>
      <c r="N27" s="12"/>
      <c r="O27" s="152" t="s">
        <v>1524</v>
      </c>
      <c r="P27" s="153"/>
      <c r="Q27" s="154"/>
      <c r="R27" t="s">
        <v>1541</v>
      </c>
    </row>
    <row r="28" spans="1:18" ht="20.100000000000001" customHeight="1">
      <c r="A28">
        <v>167</v>
      </c>
      <c r="B28" s="8">
        <v>21</v>
      </c>
      <c r="C28" s="22">
        <v>23211211568</v>
      </c>
      <c r="D28" s="9" t="s">
        <v>1428</v>
      </c>
      <c r="E28" s="10" t="s">
        <v>1297</v>
      </c>
      <c r="F28" s="24" t="s">
        <v>1444</v>
      </c>
      <c r="G28" s="24" t="s">
        <v>1498</v>
      </c>
      <c r="H28" s="11"/>
      <c r="I28" s="11"/>
      <c r="J28" s="11"/>
      <c r="K28" s="12"/>
      <c r="L28" s="12"/>
      <c r="M28" s="12"/>
      <c r="N28" s="12"/>
      <c r="O28" s="152" t="s">
        <v>1524</v>
      </c>
      <c r="P28" s="153"/>
      <c r="Q28" s="154"/>
      <c r="R28" t="s">
        <v>1541</v>
      </c>
    </row>
    <row r="29" spans="1:18" ht="20.100000000000001" customHeight="1">
      <c r="A29">
        <v>168</v>
      </c>
      <c r="B29" s="8">
        <v>22</v>
      </c>
      <c r="C29" s="22">
        <v>2221218254</v>
      </c>
      <c r="D29" s="9" t="s">
        <v>1476</v>
      </c>
      <c r="E29" s="10" t="s">
        <v>1363</v>
      </c>
      <c r="F29" s="24" t="s">
        <v>1444</v>
      </c>
      <c r="G29" s="24" t="s">
        <v>1512</v>
      </c>
      <c r="H29" s="11"/>
      <c r="I29" s="11"/>
      <c r="J29" s="11"/>
      <c r="K29" s="12"/>
      <c r="L29" s="12"/>
      <c r="M29" s="12"/>
      <c r="N29" s="12"/>
      <c r="O29" s="152" t="s">
        <v>1524</v>
      </c>
      <c r="P29" s="153"/>
      <c r="Q29" s="154"/>
      <c r="R29" t="s">
        <v>1541</v>
      </c>
    </row>
    <row r="30" spans="1:18" ht="20.100000000000001" customHeight="1">
      <c r="A30">
        <v>169</v>
      </c>
      <c r="B30" s="8">
        <v>23</v>
      </c>
      <c r="C30" s="22">
        <v>2321121758</v>
      </c>
      <c r="D30" s="9" t="s">
        <v>1477</v>
      </c>
      <c r="E30" s="10" t="s">
        <v>1303</v>
      </c>
      <c r="F30" s="24" t="s">
        <v>1444</v>
      </c>
      <c r="G30" s="24" t="s">
        <v>1498</v>
      </c>
      <c r="H30" s="11"/>
      <c r="I30" s="11"/>
      <c r="J30" s="11"/>
      <c r="K30" s="12"/>
      <c r="L30" s="12"/>
      <c r="M30" s="12"/>
      <c r="N30" s="12"/>
      <c r="O30" s="152" t="s">
        <v>1524</v>
      </c>
      <c r="P30" s="153"/>
      <c r="Q30" s="154"/>
      <c r="R30" t="s">
        <v>1541</v>
      </c>
    </row>
    <row r="31" spans="1:18" ht="20.100000000000001" customHeight="1">
      <c r="A31">
        <v>170</v>
      </c>
      <c r="B31" s="8">
        <v>24</v>
      </c>
      <c r="C31" s="22">
        <v>2321118144</v>
      </c>
      <c r="D31" s="9" t="s">
        <v>1478</v>
      </c>
      <c r="E31" s="10" t="s">
        <v>1479</v>
      </c>
      <c r="F31" s="24" t="s">
        <v>1444</v>
      </c>
      <c r="G31" s="24" t="s">
        <v>1498</v>
      </c>
      <c r="H31" s="11"/>
      <c r="I31" s="11"/>
      <c r="J31" s="11"/>
      <c r="K31" s="12"/>
      <c r="L31" s="12"/>
      <c r="M31" s="12"/>
      <c r="N31" s="12"/>
      <c r="O31" s="152" t="s">
        <v>1524</v>
      </c>
      <c r="P31" s="153"/>
      <c r="Q31" s="154"/>
      <c r="R31" t="s">
        <v>1541</v>
      </c>
    </row>
    <row r="32" spans="1:18" ht="20.100000000000001" customHeight="1">
      <c r="A32">
        <v>171</v>
      </c>
      <c r="B32" s="8">
        <v>25</v>
      </c>
      <c r="C32" s="22">
        <v>2321143149</v>
      </c>
      <c r="D32" s="9" t="s">
        <v>1480</v>
      </c>
      <c r="E32" s="10" t="s">
        <v>1479</v>
      </c>
      <c r="F32" s="24" t="s">
        <v>1444</v>
      </c>
      <c r="G32" s="24" t="s">
        <v>1511</v>
      </c>
      <c r="H32" s="11"/>
      <c r="I32" s="11"/>
      <c r="J32" s="11"/>
      <c r="K32" s="12"/>
      <c r="L32" s="12"/>
      <c r="M32" s="12"/>
      <c r="N32" s="12"/>
      <c r="O32" s="152" t="s">
        <v>1524</v>
      </c>
      <c r="P32" s="153"/>
      <c r="Q32" s="154"/>
      <c r="R32" t="s">
        <v>1541</v>
      </c>
    </row>
    <row r="33" spans="1:18" ht="20.100000000000001" customHeight="1">
      <c r="A33">
        <v>172</v>
      </c>
      <c r="B33" s="8">
        <v>26</v>
      </c>
      <c r="C33" s="22">
        <v>2320118093</v>
      </c>
      <c r="D33" s="9" t="s">
        <v>1481</v>
      </c>
      <c r="E33" s="10" t="s">
        <v>1482</v>
      </c>
      <c r="F33" s="24" t="s">
        <v>1444</v>
      </c>
      <c r="G33" s="24" t="s">
        <v>1498</v>
      </c>
      <c r="H33" s="11"/>
      <c r="I33" s="11"/>
      <c r="J33" s="11"/>
      <c r="K33" s="12"/>
      <c r="L33" s="12"/>
      <c r="M33" s="12"/>
      <c r="N33" s="12"/>
      <c r="O33" s="152" t="s">
        <v>1524</v>
      </c>
      <c r="P33" s="153"/>
      <c r="Q33" s="154"/>
      <c r="R33" t="s">
        <v>1541</v>
      </c>
    </row>
    <row r="34" spans="1:18" ht="20.100000000000001" customHeight="1">
      <c r="A34">
        <v>173</v>
      </c>
      <c r="B34" s="8">
        <v>27</v>
      </c>
      <c r="C34" s="22">
        <v>2321147635</v>
      </c>
      <c r="D34" s="9" t="s">
        <v>1268</v>
      </c>
      <c r="E34" s="10" t="s">
        <v>1483</v>
      </c>
      <c r="F34" s="24" t="s">
        <v>1444</v>
      </c>
      <c r="G34" s="24" t="s">
        <v>1511</v>
      </c>
      <c r="H34" s="11"/>
      <c r="I34" s="11"/>
      <c r="J34" s="11"/>
      <c r="K34" s="12"/>
      <c r="L34" s="12"/>
      <c r="M34" s="12"/>
      <c r="N34" s="12"/>
      <c r="O34" s="152" t="s">
        <v>1524</v>
      </c>
      <c r="P34" s="153"/>
      <c r="Q34" s="154"/>
      <c r="R34" t="s">
        <v>1541</v>
      </c>
    </row>
    <row r="35" spans="1:18" ht="20.100000000000001" customHeight="1">
      <c r="A35">
        <v>174</v>
      </c>
      <c r="B35" s="8">
        <v>28</v>
      </c>
      <c r="C35" s="22">
        <v>2320122975</v>
      </c>
      <c r="D35" s="9" t="s">
        <v>1484</v>
      </c>
      <c r="E35" s="10" t="s">
        <v>1423</v>
      </c>
      <c r="F35" s="24" t="s">
        <v>1444</v>
      </c>
      <c r="G35" s="24" t="s">
        <v>1498</v>
      </c>
      <c r="H35" s="11"/>
      <c r="I35" s="11"/>
      <c r="J35" s="11"/>
      <c r="K35" s="12"/>
      <c r="L35" s="12"/>
      <c r="M35" s="12"/>
      <c r="N35" s="12"/>
      <c r="O35" s="152" t="s">
        <v>1524</v>
      </c>
      <c r="P35" s="153"/>
      <c r="Q35" s="154"/>
      <c r="R35" t="s">
        <v>1541</v>
      </c>
    </row>
    <row r="36" spans="1:18" ht="20.100000000000001" customHeight="1">
      <c r="A36">
        <v>175</v>
      </c>
      <c r="B36" s="8">
        <v>29</v>
      </c>
      <c r="C36" s="22">
        <v>2221125703</v>
      </c>
      <c r="D36" s="9" t="s">
        <v>1485</v>
      </c>
      <c r="E36" s="10" t="s">
        <v>1307</v>
      </c>
      <c r="F36" s="24" t="s">
        <v>1444</v>
      </c>
      <c r="G36" s="24" t="s">
        <v>1502</v>
      </c>
      <c r="H36" s="11"/>
      <c r="I36" s="11"/>
      <c r="J36" s="11"/>
      <c r="K36" s="12"/>
      <c r="L36" s="12"/>
      <c r="M36" s="12"/>
      <c r="N36" s="12"/>
      <c r="O36" s="152" t="s">
        <v>1524</v>
      </c>
      <c r="P36" s="153"/>
      <c r="Q36" s="154"/>
      <c r="R36" t="s">
        <v>1541</v>
      </c>
    </row>
    <row r="37" spans="1:18" ht="20.100000000000001" customHeight="1">
      <c r="A37">
        <v>176</v>
      </c>
      <c r="B37" s="13">
        <v>30</v>
      </c>
      <c r="C37" s="22">
        <v>2321712654</v>
      </c>
      <c r="D37" s="9" t="s">
        <v>1340</v>
      </c>
      <c r="E37" s="10" t="s">
        <v>1307</v>
      </c>
      <c r="F37" s="24" t="s">
        <v>1444</v>
      </c>
      <c r="G37" s="24" t="s">
        <v>1498</v>
      </c>
      <c r="H37" s="14"/>
      <c r="I37" s="14"/>
      <c r="J37" s="14"/>
      <c r="K37" s="15"/>
      <c r="L37" s="15"/>
      <c r="M37" s="15"/>
      <c r="N37" s="15"/>
      <c r="O37" s="155" t="s">
        <v>1524</v>
      </c>
      <c r="P37" s="156"/>
      <c r="Q37" s="157"/>
      <c r="R37" t="s">
        <v>1541</v>
      </c>
    </row>
    <row r="38" spans="1:18" ht="20.100000000000001" customHeight="1">
      <c r="A38">
        <v>177</v>
      </c>
      <c r="B38" s="16">
        <v>31</v>
      </c>
      <c r="C38" s="23">
        <v>23211210265</v>
      </c>
      <c r="D38" s="17" t="s">
        <v>1486</v>
      </c>
      <c r="E38" s="18" t="s">
        <v>1431</v>
      </c>
      <c r="F38" s="25" t="s">
        <v>1444</v>
      </c>
      <c r="G38" s="25" t="s">
        <v>1498</v>
      </c>
      <c r="H38" s="19"/>
      <c r="I38" s="19"/>
      <c r="J38" s="19"/>
      <c r="K38" s="20"/>
      <c r="L38" s="20"/>
      <c r="M38" s="20"/>
      <c r="N38" s="20"/>
      <c r="O38" s="158" t="s">
        <v>1524</v>
      </c>
      <c r="P38" s="159"/>
      <c r="Q38" s="160"/>
      <c r="R38" t="s">
        <v>1541</v>
      </c>
    </row>
    <row r="39" spans="1:18" ht="20.100000000000001" customHeight="1">
      <c r="A39">
        <v>178</v>
      </c>
      <c r="B39" s="8">
        <v>32</v>
      </c>
      <c r="C39" s="22">
        <v>23211210234</v>
      </c>
      <c r="D39" s="9" t="s">
        <v>1286</v>
      </c>
      <c r="E39" s="10" t="s">
        <v>1375</v>
      </c>
      <c r="F39" s="24" t="s">
        <v>1444</v>
      </c>
      <c r="G39" s="24" t="s">
        <v>1498</v>
      </c>
      <c r="H39" s="11"/>
      <c r="I39" s="11"/>
      <c r="J39" s="11"/>
      <c r="K39" s="12"/>
      <c r="L39" s="12"/>
      <c r="M39" s="12"/>
      <c r="N39" s="12"/>
      <c r="O39" s="152" t="s">
        <v>1524</v>
      </c>
      <c r="P39" s="153"/>
      <c r="Q39" s="154"/>
      <c r="R39" t="s">
        <v>1541</v>
      </c>
    </row>
    <row r="40" spans="1:18" ht="20.100000000000001" customHeight="1">
      <c r="A40">
        <v>179</v>
      </c>
      <c r="B40" s="8">
        <v>33</v>
      </c>
      <c r="C40" s="22">
        <v>2321712883</v>
      </c>
      <c r="D40" s="9" t="s">
        <v>1267</v>
      </c>
      <c r="E40" s="10" t="s">
        <v>1487</v>
      </c>
      <c r="F40" s="24" t="s">
        <v>1444</v>
      </c>
      <c r="G40" s="24" t="s">
        <v>1498</v>
      </c>
      <c r="H40" s="11"/>
      <c r="I40" s="11"/>
      <c r="J40" s="11"/>
      <c r="K40" s="12"/>
      <c r="L40" s="12"/>
      <c r="M40" s="12"/>
      <c r="N40" s="12"/>
      <c r="O40" s="152" t="s">
        <v>1524</v>
      </c>
      <c r="P40" s="153"/>
      <c r="Q40" s="154"/>
      <c r="R40" t="s">
        <v>1541</v>
      </c>
    </row>
    <row r="41" spans="1:18" ht="20.100000000000001" customHeight="1">
      <c r="A41">
        <v>180</v>
      </c>
      <c r="B41" s="8">
        <v>34</v>
      </c>
      <c r="C41" s="22">
        <v>2320115043</v>
      </c>
      <c r="D41" s="9" t="s">
        <v>1488</v>
      </c>
      <c r="E41" s="10" t="s">
        <v>1489</v>
      </c>
      <c r="F41" s="24" t="s">
        <v>1444</v>
      </c>
      <c r="G41" s="24" t="s">
        <v>1498</v>
      </c>
      <c r="H41" s="11"/>
      <c r="I41" s="11"/>
      <c r="J41" s="11"/>
      <c r="K41" s="12"/>
      <c r="L41" s="12"/>
      <c r="M41" s="12"/>
      <c r="N41" s="12"/>
      <c r="O41" s="152" t="s">
        <v>1524</v>
      </c>
      <c r="P41" s="153"/>
      <c r="Q41" s="154"/>
      <c r="R41" t="s">
        <v>1541</v>
      </c>
    </row>
    <row r="42" spans="1:18" ht="20.100000000000001" customHeight="1">
      <c r="A42">
        <v>181</v>
      </c>
      <c r="B42" s="8">
        <v>35</v>
      </c>
      <c r="C42" s="22">
        <v>2320124117</v>
      </c>
      <c r="D42" s="9" t="s">
        <v>1490</v>
      </c>
      <c r="E42" s="10" t="s">
        <v>1489</v>
      </c>
      <c r="F42" s="24" t="s">
        <v>1444</v>
      </c>
      <c r="G42" s="24" t="s">
        <v>1498</v>
      </c>
      <c r="H42" s="11"/>
      <c r="I42" s="11"/>
      <c r="J42" s="11"/>
      <c r="K42" s="12"/>
      <c r="L42" s="12"/>
      <c r="M42" s="12"/>
      <c r="N42" s="12"/>
      <c r="O42" s="152" t="s">
        <v>1524</v>
      </c>
      <c r="P42" s="153"/>
      <c r="Q42" s="154"/>
      <c r="R42" t="s">
        <v>1541</v>
      </c>
    </row>
    <row r="43" spans="1:18" ht="20.100000000000001" customHeight="1">
      <c r="A43">
        <v>182</v>
      </c>
      <c r="B43" s="8">
        <v>36</v>
      </c>
      <c r="C43" s="22">
        <v>23211211744</v>
      </c>
      <c r="D43" s="9" t="s">
        <v>1491</v>
      </c>
      <c r="E43" s="10" t="s">
        <v>1439</v>
      </c>
      <c r="F43" s="24" t="s">
        <v>1444</v>
      </c>
      <c r="G43" s="24" t="s">
        <v>1498</v>
      </c>
      <c r="H43" s="11"/>
      <c r="I43" s="11"/>
      <c r="J43" s="11"/>
      <c r="K43" s="12"/>
      <c r="L43" s="12"/>
      <c r="M43" s="12"/>
      <c r="N43" s="12"/>
      <c r="O43" s="152" t="s">
        <v>1524</v>
      </c>
      <c r="P43" s="153"/>
      <c r="Q43" s="154"/>
      <c r="R43" t="s">
        <v>1541</v>
      </c>
    </row>
    <row r="44" spans="1:18" ht="20.100000000000001" customHeight="1">
      <c r="A44">
        <v>183</v>
      </c>
      <c r="B44" s="8">
        <v>37</v>
      </c>
      <c r="C44" s="22">
        <v>23111111145</v>
      </c>
      <c r="D44" s="9" t="s">
        <v>1365</v>
      </c>
      <c r="E44" s="10" t="s">
        <v>1314</v>
      </c>
      <c r="F44" s="24" t="s">
        <v>1444</v>
      </c>
      <c r="G44" s="24" t="s">
        <v>1513</v>
      </c>
      <c r="H44" s="11"/>
      <c r="I44" s="11"/>
      <c r="J44" s="11"/>
      <c r="K44" s="12"/>
      <c r="L44" s="12"/>
      <c r="M44" s="12"/>
      <c r="N44" s="12"/>
      <c r="O44" s="152" t="s">
        <v>38</v>
      </c>
      <c r="P44" s="153"/>
      <c r="Q44" s="154"/>
      <c r="R44" t="s">
        <v>1541</v>
      </c>
    </row>
    <row r="45" spans="1:18" ht="20.100000000000001" customHeight="1">
      <c r="A45">
        <v>184</v>
      </c>
      <c r="B45" s="8">
        <v>38</v>
      </c>
      <c r="C45" s="22">
        <v>23201410917</v>
      </c>
      <c r="D45" s="9" t="s">
        <v>1492</v>
      </c>
      <c r="E45" s="10" t="s">
        <v>1493</v>
      </c>
      <c r="F45" s="24" t="s">
        <v>1444</v>
      </c>
      <c r="G45" s="24" t="s">
        <v>1511</v>
      </c>
      <c r="H45" s="11"/>
      <c r="I45" s="11"/>
      <c r="J45" s="11"/>
      <c r="K45" s="12"/>
      <c r="L45" s="12"/>
      <c r="M45" s="12"/>
      <c r="N45" s="12"/>
      <c r="O45" s="152" t="s">
        <v>1524</v>
      </c>
      <c r="P45" s="153"/>
      <c r="Q45" s="154"/>
      <c r="R45" t="s">
        <v>1541</v>
      </c>
    </row>
    <row r="46" spans="1:18" ht="20.100000000000001" customHeight="1">
      <c r="A46">
        <v>185</v>
      </c>
      <c r="B46" s="8">
        <v>39</v>
      </c>
      <c r="C46" s="22">
        <v>23211211858</v>
      </c>
      <c r="D46" s="9" t="s">
        <v>1494</v>
      </c>
      <c r="E46" s="10" t="s">
        <v>1495</v>
      </c>
      <c r="F46" s="24" t="s">
        <v>1444</v>
      </c>
      <c r="G46" s="24" t="s">
        <v>1498</v>
      </c>
      <c r="H46" s="11"/>
      <c r="I46" s="11"/>
      <c r="J46" s="11"/>
      <c r="K46" s="12"/>
      <c r="L46" s="12"/>
      <c r="M46" s="12"/>
      <c r="N46" s="12"/>
      <c r="O46" s="152" t="s">
        <v>1524</v>
      </c>
      <c r="P46" s="153"/>
      <c r="Q46" s="154"/>
      <c r="R46" t="s">
        <v>1541</v>
      </c>
    </row>
    <row r="47" spans="1:18" ht="20.100000000000001" customHeight="1">
      <c r="A47">
        <v>186</v>
      </c>
      <c r="B47" s="8">
        <v>40</v>
      </c>
      <c r="C47" s="22">
        <v>2320118254</v>
      </c>
      <c r="D47" s="9" t="s">
        <v>1496</v>
      </c>
      <c r="E47" s="10" t="s">
        <v>1497</v>
      </c>
      <c r="F47" s="24" t="s">
        <v>1444</v>
      </c>
      <c r="G47" s="24" t="s">
        <v>1498</v>
      </c>
      <c r="H47" s="11"/>
      <c r="I47" s="11"/>
      <c r="J47" s="11"/>
      <c r="K47" s="12"/>
      <c r="L47" s="12"/>
      <c r="M47" s="12"/>
      <c r="N47" s="12"/>
      <c r="O47" s="152" t="s">
        <v>1524</v>
      </c>
      <c r="P47" s="153"/>
      <c r="Q47" s="154"/>
      <c r="R47" t="s">
        <v>1541</v>
      </c>
    </row>
  </sheetData>
  <mergeCells count="57">
    <mergeCell ref="O45:Q45"/>
    <mergeCell ref="O46:Q46"/>
    <mergeCell ref="O47:Q47"/>
    <mergeCell ref="O39:Q39"/>
    <mergeCell ref="O40:Q40"/>
    <mergeCell ref="O41:Q41"/>
    <mergeCell ref="O42:Q42"/>
    <mergeCell ref="O43:Q43"/>
    <mergeCell ref="O44:Q44"/>
    <mergeCell ref="O33:Q33"/>
    <mergeCell ref="O34:Q34"/>
    <mergeCell ref="O35:Q35"/>
    <mergeCell ref="O36:Q36"/>
    <mergeCell ref="O37:Q37"/>
    <mergeCell ref="O38:Q38"/>
    <mergeCell ref="O27:Q27"/>
    <mergeCell ref="O28:Q28"/>
    <mergeCell ref="O29:Q29"/>
    <mergeCell ref="O30:Q30"/>
    <mergeCell ref="O31:Q31"/>
    <mergeCell ref="O32:Q32"/>
    <mergeCell ref="O21:Q21"/>
    <mergeCell ref="O22:Q22"/>
    <mergeCell ref="O23:Q23"/>
    <mergeCell ref="O24:Q24"/>
    <mergeCell ref="O25:Q25"/>
    <mergeCell ref="O26:Q26"/>
    <mergeCell ref="O15:Q15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O14:Q14"/>
    <mergeCell ref="H6:H7"/>
    <mergeCell ref="I6:I7"/>
    <mergeCell ref="J6:J7"/>
    <mergeCell ref="K6:N6"/>
    <mergeCell ref="O6:Q7"/>
    <mergeCell ref="O8:Q8"/>
    <mergeCell ref="B6:B7"/>
    <mergeCell ref="C6:C7"/>
    <mergeCell ref="D6:D7"/>
    <mergeCell ref="E6:E7"/>
    <mergeCell ref="F6:F7"/>
    <mergeCell ref="G6:G7"/>
    <mergeCell ref="C1:D1"/>
    <mergeCell ref="E1:N1"/>
    <mergeCell ref="C2:D2"/>
    <mergeCell ref="F2:N2"/>
    <mergeCell ref="D3:N3"/>
    <mergeCell ref="B4:N4"/>
  </mergeCells>
  <conditionalFormatting sqref="G6:G47 O8:Q47 A8:A47">
    <cfRule type="cellIs" dxfId="16" priority="3" stopIfTrue="1" operator="equal">
      <formula>0</formula>
    </cfRule>
  </conditionalFormatting>
  <printOptions horizontalCentered="1"/>
  <pageMargins left="0.2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59999389629810485"/>
  </sheetPr>
  <dimension ref="A1:J13"/>
  <sheetViews>
    <sheetView workbookViewId="0">
      <pane xSplit="6" ySplit="7" topLeftCell="G8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RowHeight="12.75"/>
  <cols>
    <col min="1" max="1" width="4" style="96" hidden="1" customWidth="1"/>
    <col min="2" max="2" width="5.140625" style="96" customWidth="1"/>
    <col min="3" max="3" width="12.140625" style="114" customWidth="1"/>
    <col min="4" max="4" width="17.140625" style="109" customWidth="1"/>
    <col min="5" max="5" width="8.42578125" style="115" customWidth="1"/>
    <col min="6" max="6" width="14.28515625" style="100" customWidth="1"/>
    <col min="7" max="7" width="15.42578125" style="100" customWidth="1"/>
    <col min="8" max="8" width="16.28515625" style="100" customWidth="1"/>
    <col min="9" max="9" width="11.28515625" style="97" customWidth="1"/>
    <col min="10" max="10" width="9.140625" style="117"/>
    <col min="11" max="233" width="9.140625" style="96"/>
    <col min="234" max="234" width="0" style="96" hidden="1" customWidth="1"/>
    <col min="235" max="235" width="5.140625" style="96" customWidth="1"/>
    <col min="236" max="236" width="12.140625" style="96" customWidth="1"/>
    <col min="237" max="237" width="17.140625" style="96" customWidth="1"/>
    <col min="238" max="238" width="8.42578125" style="96" customWidth="1"/>
    <col min="239" max="239" width="15.85546875" style="96" customWidth="1"/>
    <col min="240" max="240" width="16.140625" style="96" customWidth="1"/>
    <col min="241" max="241" width="16.28515625" style="96" customWidth="1"/>
    <col min="242" max="242" width="11.28515625" style="96" customWidth="1"/>
    <col min="243" max="489" width="9.140625" style="96"/>
    <col min="490" max="490" width="0" style="96" hidden="1" customWidth="1"/>
    <col min="491" max="491" width="5.140625" style="96" customWidth="1"/>
    <col min="492" max="492" width="12.140625" style="96" customWidth="1"/>
    <col min="493" max="493" width="17.140625" style="96" customWidth="1"/>
    <col min="494" max="494" width="8.42578125" style="96" customWidth="1"/>
    <col min="495" max="495" width="15.85546875" style="96" customWidth="1"/>
    <col min="496" max="496" width="16.140625" style="96" customWidth="1"/>
    <col min="497" max="497" width="16.28515625" style="96" customWidth="1"/>
    <col min="498" max="498" width="11.28515625" style="96" customWidth="1"/>
    <col min="499" max="745" width="9.140625" style="96"/>
    <col min="746" max="746" width="0" style="96" hidden="1" customWidth="1"/>
    <col min="747" max="747" width="5.140625" style="96" customWidth="1"/>
    <col min="748" max="748" width="12.140625" style="96" customWidth="1"/>
    <col min="749" max="749" width="17.140625" style="96" customWidth="1"/>
    <col min="750" max="750" width="8.42578125" style="96" customWidth="1"/>
    <col min="751" max="751" width="15.85546875" style="96" customWidth="1"/>
    <col min="752" max="752" width="16.140625" style="96" customWidth="1"/>
    <col min="753" max="753" width="16.28515625" style="96" customWidth="1"/>
    <col min="754" max="754" width="11.28515625" style="96" customWidth="1"/>
    <col min="755" max="1001" width="9.140625" style="96"/>
    <col min="1002" max="1002" width="0" style="96" hidden="1" customWidth="1"/>
    <col min="1003" max="1003" width="5.140625" style="96" customWidth="1"/>
    <col min="1004" max="1004" width="12.140625" style="96" customWidth="1"/>
    <col min="1005" max="1005" width="17.140625" style="96" customWidth="1"/>
    <col min="1006" max="1006" width="8.42578125" style="96" customWidth="1"/>
    <col min="1007" max="1007" width="15.85546875" style="96" customWidth="1"/>
    <col min="1008" max="1008" width="16.140625" style="96" customWidth="1"/>
    <col min="1009" max="1009" width="16.28515625" style="96" customWidth="1"/>
    <col min="1010" max="1010" width="11.28515625" style="96" customWidth="1"/>
    <col min="1011" max="1257" width="9.140625" style="96"/>
    <col min="1258" max="1258" width="0" style="96" hidden="1" customWidth="1"/>
    <col min="1259" max="1259" width="5.140625" style="96" customWidth="1"/>
    <col min="1260" max="1260" width="12.140625" style="96" customWidth="1"/>
    <col min="1261" max="1261" width="17.140625" style="96" customWidth="1"/>
    <col min="1262" max="1262" width="8.42578125" style="96" customWidth="1"/>
    <col min="1263" max="1263" width="15.85546875" style="96" customWidth="1"/>
    <col min="1264" max="1264" width="16.140625" style="96" customWidth="1"/>
    <col min="1265" max="1265" width="16.28515625" style="96" customWidth="1"/>
    <col min="1266" max="1266" width="11.28515625" style="96" customWidth="1"/>
    <col min="1267" max="1513" width="9.140625" style="96"/>
    <col min="1514" max="1514" width="0" style="96" hidden="1" customWidth="1"/>
    <col min="1515" max="1515" width="5.140625" style="96" customWidth="1"/>
    <col min="1516" max="1516" width="12.140625" style="96" customWidth="1"/>
    <col min="1517" max="1517" width="17.140625" style="96" customWidth="1"/>
    <col min="1518" max="1518" width="8.42578125" style="96" customWidth="1"/>
    <col min="1519" max="1519" width="15.85546875" style="96" customWidth="1"/>
    <col min="1520" max="1520" width="16.140625" style="96" customWidth="1"/>
    <col min="1521" max="1521" width="16.28515625" style="96" customWidth="1"/>
    <col min="1522" max="1522" width="11.28515625" style="96" customWidth="1"/>
    <col min="1523" max="1769" width="9.140625" style="96"/>
    <col min="1770" max="1770" width="0" style="96" hidden="1" customWidth="1"/>
    <col min="1771" max="1771" width="5.140625" style="96" customWidth="1"/>
    <col min="1772" max="1772" width="12.140625" style="96" customWidth="1"/>
    <col min="1773" max="1773" width="17.140625" style="96" customWidth="1"/>
    <col min="1774" max="1774" width="8.42578125" style="96" customWidth="1"/>
    <col min="1775" max="1775" width="15.85546875" style="96" customWidth="1"/>
    <col min="1776" max="1776" width="16.140625" style="96" customWidth="1"/>
    <col min="1777" max="1777" width="16.28515625" style="96" customWidth="1"/>
    <col min="1778" max="1778" width="11.28515625" style="96" customWidth="1"/>
    <col min="1779" max="2025" width="9.140625" style="96"/>
    <col min="2026" max="2026" width="0" style="96" hidden="1" customWidth="1"/>
    <col min="2027" max="2027" width="5.140625" style="96" customWidth="1"/>
    <col min="2028" max="2028" width="12.140625" style="96" customWidth="1"/>
    <col min="2029" max="2029" width="17.140625" style="96" customWidth="1"/>
    <col min="2030" max="2030" width="8.42578125" style="96" customWidth="1"/>
    <col min="2031" max="2031" width="15.85546875" style="96" customWidth="1"/>
    <col min="2032" max="2032" width="16.140625" style="96" customWidth="1"/>
    <col min="2033" max="2033" width="16.28515625" style="96" customWidth="1"/>
    <col min="2034" max="2034" width="11.28515625" style="96" customWidth="1"/>
    <col min="2035" max="2281" width="9.140625" style="96"/>
    <col min="2282" max="2282" width="0" style="96" hidden="1" customWidth="1"/>
    <col min="2283" max="2283" width="5.140625" style="96" customWidth="1"/>
    <col min="2284" max="2284" width="12.140625" style="96" customWidth="1"/>
    <col min="2285" max="2285" width="17.140625" style="96" customWidth="1"/>
    <col min="2286" max="2286" width="8.42578125" style="96" customWidth="1"/>
    <col min="2287" max="2287" width="15.85546875" style="96" customWidth="1"/>
    <col min="2288" max="2288" width="16.140625" style="96" customWidth="1"/>
    <col min="2289" max="2289" width="16.28515625" style="96" customWidth="1"/>
    <col min="2290" max="2290" width="11.28515625" style="96" customWidth="1"/>
    <col min="2291" max="2537" width="9.140625" style="96"/>
    <col min="2538" max="2538" width="0" style="96" hidden="1" customWidth="1"/>
    <col min="2539" max="2539" width="5.140625" style="96" customWidth="1"/>
    <col min="2540" max="2540" width="12.140625" style="96" customWidth="1"/>
    <col min="2541" max="2541" width="17.140625" style="96" customWidth="1"/>
    <col min="2542" max="2542" width="8.42578125" style="96" customWidth="1"/>
    <col min="2543" max="2543" width="15.85546875" style="96" customWidth="1"/>
    <col min="2544" max="2544" width="16.140625" style="96" customWidth="1"/>
    <col min="2545" max="2545" width="16.28515625" style="96" customWidth="1"/>
    <col min="2546" max="2546" width="11.28515625" style="96" customWidth="1"/>
    <col min="2547" max="2793" width="9.140625" style="96"/>
    <col min="2794" max="2794" width="0" style="96" hidden="1" customWidth="1"/>
    <col min="2795" max="2795" width="5.140625" style="96" customWidth="1"/>
    <col min="2796" max="2796" width="12.140625" style="96" customWidth="1"/>
    <col min="2797" max="2797" width="17.140625" style="96" customWidth="1"/>
    <col min="2798" max="2798" width="8.42578125" style="96" customWidth="1"/>
    <col min="2799" max="2799" width="15.85546875" style="96" customWidth="1"/>
    <col min="2800" max="2800" width="16.140625" style="96" customWidth="1"/>
    <col min="2801" max="2801" width="16.28515625" style="96" customWidth="1"/>
    <col min="2802" max="2802" width="11.28515625" style="96" customWidth="1"/>
    <col min="2803" max="3049" width="9.140625" style="96"/>
    <col min="3050" max="3050" width="0" style="96" hidden="1" customWidth="1"/>
    <col min="3051" max="3051" width="5.140625" style="96" customWidth="1"/>
    <col min="3052" max="3052" width="12.140625" style="96" customWidth="1"/>
    <col min="3053" max="3053" width="17.140625" style="96" customWidth="1"/>
    <col min="3054" max="3054" width="8.42578125" style="96" customWidth="1"/>
    <col min="3055" max="3055" width="15.85546875" style="96" customWidth="1"/>
    <col min="3056" max="3056" width="16.140625" style="96" customWidth="1"/>
    <col min="3057" max="3057" width="16.28515625" style="96" customWidth="1"/>
    <col min="3058" max="3058" width="11.28515625" style="96" customWidth="1"/>
    <col min="3059" max="3305" width="9.140625" style="96"/>
    <col min="3306" max="3306" width="0" style="96" hidden="1" customWidth="1"/>
    <col min="3307" max="3307" width="5.140625" style="96" customWidth="1"/>
    <col min="3308" max="3308" width="12.140625" style="96" customWidth="1"/>
    <col min="3309" max="3309" width="17.140625" style="96" customWidth="1"/>
    <col min="3310" max="3310" width="8.42578125" style="96" customWidth="1"/>
    <col min="3311" max="3311" width="15.85546875" style="96" customWidth="1"/>
    <col min="3312" max="3312" width="16.140625" style="96" customWidth="1"/>
    <col min="3313" max="3313" width="16.28515625" style="96" customWidth="1"/>
    <col min="3314" max="3314" width="11.28515625" style="96" customWidth="1"/>
    <col min="3315" max="3561" width="9.140625" style="96"/>
    <col min="3562" max="3562" width="0" style="96" hidden="1" customWidth="1"/>
    <col min="3563" max="3563" width="5.140625" style="96" customWidth="1"/>
    <col min="3564" max="3564" width="12.140625" style="96" customWidth="1"/>
    <col min="3565" max="3565" width="17.140625" style="96" customWidth="1"/>
    <col min="3566" max="3566" width="8.42578125" style="96" customWidth="1"/>
    <col min="3567" max="3567" width="15.85546875" style="96" customWidth="1"/>
    <col min="3568" max="3568" width="16.140625" style="96" customWidth="1"/>
    <col min="3569" max="3569" width="16.28515625" style="96" customWidth="1"/>
    <col min="3570" max="3570" width="11.28515625" style="96" customWidth="1"/>
    <col min="3571" max="3817" width="9.140625" style="96"/>
    <col min="3818" max="3818" width="0" style="96" hidden="1" customWidth="1"/>
    <col min="3819" max="3819" width="5.140625" style="96" customWidth="1"/>
    <col min="3820" max="3820" width="12.140625" style="96" customWidth="1"/>
    <col min="3821" max="3821" width="17.140625" style="96" customWidth="1"/>
    <col min="3822" max="3822" width="8.42578125" style="96" customWidth="1"/>
    <col min="3823" max="3823" width="15.85546875" style="96" customWidth="1"/>
    <col min="3824" max="3824" width="16.140625" style="96" customWidth="1"/>
    <col min="3825" max="3825" width="16.28515625" style="96" customWidth="1"/>
    <col min="3826" max="3826" width="11.28515625" style="96" customWidth="1"/>
    <col min="3827" max="4073" width="9.140625" style="96"/>
    <col min="4074" max="4074" width="0" style="96" hidden="1" customWidth="1"/>
    <col min="4075" max="4075" width="5.140625" style="96" customWidth="1"/>
    <col min="4076" max="4076" width="12.140625" style="96" customWidth="1"/>
    <col min="4077" max="4077" width="17.140625" style="96" customWidth="1"/>
    <col min="4078" max="4078" width="8.42578125" style="96" customWidth="1"/>
    <col min="4079" max="4079" width="15.85546875" style="96" customWidth="1"/>
    <col min="4080" max="4080" width="16.140625" style="96" customWidth="1"/>
    <col min="4081" max="4081" width="16.28515625" style="96" customWidth="1"/>
    <col min="4082" max="4082" width="11.28515625" style="96" customWidth="1"/>
    <col min="4083" max="4329" width="9.140625" style="96"/>
    <col min="4330" max="4330" width="0" style="96" hidden="1" customWidth="1"/>
    <col min="4331" max="4331" width="5.140625" style="96" customWidth="1"/>
    <col min="4332" max="4332" width="12.140625" style="96" customWidth="1"/>
    <col min="4333" max="4333" width="17.140625" style="96" customWidth="1"/>
    <col min="4334" max="4334" width="8.42578125" style="96" customWidth="1"/>
    <col min="4335" max="4335" width="15.85546875" style="96" customWidth="1"/>
    <col min="4336" max="4336" width="16.140625" style="96" customWidth="1"/>
    <col min="4337" max="4337" width="16.28515625" style="96" customWidth="1"/>
    <col min="4338" max="4338" width="11.28515625" style="96" customWidth="1"/>
    <col min="4339" max="4585" width="9.140625" style="96"/>
    <col min="4586" max="4586" width="0" style="96" hidden="1" customWidth="1"/>
    <col min="4587" max="4587" width="5.140625" style="96" customWidth="1"/>
    <col min="4588" max="4588" width="12.140625" style="96" customWidth="1"/>
    <col min="4589" max="4589" width="17.140625" style="96" customWidth="1"/>
    <col min="4590" max="4590" width="8.42578125" style="96" customWidth="1"/>
    <col min="4591" max="4591" width="15.85546875" style="96" customWidth="1"/>
    <col min="4592" max="4592" width="16.140625" style="96" customWidth="1"/>
    <col min="4593" max="4593" width="16.28515625" style="96" customWidth="1"/>
    <col min="4594" max="4594" width="11.28515625" style="96" customWidth="1"/>
    <col min="4595" max="4841" width="9.140625" style="96"/>
    <col min="4842" max="4842" width="0" style="96" hidden="1" customWidth="1"/>
    <col min="4843" max="4843" width="5.140625" style="96" customWidth="1"/>
    <col min="4844" max="4844" width="12.140625" style="96" customWidth="1"/>
    <col min="4845" max="4845" width="17.140625" style="96" customWidth="1"/>
    <col min="4846" max="4846" width="8.42578125" style="96" customWidth="1"/>
    <col min="4847" max="4847" width="15.85546875" style="96" customWidth="1"/>
    <col min="4848" max="4848" width="16.140625" style="96" customWidth="1"/>
    <col min="4849" max="4849" width="16.28515625" style="96" customWidth="1"/>
    <col min="4850" max="4850" width="11.28515625" style="96" customWidth="1"/>
    <col min="4851" max="5097" width="9.140625" style="96"/>
    <col min="5098" max="5098" width="0" style="96" hidden="1" customWidth="1"/>
    <col min="5099" max="5099" width="5.140625" style="96" customWidth="1"/>
    <col min="5100" max="5100" width="12.140625" style="96" customWidth="1"/>
    <col min="5101" max="5101" width="17.140625" style="96" customWidth="1"/>
    <col min="5102" max="5102" width="8.42578125" style="96" customWidth="1"/>
    <col min="5103" max="5103" width="15.85546875" style="96" customWidth="1"/>
    <col min="5104" max="5104" width="16.140625" style="96" customWidth="1"/>
    <col min="5105" max="5105" width="16.28515625" style="96" customWidth="1"/>
    <col min="5106" max="5106" width="11.28515625" style="96" customWidth="1"/>
    <col min="5107" max="5353" width="9.140625" style="96"/>
    <col min="5354" max="5354" width="0" style="96" hidden="1" customWidth="1"/>
    <col min="5355" max="5355" width="5.140625" style="96" customWidth="1"/>
    <col min="5356" max="5356" width="12.140625" style="96" customWidth="1"/>
    <col min="5357" max="5357" width="17.140625" style="96" customWidth="1"/>
    <col min="5358" max="5358" width="8.42578125" style="96" customWidth="1"/>
    <col min="5359" max="5359" width="15.85546875" style="96" customWidth="1"/>
    <col min="5360" max="5360" width="16.140625" style="96" customWidth="1"/>
    <col min="5361" max="5361" width="16.28515625" style="96" customWidth="1"/>
    <col min="5362" max="5362" width="11.28515625" style="96" customWidth="1"/>
    <col min="5363" max="5609" width="9.140625" style="96"/>
    <col min="5610" max="5610" width="0" style="96" hidden="1" customWidth="1"/>
    <col min="5611" max="5611" width="5.140625" style="96" customWidth="1"/>
    <col min="5612" max="5612" width="12.140625" style="96" customWidth="1"/>
    <col min="5613" max="5613" width="17.140625" style="96" customWidth="1"/>
    <col min="5614" max="5614" width="8.42578125" style="96" customWidth="1"/>
    <col min="5615" max="5615" width="15.85546875" style="96" customWidth="1"/>
    <col min="5616" max="5616" width="16.140625" style="96" customWidth="1"/>
    <col min="5617" max="5617" width="16.28515625" style="96" customWidth="1"/>
    <col min="5618" max="5618" width="11.28515625" style="96" customWidth="1"/>
    <col min="5619" max="5865" width="9.140625" style="96"/>
    <col min="5866" max="5866" width="0" style="96" hidden="1" customWidth="1"/>
    <col min="5867" max="5867" width="5.140625" style="96" customWidth="1"/>
    <col min="5868" max="5868" width="12.140625" style="96" customWidth="1"/>
    <col min="5869" max="5869" width="17.140625" style="96" customWidth="1"/>
    <col min="5870" max="5870" width="8.42578125" style="96" customWidth="1"/>
    <col min="5871" max="5871" width="15.85546875" style="96" customWidth="1"/>
    <col min="5872" max="5872" width="16.140625" style="96" customWidth="1"/>
    <col min="5873" max="5873" width="16.28515625" style="96" customWidth="1"/>
    <col min="5874" max="5874" width="11.28515625" style="96" customWidth="1"/>
    <col min="5875" max="6121" width="9.140625" style="96"/>
    <col min="6122" max="6122" width="0" style="96" hidden="1" customWidth="1"/>
    <col min="6123" max="6123" width="5.140625" style="96" customWidth="1"/>
    <col min="6124" max="6124" width="12.140625" style="96" customWidth="1"/>
    <col min="6125" max="6125" width="17.140625" style="96" customWidth="1"/>
    <col min="6126" max="6126" width="8.42578125" style="96" customWidth="1"/>
    <col min="6127" max="6127" width="15.85546875" style="96" customWidth="1"/>
    <col min="6128" max="6128" width="16.140625" style="96" customWidth="1"/>
    <col min="6129" max="6129" width="16.28515625" style="96" customWidth="1"/>
    <col min="6130" max="6130" width="11.28515625" style="96" customWidth="1"/>
    <col min="6131" max="6377" width="9.140625" style="96"/>
    <col min="6378" max="6378" width="0" style="96" hidden="1" customWidth="1"/>
    <col min="6379" max="6379" width="5.140625" style="96" customWidth="1"/>
    <col min="6380" max="6380" width="12.140625" style="96" customWidth="1"/>
    <col min="6381" max="6381" width="17.140625" style="96" customWidth="1"/>
    <col min="6382" max="6382" width="8.42578125" style="96" customWidth="1"/>
    <col min="6383" max="6383" width="15.85546875" style="96" customWidth="1"/>
    <col min="6384" max="6384" width="16.140625" style="96" customWidth="1"/>
    <col min="6385" max="6385" width="16.28515625" style="96" customWidth="1"/>
    <col min="6386" max="6386" width="11.28515625" style="96" customWidth="1"/>
    <col min="6387" max="6633" width="9.140625" style="96"/>
    <col min="6634" max="6634" width="0" style="96" hidden="1" customWidth="1"/>
    <col min="6635" max="6635" width="5.140625" style="96" customWidth="1"/>
    <col min="6636" max="6636" width="12.140625" style="96" customWidth="1"/>
    <col min="6637" max="6637" width="17.140625" style="96" customWidth="1"/>
    <col min="6638" max="6638" width="8.42578125" style="96" customWidth="1"/>
    <col min="6639" max="6639" width="15.85546875" style="96" customWidth="1"/>
    <col min="6640" max="6640" width="16.140625" style="96" customWidth="1"/>
    <col min="6641" max="6641" width="16.28515625" style="96" customWidth="1"/>
    <col min="6642" max="6642" width="11.28515625" style="96" customWidth="1"/>
    <col min="6643" max="6889" width="9.140625" style="96"/>
    <col min="6890" max="6890" width="0" style="96" hidden="1" customWidth="1"/>
    <col min="6891" max="6891" width="5.140625" style="96" customWidth="1"/>
    <col min="6892" max="6892" width="12.140625" style="96" customWidth="1"/>
    <col min="6893" max="6893" width="17.140625" style="96" customWidth="1"/>
    <col min="6894" max="6894" width="8.42578125" style="96" customWidth="1"/>
    <col min="6895" max="6895" width="15.85546875" style="96" customWidth="1"/>
    <col min="6896" max="6896" width="16.140625" style="96" customWidth="1"/>
    <col min="6897" max="6897" width="16.28515625" style="96" customWidth="1"/>
    <col min="6898" max="6898" width="11.28515625" style="96" customWidth="1"/>
    <col min="6899" max="7145" width="9.140625" style="96"/>
    <col min="7146" max="7146" width="0" style="96" hidden="1" customWidth="1"/>
    <col min="7147" max="7147" width="5.140625" style="96" customWidth="1"/>
    <col min="7148" max="7148" width="12.140625" style="96" customWidth="1"/>
    <col min="7149" max="7149" width="17.140625" style="96" customWidth="1"/>
    <col min="7150" max="7150" width="8.42578125" style="96" customWidth="1"/>
    <col min="7151" max="7151" width="15.85546875" style="96" customWidth="1"/>
    <col min="7152" max="7152" width="16.140625" style="96" customWidth="1"/>
    <col min="7153" max="7153" width="16.28515625" style="96" customWidth="1"/>
    <col min="7154" max="7154" width="11.28515625" style="96" customWidth="1"/>
    <col min="7155" max="7401" width="9.140625" style="96"/>
    <col min="7402" max="7402" width="0" style="96" hidden="1" customWidth="1"/>
    <col min="7403" max="7403" width="5.140625" style="96" customWidth="1"/>
    <col min="7404" max="7404" width="12.140625" style="96" customWidth="1"/>
    <col min="7405" max="7405" width="17.140625" style="96" customWidth="1"/>
    <col min="7406" max="7406" width="8.42578125" style="96" customWidth="1"/>
    <col min="7407" max="7407" width="15.85546875" style="96" customWidth="1"/>
    <col min="7408" max="7408" width="16.140625" style="96" customWidth="1"/>
    <col min="7409" max="7409" width="16.28515625" style="96" customWidth="1"/>
    <col min="7410" max="7410" width="11.28515625" style="96" customWidth="1"/>
    <col min="7411" max="7657" width="9.140625" style="96"/>
    <col min="7658" max="7658" width="0" style="96" hidden="1" customWidth="1"/>
    <col min="7659" max="7659" width="5.140625" style="96" customWidth="1"/>
    <col min="7660" max="7660" width="12.140625" style="96" customWidth="1"/>
    <col min="7661" max="7661" width="17.140625" style="96" customWidth="1"/>
    <col min="7662" max="7662" width="8.42578125" style="96" customWidth="1"/>
    <col min="7663" max="7663" width="15.85546875" style="96" customWidth="1"/>
    <col min="7664" max="7664" width="16.140625" style="96" customWidth="1"/>
    <col min="7665" max="7665" width="16.28515625" style="96" customWidth="1"/>
    <col min="7666" max="7666" width="11.28515625" style="96" customWidth="1"/>
    <col min="7667" max="7913" width="9.140625" style="96"/>
    <col min="7914" max="7914" width="0" style="96" hidden="1" customWidth="1"/>
    <col min="7915" max="7915" width="5.140625" style="96" customWidth="1"/>
    <col min="7916" max="7916" width="12.140625" style="96" customWidth="1"/>
    <col min="7917" max="7917" width="17.140625" style="96" customWidth="1"/>
    <col min="7918" max="7918" width="8.42578125" style="96" customWidth="1"/>
    <col min="7919" max="7919" width="15.85546875" style="96" customWidth="1"/>
    <col min="7920" max="7920" width="16.140625" style="96" customWidth="1"/>
    <col min="7921" max="7921" width="16.28515625" style="96" customWidth="1"/>
    <col min="7922" max="7922" width="11.28515625" style="96" customWidth="1"/>
    <col min="7923" max="8169" width="9.140625" style="96"/>
    <col min="8170" max="8170" width="0" style="96" hidden="1" customWidth="1"/>
    <col min="8171" max="8171" width="5.140625" style="96" customWidth="1"/>
    <col min="8172" max="8172" width="12.140625" style="96" customWidth="1"/>
    <col min="8173" max="8173" width="17.140625" style="96" customWidth="1"/>
    <col min="8174" max="8174" width="8.42578125" style="96" customWidth="1"/>
    <col min="8175" max="8175" width="15.85546875" style="96" customWidth="1"/>
    <col min="8176" max="8176" width="16.140625" style="96" customWidth="1"/>
    <col min="8177" max="8177" width="16.28515625" style="96" customWidth="1"/>
    <col min="8178" max="8178" width="11.28515625" style="96" customWidth="1"/>
    <col min="8179" max="8425" width="9.140625" style="96"/>
    <col min="8426" max="8426" width="0" style="96" hidden="1" customWidth="1"/>
    <col min="8427" max="8427" width="5.140625" style="96" customWidth="1"/>
    <col min="8428" max="8428" width="12.140625" style="96" customWidth="1"/>
    <col min="8429" max="8429" width="17.140625" style="96" customWidth="1"/>
    <col min="8430" max="8430" width="8.42578125" style="96" customWidth="1"/>
    <col min="8431" max="8431" width="15.85546875" style="96" customWidth="1"/>
    <col min="8432" max="8432" width="16.140625" style="96" customWidth="1"/>
    <col min="8433" max="8433" width="16.28515625" style="96" customWidth="1"/>
    <col min="8434" max="8434" width="11.28515625" style="96" customWidth="1"/>
    <col min="8435" max="8681" width="9.140625" style="96"/>
    <col min="8682" max="8682" width="0" style="96" hidden="1" customWidth="1"/>
    <col min="8683" max="8683" width="5.140625" style="96" customWidth="1"/>
    <col min="8684" max="8684" width="12.140625" style="96" customWidth="1"/>
    <col min="8685" max="8685" width="17.140625" style="96" customWidth="1"/>
    <col min="8686" max="8686" width="8.42578125" style="96" customWidth="1"/>
    <col min="8687" max="8687" width="15.85546875" style="96" customWidth="1"/>
    <col min="8688" max="8688" width="16.140625" style="96" customWidth="1"/>
    <col min="8689" max="8689" width="16.28515625" style="96" customWidth="1"/>
    <col min="8690" max="8690" width="11.28515625" style="96" customWidth="1"/>
    <col min="8691" max="8937" width="9.140625" style="96"/>
    <col min="8938" max="8938" width="0" style="96" hidden="1" customWidth="1"/>
    <col min="8939" max="8939" width="5.140625" style="96" customWidth="1"/>
    <col min="8940" max="8940" width="12.140625" style="96" customWidth="1"/>
    <col min="8941" max="8941" width="17.140625" style="96" customWidth="1"/>
    <col min="8942" max="8942" width="8.42578125" style="96" customWidth="1"/>
    <col min="8943" max="8943" width="15.85546875" style="96" customWidth="1"/>
    <col min="8944" max="8944" width="16.140625" style="96" customWidth="1"/>
    <col min="8945" max="8945" width="16.28515625" style="96" customWidth="1"/>
    <col min="8946" max="8946" width="11.28515625" style="96" customWidth="1"/>
    <col min="8947" max="9193" width="9.140625" style="96"/>
    <col min="9194" max="9194" width="0" style="96" hidden="1" customWidth="1"/>
    <col min="9195" max="9195" width="5.140625" style="96" customWidth="1"/>
    <col min="9196" max="9196" width="12.140625" style="96" customWidth="1"/>
    <col min="9197" max="9197" width="17.140625" style="96" customWidth="1"/>
    <col min="9198" max="9198" width="8.42578125" style="96" customWidth="1"/>
    <col min="9199" max="9199" width="15.85546875" style="96" customWidth="1"/>
    <col min="9200" max="9200" width="16.140625" style="96" customWidth="1"/>
    <col min="9201" max="9201" width="16.28515625" style="96" customWidth="1"/>
    <col min="9202" max="9202" width="11.28515625" style="96" customWidth="1"/>
    <col min="9203" max="9449" width="9.140625" style="96"/>
    <col min="9450" max="9450" width="0" style="96" hidden="1" customWidth="1"/>
    <col min="9451" max="9451" width="5.140625" style="96" customWidth="1"/>
    <col min="9452" max="9452" width="12.140625" style="96" customWidth="1"/>
    <col min="9453" max="9453" width="17.140625" style="96" customWidth="1"/>
    <col min="9454" max="9454" width="8.42578125" style="96" customWidth="1"/>
    <col min="9455" max="9455" width="15.85546875" style="96" customWidth="1"/>
    <col min="9456" max="9456" width="16.140625" style="96" customWidth="1"/>
    <col min="9457" max="9457" width="16.28515625" style="96" customWidth="1"/>
    <col min="9458" max="9458" width="11.28515625" style="96" customWidth="1"/>
    <col min="9459" max="9705" width="9.140625" style="96"/>
    <col min="9706" max="9706" width="0" style="96" hidden="1" customWidth="1"/>
    <col min="9707" max="9707" width="5.140625" style="96" customWidth="1"/>
    <col min="9708" max="9708" width="12.140625" style="96" customWidth="1"/>
    <col min="9709" max="9709" width="17.140625" style="96" customWidth="1"/>
    <col min="9710" max="9710" width="8.42578125" style="96" customWidth="1"/>
    <col min="9711" max="9711" width="15.85546875" style="96" customWidth="1"/>
    <col min="9712" max="9712" width="16.140625" style="96" customWidth="1"/>
    <col min="9713" max="9713" width="16.28515625" style="96" customWidth="1"/>
    <col min="9714" max="9714" width="11.28515625" style="96" customWidth="1"/>
    <col min="9715" max="9961" width="9.140625" style="96"/>
    <col min="9962" max="9962" width="0" style="96" hidden="1" customWidth="1"/>
    <col min="9963" max="9963" width="5.140625" style="96" customWidth="1"/>
    <col min="9964" max="9964" width="12.140625" style="96" customWidth="1"/>
    <col min="9965" max="9965" width="17.140625" style="96" customWidth="1"/>
    <col min="9966" max="9966" width="8.42578125" style="96" customWidth="1"/>
    <col min="9967" max="9967" width="15.85546875" style="96" customWidth="1"/>
    <col min="9968" max="9968" width="16.140625" style="96" customWidth="1"/>
    <col min="9969" max="9969" width="16.28515625" style="96" customWidth="1"/>
    <col min="9970" max="9970" width="11.28515625" style="96" customWidth="1"/>
    <col min="9971" max="10217" width="9.140625" style="96"/>
    <col min="10218" max="10218" width="0" style="96" hidden="1" customWidth="1"/>
    <col min="10219" max="10219" width="5.140625" style="96" customWidth="1"/>
    <col min="10220" max="10220" width="12.140625" style="96" customWidth="1"/>
    <col min="10221" max="10221" width="17.140625" style="96" customWidth="1"/>
    <col min="10222" max="10222" width="8.42578125" style="96" customWidth="1"/>
    <col min="10223" max="10223" width="15.85546875" style="96" customWidth="1"/>
    <col min="10224" max="10224" width="16.140625" style="96" customWidth="1"/>
    <col min="10225" max="10225" width="16.28515625" style="96" customWidth="1"/>
    <col min="10226" max="10226" width="11.28515625" style="96" customWidth="1"/>
    <col min="10227" max="10473" width="9.140625" style="96"/>
    <col min="10474" max="10474" width="0" style="96" hidden="1" customWidth="1"/>
    <col min="10475" max="10475" width="5.140625" style="96" customWidth="1"/>
    <col min="10476" max="10476" width="12.140625" style="96" customWidth="1"/>
    <col min="10477" max="10477" width="17.140625" style="96" customWidth="1"/>
    <col min="10478" max="10478" width="8.42578125" style="96" customWidth="1"/>
    <col min="10479" max="10479" width="15.85546875" style="96" customWidth="1"/>
    <col min="10480" max="10480" width="16.140625" style="96" customWidth="1"/>
    <col min="10481" max="10481" width="16.28515625" style="96" customWidth="1"/>
    <col min="10482" max="10482" width="11.28515625" style="96" customWidth="1"/>
    <col min="10483" max="10729" width="9.140625" style="96"/>
    <col min="10730" max="10730" width="0" style="96" hidden="1" customWidth="1"/>
    <col min="10731" max="10731" width="5.140625" style="96" customWidth="1"/>
    <col min="10732" max="10732" width="12.140625" style="96" customWidth="1"/>
    <col min="10733" max="10733" width="17.140625" style="96" customWidth="1"/>
    <col min="10734" max="10734" width="8.42578125" style="96" customWidth="1"/>
    <col min="10735" max="10735" width="15.85546875" style="96" customWidth="1"/>
    <col min="10736" max="10736" width="16.140625" style="96" customWidth="1"/>
    <col min="10737" max="10737" width="16.28515625" style="96" customWidth="1"/>
    <col min="10738" max="10738" width="11.28515625" style="96" customWidth="1"/>
    <col min="10739" max="10985" width="9.140625" style="96"/>
    <col min="10986" max="10986" width="0" style="96" hidden="1" customWidth="1"/>
    <col min="10987" max="10987" width="5.140625" style="96" customWidth="1"/>
    <col min="10988" max="10988" width="12.140625" style="96" customWidth="1"/>
    <col min="10989" max="10989" width="17.140625" style="96" customWidth="1"/>
    <col min="10990" max="10990" width="8.42578125" style="96" customWidth="1"/>
    <col min="10991" max="10991" width="15.85546875" style="96" customWidth="1"/>
    <col min="10992" max="10992" width="16.140625" style="96" customWidth="1"/>
    <col min="10993" max="10993" width="16.28515625" style="96" customWidth="1"/>
    <col min="10994" max="10994" width="11.28515625" style="96" customWidth="1"/>
    <col min="10995" max="11241" width="9.140625" style="96"/>
    <col min="11242" max="11242" width="0" style="96" hidden="1" customWidth="1"/>
    <col min="11243" max="11243" width="5.140625" style="96" customWidth="1"/>
    <col min="11244" max="11244" width="12.140625" style="96" customWidth="1"/>
    <col min="11245" max="11245" width="17.140625" style="96" customWidth="1"/>
    <col min="11246" max="11246" width="8.42578125" style="96" customWidth="1"/>
    <col min="11247" max="11247" width="15.85546875" style="96" customWidth="1"/>
    <col min="11248" max="11248" width="16.140625" style="96" customWidth="1"/>
    <col min="11249" max="11249" width="16.28515625" style="96" customWidth="1"/>
    <col min="11250" max="11250" width="11.28515625" style="96" customWidth="1"/>
    <col min="11251" max="11497" width="9.140625" style="96"/>
    <col min="11498" max="11498" width="0" style="96" hidden="1" customWidth="1"/>
    <col min="11499" max="11499" width="5.140625" style="96" customWidth="1"/>
    <col min="11500" max="11500" width="12.140625" style="96" customWidth="1"/>
    <col min="11501" max="11501" width="17.140625" style="96" customWidth="1"/>
    <col min="11502" max="11502" width="8.42578125" style="96" customWidth="1"/>
    <col min="11503" max="11503" width="15.85546875" style="96" customWidth="1"/>
    <col min="11504" max="11504" width="16.140625" style="96" customWidth="1"/>
    <col min="11505" max="11505" width="16.28515625" style="96" customWidth="1"/>
    <col min="11506" max="11506" width="11.28515625" style="96" customWidth="1"/>
    <col min="11507" max="11753" width="9.140625" style="96"/>
    <col min="11754" max="11754" width="0" style="96" hidden="1" customWidth="1"/>
    <col min="11755" max="11755" width="5.140625" style="96" customWidth="1"/>
    <col min="11756" max="11756" width="12.140625" style="96" customWidth="1"/>
    <col min="11757" max="11757" width="17.140625" style="96" customWidth="1"/>
    <col min="11758" max="11758" width="8.42578125" style="96" customWidth="1"/>
    <col min="11759" max="11759" width="15.85546875" style="96" customWidth="1"/>
    <col min="11760" max="11760" width="16.140625" style="96" customWidth="1"/>
    <col min="11761" max="11761" width="16.28515625" style="96" customWidth="1"/>
    <col min="11762" max="11762" width="11.28515625" style="96" customWidth="1"/>
    <col min="11763" max="12009" width="9.140625" style="96"/>
    <col min="12010" max="12010" width="0" style="96" hidden="1" customWidth="1"/>
    <col min="12011" max="12011" width="5.140625" style="96" customWidth="1"/>
    <col min="12012" max="12012" width="12.140625" style="96" customWidth="1"/>
    <col min="12013" max="12013" width="17.140625" style="96" customWidth="1"/>
    <col min="12014" max="12014" width="8.42578125" style="96" customWidth="1"/>
    <col min="12015" max="12015" width="15.85546875" style="96" customWidth="1"/>
    <col min="12016" max="12016" width="16.140625" style="96" customWidth="1"/>
    <col min="12017" max="12017" width="16.28515625" style="96" customWidth="1"/>
    <col min="12018" max="12018" width="11.28515625" style="96" customWidth="1"/>
    <col min="12019" max="12265" width="9.140625" style="96"/>
    <col min="12266" max="12266" width="0" style="96" hidden="1" customWidth="1"/>
    <col min="12267" max="12267" width="5.140625" style="96" customWidth="1"/>
    <col min="12268" max="12268" width="12.140625" style="96" customWidth="1"/>
    <col min="12269" max="12269" width="17.140625" style="96" customWidth="1"/>
    <col min="12270" max="12270" width="8.42578125" style="96" customWidth="1"/>
    <col min="12271" max="12271" width="15.85546875" style="96" customWidth="1"/>
    <col min="12272" max="12272" width="16.140625" style="96" customWidth="1"/>
    <col min="12273" max="12273" width="16.28515625" style="96" customWidth="1"/>
    <col min="12274" max="12274" width="11.28515625" style="96" customWidth="1"/>
    <col min="12275" max="12521" width="9.140625" style="96"/>
    <col min="12522" max="12522" width="0" style="96" hidden="1" customWidth="1"/>
    <col min="12523" max="12523" width="5.140625" style="96" customWidth="1"/>
    <col min="12524" max="12524" width="12.140625" style="96" customWidth="1"/>
    <col min="12525" max="12525" width="17.140625" style="96" customWidth="1"/>
    <col min="12526" max="12526" width="8.42578125" style="96" customWidth="1"/>
    <col min="12527" max="12527" width="15.85546875" style="96" customWidth="1"/>
    <col min="12528" max="12528" width="16.140625" style="96" customWidth="1"/>
    <col min="12529" max="12529" width="16.28515625" style="96" customWidth="1"/>
    <col min="12530" max="12530" width="11.28515625" style="96" customWidth="1"/>
    <col min="12531" max="12777" width="9.140625" style="96"/>
    <col min="12778" max="12778" width="0" style="96" hidden="1" customWidth="1"/>
    <col min="12779" max="12779" width="5.140625" style="96" customWidth="1"/>
    <col min="12780" max="12780" width="12.140625" style="96" customWidth="1"/>
    <col min="12781" max="12781" width="17.140625" style="96" customWidth="1"/>
    <col min="12782" max="12782" width="8.42578125" style="96" customWidth="1"/>
    <col min="12783" max="12783" width="15.85546875" style="96" customWidth="1"/>
    <col min="12784" max="12784" width="16.140625" style="96" customWidth="1"/>
    <col min="12785" max="12785" width="16.28515625" style="96" customWidth="1"/>
    <col min="12786" max="12786" width="11.28515625" style="96" customWidth="1"/>
    <col min="12787" max="13033" width="9.140625" style="96"/>
    <col min="13034" max="13034" width="0" style="96" hidden="1" customWidth="1"/>
    <col min="13035" max="13035" width="5.140625" style="96" customWidth="1"/>
    <col min="13036" max="13036" width="12.140625" style="96" customWidth="1"/>
    <col min="13037" max="13037" width="17.140625" style="96" customWidth="1"/>
    <col min="13038" max="13038" width="8.42578125" style="96" customWidth="1"/>
    <col min="13039" max="13039" width="15.85546875" style="96" customWidth="1"/>
    <col min="13040" max="13040" width="16.140625" style="96" customWidth="1"/>
    <col min="13041" max="13041" width="16.28515625" style="96" customWidth="1"/>
    <col min="13042" max="13042" width="11.28515625" style="96" customWidth="1"/>
    <col min="13043" max="13289" width="9.140625" style="96"/>
    <col min="13290" max="13290" width="0" style="96" hidden="1" customWidth="1"/>
    <col min="13291" max="13291" width="5.140625" style="96" customWidth="1"/>
    <col min="13292" max="13292" width="12.140625" style="96" customWidth="1"/>
    <col min="13293" max="13293" width="17.140625" style="96" customWidth="1"/>
    <col min="13294" max="13294" width="8.42578125" style="96" customWidth="1"/>
    <col min="13295" max="13295" width="15.85546875" style="96" customWidth="1"/>
    <col min="13296" max="13296" width="16.140625" style="96" customWidth="1"/>
    <col min="13297" max="13297" width="16.28515625" style="96" customWidth="1"/>
    <col min="13298" max="13298" width="11.28515625" style="96" customWidth="1"/>
    <col min="13299" max="13545" width="9.140625" style="96"/>
    <col min="13546" max="13546" width="0" style="96" hidden="1" customWidth="1"/>
    <col min="13547" max="13547" width="5.140625" style="96" customWidth="1"/>
    <col min="13548" max="13548" width="12.140625" style="96" customWidth="1"/>
    <col min="13549" max="13549" width="17.140625" style="96" customWidth="1"/>
    <col min="13550" max="13550" width="8.42578125" style="96" customWidth="1"/>
    <col min="13551" max="13551" width="15.85546875" style="96" customWidth="1"/>
    <col min="13552" max="13552" width="16.140625" style="96" customWidth="1"/>
    <col min="13553" max="13553" width="16.28515625" style="96" customWidth="1"/>
    <col min="13554" max="13554" width="11.28515625" style="96" customWidth="1"/>
    <col min="13555" max="13801" width="9.140625" style="96"/>
    <col min="13802" max="13802" width="0" style="96" hidden="1" customWidth="1"/>
    <col min="13803" max="13803" width="5.140625" style="96" customWidth="1"/>
    <col min="13804" max="13804" width="12.140625" style="96" customWidth="1"/>
    <col min="13805" max="13805" width="17.140625" style="96" customWidth="1"/>
    <col min="13806" max="13806" width="8.42578125" style="96" customWidth="1"/>
    <col min="13807" max="13807" width="15.85546875" style="96" customWidth="1"/>
    <col min="13808" max="13808" width="16.140625" style="96" customWidth="1"/>
    <col min="13809" max="13809" width="16.28515625" style="96" customWidth="1"/>
    <col min="13810" max="13810" width="11.28515625" style="96" customWidth="1"/>
    <col min="13811" max="14057" width="9.140625" style="96"/>
    <col min="14058" max="14058" width="0" style="96" hidden="1" customWidth="1"/>
    <col min="14059" max="14059" width="5.140625" style="96" customWidth="1"/>
    <col min="14060" max="14060" width="12.140625" style="96" customWidth="1"/>
    <col min="14061" max="14061" width="17.140625" style="96" customWidth="1"/>
    <col min="14062" max="14062" width="8.42578125" style="96" customWidth="1"/>
    <col min="14063" max="14063" width="15.85546875" style="96" customWidth="1"/>
    <col min="14064" max="14064" width="16.140625" style="96" customWidth="1"/>
    <col min="14065" max="14065" width="16.28515625" style="96" customWidth="1"/>
    <col min="14066" max="14066" width="11.28515625" style="96" customWidth="1"/>
    <col min="14067" max="14313" width="9.140625" style="96"/>
    <col min="14314" max="14314" width="0" style="96" hidden="1" customWidth="1"/>
    <col min="14315" max="14315" width="5.140625" style="96" customWidth="1"/>
    <col min="14316" max="14316" width="12.140625" style="96" customWidth="1"/>
    <col min="14317" max="14317" width="17.140625" style="96" customWidth="1"/>
    <col min="14318" max="14318" width="8.42578125" style="96" customWidth="1"/>
    <col min="14319" max="14319" width="15.85546875" style="96" customWidth="1"/>
    <col min="14320" max="14320" width="16.140625" style="96" customWidth="1"/>
    <col min="14321" max="14321" width="16.28515625" style="96" customWidth="1"/>
    <col min="14322" max="14322" width="11.28515625" style="96" customWidth="1"/>
    <col min="14323" max="14569" width="9.140625" style="96"/>
    <col min="14570" max="14570" width="0" style="96" hidden="1" customWidth="1"/>
    <col min="14571" max="14571" width="5.140625" style="96" customWidth="1"/>
    <col min="14572" max="14572" width="12.140625" style="96" customWidth="1"/>
    <col min="14573" max="14573" width="17.140625" style="96" customWidth="1"/>
    <col min="14574" max="14574" width="8.42578125" style="96" customWidth="1"/>
    <col min="14575" max="14575" width="15.85546875" style="96" customWidth="1"/>
    <col min="14576" max="14576" width="16.140625" style="96" customWidth="1"/>
    <col min="14577" max="14577" width="16.28515625" style="96" customWidth="1"/>
    <col min="14578" max="14578" width="11.28515625" style="96" customWidth="1"/>
    <col min="14579" max="14825" width="9.140625" style="96"/>
    <col min="14826" max="14826" width="0" style="96" hidden="1" customWidth="1"/>
    <col min="14827" max="14827" width="5.140625" style="96" customWidth="1"/>
    <col min="14828" max="14828" width="12.140625" style="96" customWidth="1"/>
    <col min="14829" max="14829" width="17.140625" style="96" customWidth="1"/>
    <col min="14830" max="14830" width="8.42578125" style="96" customWidth="1"/>
    <col min="14831" max="14831" width="15.85546875" style="96" customWidth="1"/>
    <col min="14832" max="14832" width="16.140625" style="96" customWidth="1"/>
    <col min="14833" max="14833" width="16.28515625" style="96" customWidth="1"/>
    <col min="14834" max="14834" width="11.28515625" style="96" customWidth="1"/>
    <col min="14835" max="15081" width="9.140625" style="96"/>
    <col min="15082" max="15082" width="0" style="96" hidden="1" customWidth="1"/>
    <col min="15083" max="15083" width="5.140625" style="96" customWidth="1"/>
    <col min="15084" max="15084" width="12.140625" style="96" customWidth="1"/>
    <col min="15085" max="15085" width="17.140625" style="96" customWidth="1"/>
    <col min="15086" max="15086" width="8.42578125" style="96" customWidth="1"/>
    <col min="15087" max="15087" width="15.85546875" style="96" customWidth="1"/>
    <col min="15088" max="15088" width="16.140625" style="96" customWidth="1"/>
    <col min="15089" max="15089" width="16.28515625" style="96" customWidth="1"/>
    <col min="15090" max="15090" width="11.28515625" style="96" customWidth="1"/>
    <col min="15091" max="15337" width="9.140625" style="96"/>
    <col min="15338" max="15338" width="0" style="96" hidden="1" customWidth="1"/>
    <col min="15339" max="15339" width="5.140625" style="96" customWidth="1"/>
    <col min="15340" max="15340" width="12.140625" style="96" customWidth="1"/>
    <col min="15341" max="15341" width="17.140625" style="96" customWidth="1"/>
    <col min="15342" max="15342" width="8.42578125" style="96" customWidth="1"/>
    <col min="15343" max="15343" width="15.85546875" style="96" customWidth="1"/>
    <col min="15344" max="15344" width="16.140625" style="96" customWidth="1"/>
    <col min="15345" max="15345" width="16.28515625" style="96" customWidth="1"/>
    <col min="15346" max="15346" width="11.28515625" style="96" customWidth="1"/>
    <col min="15347" max="15593" width="9.140625" style="96"/>
    <col min="15594" max="15594" width="0" style="96" hidden="1" customWidth="1"/>
    <col min="15595" max="15595" width="5.140625" style="96" customWidth="1"/>
    <col min="15596" max="15596" width="12.140625" style="96" customWidth="1"/>
    <col min="15597" max="15597" width="17.140625" style="96" customWidth="1"/>
    <col min="15598" max="15598" width="8.42578125" style="96" customWidth="1"/>
    <col min="15599" max="15599" width="15.85546875" style="96" customWidth="1"/>
    <col min="15600" max="15600" width="16.140625" style="96" customWidth="1"/>
    <col min="15601" max="15601" width="16.28515625" style="96" customWidth="1"/>
    <col min="15602" max="15602" width="11.28515625" style="96" customWidth="1"/>
    <col min="15603" max="15849" width="9.140625" style="96"/>
    <col min="15850" max="15850" width="0" style="96" hidden="1" customWidth="1"/>
    <col min="15851" max="15851" width="5.140625" style="96" customWidth="1"/>
    <col min="15852" max="15852" width="12.140625" style="96" customWidth="1"/>
    <col min="15853" max="15853" width="17.140625" style="96" customWidth="1"/>
    <col min="15854" max="15854" width="8.42578125" style="96" customWidth="1"/>
    <col min="15855" max="15855" width="15.85546875" style="96" customWidth="1"/>
    <col min="15856" max="15856" width="16.140625" style="96" customWidth="1"/>
    <col min="15857" max="15857" width="16.28515625" style="96" customWidth="1"/>
    <col min="15858" max="15858" width="11.28515625" style="96" customWidth="1"/>
    <col min="15859" max="16105" width="9.140625" style="96"/>
    <col min="16106" max="16106" width="0" style="96" hidden="1" customWidth="1"/>
    <col min="16107" max="16107" width="5.140625" style="96" customWidth="1"/>
    <col min="16108" max="16108" width="12.140625" style="96" customWidth="1"/>
    <col min="16109" max="16109" width="17.140625" style="96" customWidth="1"/>
    <col min="16110" max="16110" width="8.42578125" style="96" customWidth="1"/>
    <col min="16111" max="16111" width="15.85546875" style="96" customWidth="1"/>
    <col min="16112" max="16112" width="16.140625" style="96" customWidth="1"/>
    <col min="16113" max="16113" width="16.28515625" style="96" customWidth="1"/>
    <col min="16114" max="16114" width="11.28515625" style="96" customWidth="1"/>
    <col min="16115" max="16384" width="9.140625" style="96"/>
  </cols>
  <sheetData>
    <row r="1" spans="1:10" s="93" customFormat="1" ht="15">
      <c r="B1" s="221" t="s">
        <v>143</v>
      </c>
      <c r="C1" s="221"/>
      <c r="D1" s="221"/>
      <c r="E1" s="222" t="s">
        <v>590</v>
      </c>
      <c r="F1" s="222"/>
      <c r="G1" s="222"/>
      <c r="H1" s="222"/>
      <c r="I1" s="222"/>
      <c r="J1" s="116"/>
    </row>
    <row r="2" spans="1:10" s="93" customFormat="1" ht="15">
      <c r="B2" s="221" t="s">
        <v>144</v>
      </c>
      <c r="C2" s="221"/>
      <c r="D2" s="221"/>
      <c r="E2" s="221" t="e">
        <f>"MÔN:    "&amp;#REF!</f>
        <v>#REF!</v>
      </c>
      <c r="F2" s="221"/>
      <c r="G2" s="221"/>
      <c r="H2" s="221"/>
      <c r="I2" s="221"/>
      <c r="J2" s="116"/>
    </row>
    <row r="3" spans="1:10" s="93" customFormat="1" ht="15">
      <c r="B3" s="94"/>
      <c r="C3" s="95" t="str">
        <f>[1]DSSV!$D$1</f>
        <v>BẢNG ĐIỂM ĐÁNH GIÁ KẾT QUẢ HỌC TẬP * NĂM HỌC: 2014-2015</v>
      </c>
      <c r="D3" s="94"/>
      <c r="E3" s="221" t="e">
        <f>"MÃ MÔN: "&amp;#REF!</f>
        <v>#REF!</v>
      </c>
      <c r="F3" s="221"/>
      <c r="G3" s="221"/>
      <c r="H3" s="221"/>
      <c r="I3" s="221"/>
      <c r="J3" s="116"/>
    </row>
    <row r="4" spans="1:10" s="93" customFormat="1" ht="13.5" customHeight="1">
      <c r="B4" s="94"/>
      <c r="C4" s="94"/>
      <c r="D4" s="94"/>
      <c r="E4" s="94"/>
      <c r="F4" s="94"/>
      <c r="G4" s="94"/>
      <c r="H4" s="94"/>
      <c r="I4" s="101" t="s">
        <v>586</v>
      </c>
      <c r="J4" s="116"/>
    </row>
    <row r="5" spans="1:10" ht="14.25">
      <c r="B5" s="120" t="s">
        <v>464</v>
      </c>
      <c r="C5" s="97"/>
      <c r="D5" s="98"/>
      <c r="E5" s="99"/>
      <c r="I5" s="101" t="s">
        <v>585</v>
      </c>
    </row>
    <row r="6" spans="1:10" s="102" customFormat="1" ht="15" customHeight="1">
      <c r="A6" s="216" t="s">
        <v>0</v>
      </c>
      <c r="B6" s="217" t="s">
        <v>0</v>
      </c>
      <c r="C6" s="218" t="s">
        <v>2</v>
      </c>
      <c r="D6" s="219" t="s">
        <v>3</v>
      </c>
      <c r="E6" s="220" t="s">
        <v>4</v>
      </c>
      <c r="F6" s="224" t="s">
        <v>18</v>
      </c>
      <c r="G6" s="218" t="s">
        <v>19</v>
      </c>
      <c r="H6" s="218" t="s">
        <v>146</v>
      </c>
      <c r="I6" s="218" t="s">
        <v>15</v>
      </c>
      <c r="J6" s="223" t="s">
        <v>147</v>
      </c>
    </row>
    <row r="7" spans="1:10" s="102" customFormat="1" ht="15" customHeight="1">
      <c r="A7" s="216"/>
      <c r="B7" s="217"/>
      <c r="C7" s="217"/>
      <c r="D7" s="219"/>
      <c r="E7" s="220"/>
      <c r="F7" s="225"/>
      <c r="G7" s="217"/>
      <c r="H7" s="217"/>
      <c r="I7" s="218"/>
      <c r="J7" s="223"/>
    </row>
    <row r="8" spans="1:10" s="109" customFormat="1" ht="14.25" customHeight="1">
      <c r="A8" s="103">
        <v>1</v>
      </c>
      <c r="B8" s="104">
        <v>1</v>
      </c>
      <c r="C8" s="104">
        <v>2020525605</v>
      </c>
      <c r="D8" s="105" t="e">
        <f>VLOOKUP(C8,#REF!,2,0)</f>
        <v>#REF!</v>
      </c>
      <c r="E8" s="106" t="e">
        <f>VLOOKUP(C8,#REF!,3,0)</f>
        <v>#REF!</v>
      </c>
      <c r="F8" s="107" t="e">
        <f>VLOOKUP(C8,#REF!,5,0)</f>
        <v>#REF!</v>
      </c>
      <c r="G8" s="107" t="e">
        <f>VLOOKUP(C8,#REF!,6,0)</f>
        <v>#REF!</v>
      </c>
      <c r="H8" s="107"/>
      <c r="I8" s="108"/>
      <c r="J8" s="118">
        <v>9</v>
      </c>
    </row>
    <row r="9" spans="1:10" s="109" customFormat="1" ht="14.25" customHeight="1">
      <c r="A9" s="103">
        <v>2</v>
      </c>
      <c r="B9" s="110">
        <v>2</v>
      </c>
      <c r="C9" s="110"/>
      <c r="D9" s="111" t="e">
        <f>VLOOKUP(C9,#REF!,2,0)</f>
        <v>#REF!</v>
      </c>
      <c r="E9" s="112" t="e">
        <f>VLOOKUP(C9,#REF!,3,0)</f>
        <v>#REF!</v>
      </c>
      <c r="F9" s="113" t="e">
        <f>VLOOKUP(C9,#REF!,5,0)</f>
        <v>#REF!</v>
      </c>
      <c r="G9" s="113" t="e">
        <f>VLOOKUP(C9,#REF!,6,0)</f>
        <v>#REF!</v>
      </c>
      <c r="H9" s="113"/>
      <c r="I9" s="108"/>
      <c r="J9" s="118"/>
    </row>
    <row r="10" spans="1:10" s="109" customFormat="1" ht="14.25" customHeight="1">
      <c r="A10" s="103">
        <v>3</v>
      </c>
      <c r="B10" s="110">
        <v>3</v>
      </c>
      <c r="C10" s="110"/>
      <c r="D10" s="111" t="e">
        <f>VLOOKUP(C10,#REF!,2,0)</f>
        <v>#REF!</v>
      </c>
      <c r="E10" s="112" t="e">
        <f>VLOOKUP(C10,#REF!,3,0)</f>
        <v>#REF!</v>
      </c>
      <c r="F10" s="113" t="e">
        <f>VLOOKUP(C10,#REF!,5,0)</f>
        <v>#REF!</v>
      </c>
      <c r="G10" s="113" t="e">
        <f>VLOOKUP(C10,#REF!,6,0)</f>
        <v>#REF!</v>
      </c>
      <c r="H10" s="113"/>
      <c r="I10" s="108"/>
      <c r="J10" s="118"/>
    </row>
    <row r="11" spans="1:10" s="109" customFormat="1" ht="14.25" customHeight="1">
      <c r="A11" s="103">
        <v>4</v>
      </c>
      <c r="B11" s="110">
        <v>4</v>
      </c>
      <c r="C11" s="110"/>
      <c r="D11" s="111" t="e">
        <f>VLOOKUP(C11,#REF!,2,0)</f>
        <v>#REF!</v>
      </c>
      <c r="E11" s="112" t="e">
        <f>VLOOKUP(C11,#REF!,3,0)</f>
        <v>#REF!</v>
      </c>
      <c r="F11" s="113" t="e">
        <f>VLOOKUP(C11,#REF!,5,0)</f>
        <v>#REF!</v>
      </c>
      <c r="G11" s="113" t="e">
        <f>VLOOKUP(C11,#REF!,6,0)</f>
        <v>#REF!</v>
      </c>
      <c r="H11" s="113"/>
      <c r="I11" s="108"/>
      <c r="J11" s="118"/>
    </row>
    <row r="12" spans="1:10" s="109" customFormat="1" ht="14.25" customHeight="1">
      <c r="A12" s="103">
        <v>5</v>
      </c>
      <c r="B12" s="110">
        <v>5</v>
      </c>
      <c r="C12" s="110"/>
      <c r="D12" s="111" t="e">
        <f>VLOOKUP(C12,#REF!,2,0)</f>
        <v>#REF!</v>
      </c>
      <c r="E12" s="112" t="e">
        <f>VLOOKUP(C12,#REF!,3,0)</f>
        <v>#REF!</v>
      </c>
      <c r="F12" s="113" t="e">
        <f>VLOOKUP(C12,#REF!,5,0)</f>
        <v>#REF!</v>
      </c>
      <c r="G12" s="113" t="e">
        <f>VLOOKUP(C12,#REF!,6,0)</f>
        <v>#REF!</v>
      </c>
      <c r="H12" s="113"/>
      <c r="I12" s="108"/>
      <c r="J12" s="118"/>
    </row>
    <row r="13" spans="1:10" s="109" customFormat="1" ht="14.25" customHeight="1">
      <c r="A13" s="103">
        <v>6</v>
      </c>
      <c r="B13" s="110">
        <v>6</v>
      </c>
      <c r="C13" s="110"/>
      <c r="D13" s="111" t="e">
        <f>VLOOKUP(C13,#REF!,2,0)</f>
        <v>#REF!</v>
      </c>
      <c r="E13" s="112" t="e">
        <f>VLOOKUP(C13,#REF!,3,0)</f>
        <v>#REF!</v>
      </c>
      <c r="F13" s="113" t="e">
        <f>VLOOKUP(C13,#REF!,5,0)</f>
        <v>#REF!</v>
      </c>
      <c r="G13" s="113" t="e">
        <f>VLOOKUP(C13,#REF!,6,0)</f>
        <v>#REF!</v>
      </c>
      <c r="H13" s="113"/>
      <c r="I13" s="108"/>
      <c r="J13" s="118"/>
    </row>
  </sheetData>
  <mergeCells count="15">
    <mergeCell ref="J6:J7"/>
    <mergeCell ref="F6:F7"/>
    <mergeCell ref="G6:G7"/>
    <mergeCell ref="H6:H7"/>
    <mergeCell ref="I6:I7"/>
    <mergeCell ref="B1:D1"/>
    <mergeCell ref="E1:I1"/>
    <mergeCell ref="B2:D2"/>
    <mergeCell ref="E2:I2"/>
    <mergeCell ref="E3:I3"/>
    <mergeCell ref="A6:A7"/>
    <mergeCell ref="B6:B7"/>
    <mergeCell ref="C6:C7"/>
    <mergeCell ref="D6:D7"/>
    <mergeCell ref="E6:E7"/>
  </mergeCells>
  <conditionalFormatting sqref="I8:I13 C8:F13">
    <cfRule type="cellIs" dxfId="15" priority="2" stopIfTrue="1" operator="equal">
      <formula>0</formula>
    </cfRule>
  </conditionalFormatting>
  <conditionalFormatting sqref="I8:I13">
    <cfRule type="containsErrors" dxfId="14" priority="1">
      <formula>ISERROR(I8)</formula>
    </cfRule>
  </conditionalFormatting>
  <printOptions horizontalCentered="1"/>
  <pageMargins left="0" right="0" top="0.36" bottom="0" header="0.17" footer="0.5"/>
  <pageSetup paperSize="9" orientation="portrait" r:id="rId1"/>
  <headerFooter alignWithMargins="0">
    <oddHeader>&amp;R&amp;P&amp; /&amp;N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U31"/>
  <sheetViews>
    <sheetView zoomScale="110" zoomScaleNormal="110" workbookViewId="0">
      <pane xSplit="7" ySplit="9" topLeftCell="H1188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RowHeight="12"/>
  <cols>
    <col min="1" max="1" width="3.42578125" style="44" hidden="1" customWidth="1"/>
    <col min="2" max="2" width="3.85546875" style="44" customWidth="1"/>
    <col min="3" max="3" width="8.5703125" style="89" customWidth="1"/>
    <col min="4" max="4" width="13.5703125" style="55" customWidth="1"/>
    <col min="5" max="5" width="5.85546875" style="71" customWidth="1"/>
    <col min="6" max="6" width="9.28515625" style="72" customWidth="1"/>
    <col min="7" max="7" width="9.42578125" style="54" customWidth="1"/>
    <col min="8" max="8" width="3.140625" style="54" customWidth="1"/>
    <col min="9" max="14" width="3" style="54" customWidth="1"/>
    <col min="15" max="15" width="3" style="89" customWidth="1"/>
    <col min="16" max="16" width="3.28515625" style="89" customWidth="1"/>
    <col min="17" max="17" width="3.85546875" style="89" customWidth="1"/>
    <col min="18" max="18" width="11.28515625" style="78" customWidth="1"/>
    <col min="19" max="19" width="7.7109375" style="51" customWidth="1"/>
    <col min="20" max="16384" width="9.140625" style="44"/>
  </cols>
  <sheetData>
    <row r="1" spans="1:21" ht="18.75">
      <c r="B1" s="123" t="s">
        <v>461</v>
      </c>
      <c r="C1" s="124"/>
      <c r="D1" s="125"/>
      <c r="E1" s="126"/>
      <c r="F1" s="127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8"/>
      <c r="S1" s="129"/>
    </row>
    <row r="2" spans="1:21" ht="12.75">
      <c r="B2" s="198" t="s">
        <v>1</v>
      </c>
      <c r="C2" s="198"/>
      <c r="D2" s="198"/>
      <c r="E2" s="199" t="e">
        <f>#REF!</f>
        <v>#REF!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45"/>
    </row>
    <row r="3" spans="1:21" ht="14.25">
      <c r="B3" s="188" t="s">
        <v>130</v>
      </c>
      <c r="C3" s="188"/>
      <c r="D3" s="188"/>
      <c r="E3" s="181" t="e">
        <f>"MÔN:    "&amp;#REF!&amp;"  *   "&amp;#REF!&amp;" "&amp;#REF!</f>
        <v>#REF!</v>
      </c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46"/>
    </row>
    <row r="4" spans="1:21" s="47" customFormat="1" ht="14.25">
      <c r="B4" s="90"/>
      <c r="C4" s="90"/>
      <c r="D4" s="48"/>
      <c r="E4" s="49"/>
      <c r="F4" s="92"/>
      <c r="G4" s="90"/>
      <c r="H4" s="90"/>
      <c r="I4" s="90" t="e">
        <f>"MÃ MÔN: "&amp;#REF!</f>
        <v>#REF!</v>
      </c>
      <c r="J4" s="90"/>
      <c r="L4" s="90"/>
      <c r="M4" s="90"/>
      <c r="N4" s="90"/>
      <c r="O4" s="90"/>
      <c r="P4" s="90"/>
      <c r="Q4" s="50" t="e">
        <f>"Học kỳ : " &amp;#REF!</f>
        <v>#REF!</v>
      </c>
      <c r="R4" s="46"/>
      <c r="S4" s="51"/>
    </row>
    <row r="5" spans="1:21" s="47" customFormat="1" ht="15">
      <c r="B5" s="52" t="str">
        <f>'LPl2'!$B$5</f>
        <v>Thời gian : 31/07/2016</v>
      </c>
      <c r="C5" s="50"/>
      <c r="D5" s="53"/>
      <c r="E5" s="49"/>
      <c r="F5" s="49"/>
      <c r="G5" s="90"/>
      <c r="H5" s="90"/>
      <c r="I5" s="90"/>
      <c r="J5" s="90"/>
      <c r="K5" s="90"/>
      <c r="L5" s="90"/>
      <c r="M5" s="90"/>
      <c r="N5" s="90"/>
      <c r="O5" s="90"/>
      <c r="P5" s="90"/>
      <c r="Q5" s="50" t="s">
        <v>145</v>
      </c>
      <c r="R5" s="46"/>
      <c r="S5" s="51"/>
    </row>
    <row r="6" spans="1:21" s="54" customFormat="1" hidden="1">
      <c r="B6" s="54">
        <v>1</v>
      </c>
      <c r="C6" s="54">
        <v>2</v>
      </c>
      <c r="D6" s="55">
        <v>3</v>
      </c>
      <c r="E6" s="56">
        <v>4</v>
      </c>
      <c r="F6" s="57">
        <v>5</v>
      </c>
      <c r="G6" s="54">
        <v>6</v>
      </c>
      <c r="H6" s="54">
        <v>7</v>
      </c>
      <c r="I6" s="54">
        <v>8</v>
      </c>
      <c r="J6" s="54">
        <v>9</v>
      </c>
      <c r="K6" s="54">
        <v>10</v>
      </c>
      <c r="L6" s="54">
        <v>11</v>
      </c>
      <c r="M6" s="54">
        <v>12</v>
      </c>
      <c r="N6" s="54">
        <v>13</v>
      </c>
      <c r="O6" s="54">
        <v>14</v>
      </c>
      <c r="P6" s="54">
        <v>15</v>
      </c>
      <c r="Q6" s="54">
        <v>16</v>
      </c>
      <c r="R6" s="58">
        <v>17</v>
      </c>
      <c r="S6" s="59">
        <v>18</v>
      </c>
    </row>
    <row r="7" spans="1:21" s="47" customFormat="1" ht="15" customHeight="1">
      <c r="B7" s="200" t="s">
        <v>0</v>
      </c>
      <c r="C7" s="184" t="s">
        <v>2</v>
      </c>
      <c r="D7" s="203" t="s">
        <v>3</v>
      </c>
      <c r="E7" s="206" t="s">
        <v>4</v>
      </c>
      <c r="F7" s="184" t="s">
        <v>18</v>
      </c>
      <c r="G7" s="184" t="s">
        <v>19</v>
      </c>
      <c r="H7" s="209" t="s">
        <v>131</v>
      </c>
      <c r="I7" s="210"/>
      <c r="J7" s="210"/>
      <c r="K7" s="210"/>
      <c r="L7" s="210"/>
      <c r="M7" s="210"/>
      <c r="N7" s="210"/>
      <c r="O7" s="210"/>
      <c r="P7" s="211"/>
      <c r="Q7" s="212" t="s">
        <v>21</v>
      </c>
      <c r="R7" s="213"/>
      <c r="S7" s="184" t="s">
        <v>5</v>
      </c>
    </row>
    <row r="8" spans="1:21" s="61" customFormat="1" ht="15" customHeight="1">
      <c r="A8" s="196" t="s">
        <v>0</v>
      </c>
      <c r="B8" s="201"/>
      <c r="C8" s="185"/>
      <c r="D8" s="204"/>
      <c r="E8" s="207"/>
      <c r="F8" s="185"/>
      <c r="G8" s="185"/>
      <c r="H8" s="60" t="e">
        <f>#REF!</f>
        <v>#REF!</v>
      </c>
      <c r="I8" s="60" t="e">
        <f>#REF!</f>
        <v>#REF!</v>
      </c>
      <c r="J8" s="60" t="e">
        <f>#REF!</f>
        <v>#REF!</v>
      </c>
      <c r="K8" s="60" t="e">
        <f>#REF!</f>
        <v>#REF!</v>
      </c>
      <c r="L8" s="60" t="e">
        <f>#REF!</f>
        <v>#REF!</v>
      </c>
      <c r="M8" s="60" t="e">
        <f>#REF!</f>
        <v>#REF!</v>
      </c>
      <c r="N8" s="60" t="e">
        <f>#REF!</f>
        <v>#REF!</v>
      </c>
      <c r="O8" s="60" t="e">
        <f>#REF!</f>
        <v>#REF!</v>
      </c>
      <c r="P8" s="60" t="e">
        <f>#REF!</f>
        <v>#REF!</v>
      </c>
      <c r="Q8" s="214"/>
      <c r="R8" s="215"/>
      <c r="S8" s="185"/>
    </row>
    <row r="9" spans="1:21" s="61" customFormat="1" ht="25.5" customHeight="1">
      <c r="A9" s="196"/>
      <c r="B9" s="202"/>
      <c r="C9" s="186"/>
      <c r="D9" s="205"/>
      <c r="E9" s="208"/>
      <c r="F9" s="186"/>
      <c r="G9" s="186"/>
      <c r="H9" s="62" t="e">
        <f>#REF!</f>
        <v>#REF!</v>
      </c>
      <c r="I9" s="62" t="e">
        <f>#REF!</f>
        <v>#REF!</v>
      </c>
      <c r="J9" s="62" t="e">
        <f>#REF!</f>
        <v>#REF!</v>
      </c>
      <c r="K9" s="62" t="e">
        <f>#REF!</f>
        <v>#REF!</v>
      </c>
      <c r="L9" s="62" t="e">
        <f>#REF!</f>
        <v>#REF!</v>
      </c>
      <c r="M9" s="62" t="e">
        <f>#REF!</f>
        <v>#REF!</v>
      </c>
      <c r="N9" s="62" t="e">
        <f>#REF!</f>
        <v>#REF!</v>
      </c>
      <c r="O9" s="62" t="e">
        <f>#REF!</f>
        <v>#REF!</v>
      </c>
      <c r="P9" s="62" t="e">
        <f>#REF!</f>
        <v>#REF!</v>
      </c>
      <c r="Q9" s="63" t="s">
        <v>16</v>
      </c>
      <c r="R9" s="64" t="s">
        <v>17</v>
      </c>
      <c r="S9" s="186"/>
    </row>
    <row r="10" spans="1:21" s="67" customFormat="1" ht="20.25" customHeight="1">
      <c r="A10" s="65">
        <v>1</v>
      </c>
      <c r="B10" s="85">
        <f>--SUBTOTAL(2,C$7:C10)</f>
        <v>1</v>
      </c>
      <c r="C10" s="66">
        <f>'LPl2'!C8</f>
        <v>2020525605</v>
      </c>
      <c r="D10" s="83" t="e">
        <f>VLOOKUP(C10,#REF!,2,0)</f>
        <v>#REF!</v>
      </c>
      <c r="E10" s="84" t="e">
        <f>VLOOKUP(C10,#REF!,3,0)</f>
        <v>#REF!</v>
      </c>
      <c r="F10" s="88" t="e">
        <f>VLOOKUP(C10,#REF!,4,0)</f>
        <v>#REF!</v>
      </c>
      <c r="G10" s="88" t="e">
        <f>VLOOKUP(C10,#REF!,5,0)</f>
        <v>#REF!</v>
      </c>
      <c r="H10" s="85" t="e">
        <f>VLOOKUP(C10,#REF!,6,0)</f>
        <v>#REF!</v>
      </c>
      <c r="I10" s="85" t="e">
        <f>VLOOKUP(C10,#REF!,7,0)</f>
        <v>#REF!</v>
      </c>
      <c r="J10" s="85" t="e">
        <f>VLOOKUP(C10,#REF!,8,0)</f>
        <v>#REF!</v>
      </c>
      <c r="K10" s="85" t="e">
        <f>VLOOKUP(C10,#REF!,9,0)</f>
        <v>#REF!</v>
      </c>
      <c r="L10" s="85" t="e">
        <f>VLOOKUP(C10,#REF!,10,0)</f>
        <v>#REF!</v>
      </c>
      <c r="M10" s="85" t="e">
        <f>VLOOKUP(C10,#REF!,11,0)</f>
        <v>#REF!</v>
      </c>
      <c r="N10" s="85" t="e">
        <f>VLOOKUP(C10,#REF!,12,0)</f>
        <v>#REF!</v>
      </c>
      <c r="O10" s="85" t="e">
        <f>VLOOKUP(C10,#REF!,13,0)</f>
        <v>#REF!</v>
      </c>
      <c r="P10" s="85">
        <f>VLOOKUP(C10,'LPl2'!$C$8:$J$13,8,0)</f>
        <v>9</v>
      </c>
      <c r="Q10" s="86" t="e">
        <f>IF(OR(ISNUMBER(P10)=FALSE,P10&lt;4),0,ROUND(SUMPRODUCT($H$9:$P$9,H10:P10),1))</f>
        <v>#REF!</v>
      </c>
      <c r="R10" s="82" t="e">
        <f>VLOOKUP(Q10,IDCODE!$A$1:$B$96,2,0)</f>
        <v>#REF!</v>
      </c>
      <c r="S10" s="87">
        <f>VLOOKUP(C10,'LPl2'!$C$8:$I$13,7,0)</f>
        <v>0</v>
      </c>
      <c r="T10" s="67" t="e">
        <f>MID(G10,4,10)</f>
        <v>#REF!</v>
      </c>
      <c r="U10" s="67" t="e">
        <f>LEFT(T10,3)</f>
        <v>#REF!</v>
      </c>
    </row>
    <row r="11" spans="1:21" s="67" customFormat="1" ht="20.25" customHeight="1">
      <c r="A11" s="65">
        <v>2</v>
      </c>
      <c r="B11" s="85">
        <f>--SUBTOTAL(2,C$7:C11)</f>
        <v>1</v>
      </c>
      <c r="C11" s="66"/>
      <c r="D11" s="83" t="e">
        <f>VLOOKUP(C11,#REF!,2,0)</f>
        <v>#REF!</v>
      </c>
      <c r="E11" s="84" t="e">
        <f>VLOOKUP(C11,#REF!,3,0)</f>
        <v>#REF!</v>
      </c>
      <c r="F11" s="88" t="e">
        <f>VLOOKUP(C11,#REF!,4,0)</f>
        <v>#REF!</v>
      </c>
      <c r="G11" s="88" t="e">
        <f>VLOOKUP(C11,#REF!,5,0)</f>
        <v>#REF!</v>
      </c>
      <c r="H11" s="85" t="e">
        <f>VLOOKUP(C11,#REF!,6,0)</f>
        <v>#REF!</v>
      </c>
      <c r="I11" s="85" t="e">
        <f>VLOOKUP(C11,#REF!,7,0)</f>
        <v>#REF!</v>
      </c>
      <c r="J11" s="85" t="e">
        <f>VLOOKUP(C11,#REF!,8,0)</f>
        <v>#REF!</v>
      </c>
      <c r="K11" s="85" t="e">
        <f>VLOOKUP(C11,#REF!,9,0)</f>
        <v>#REF!</v>
      </c>
      <c r="L11" s="85" t="e">
        <f>VLOOKUP(C11,#REF!,10,0)</f>
        <v>#REF!</v>
      </c>
      <c r="M11" s="85" t="e">
        <f>VLOOKUP(C11,#REF!,11,0)</f>
        <v>#REF!</v>
      </c>
      <c r="N11" s="85" t="e">
        <f>VLOOKUP(C11,#REF!,12,0)</f>
        <v>#REF!</v>
      </c>
      <c r="O11" s="85" t="e">
        <f>VLOOKUP(C11,#REF!,13,0)</f>
        <v>#REF!</v>
      </c>
      <c r="P11" s="85" t="e">
        <f>VLOOKUP(C11,'LPl2'!$C$8:$J$13,8,0)</f>
        <v>#N/A</v>
      </c>
      <c r="Q11" s="86" t="e">
        <f t="shared" ref="Q11:Q14" si="0">IF(OR(ISNUMBER(P11)=FALSE,P11&lt;4),0,ROUND(SUMPRODUCT($H$9:$P$9,H11:P11),1))</f>
        <v>#N/A</v>
      </c>
      <c r="R11" s="82" t="e">
        <f>VLOOKUP(Q11,IDCODE!$A$1:$B$96,2,0)</f>
        <v>#N/A</v>
      </c>
      <c r="S11" s="87" t="e">
        <f>VLOOKUP(C11,'LPl2'!$C$8:$I$13,7,0)</f>
        <v>#N/A</v>
      </c>
      <c r="T11" s="67" t="e">
        <f t="shared" ref="T11:T14" si="1">MID(G11,4,10)</f>
        <v>#REF!</v>
      </c>
      <c r="U11" s="67" t="e">
        <f t="shared" ref="U11:U14" si="2">LEFT(T11,3)</f>
        <v>#REF!</v>
      </c>
    </row>
    <row r="12" spans="1:21" s="67" customFormat="1" ht="20.25" customHeight="1">
      <c r="A12" s="65">
        <v>3</v>
      </c>
      <c r="B12" s="85">
        <f>--SUBTOTAL(2,C$7:C12)</f>
        <v>1</v>
      </c>
      <c r="C12" s="66"/>
      <c r="D12" s="83" t="e">
        <f>VLOOKUP(C12,#REF!,2,0)</f>
        <v>#REF!</v>
      </c>
      <c r="E12" s="84" t="e">
        <f>VLOOKUP(C12,#REF!,3,0)</f>
        <v>#REF!</v>
      </c>
      <c r="F12" s="88" t="e">
        <f>VLOOKUP(C12,#REF!,4,0)</f>
        <v>#REF!</v>
      </c>
      <c r="G12" s="88" t="e">
        <f>VLOOKUP(C12,#REF!,5,0)</f>
        <v>#REF!</v>
      </c>
      <c r="H12" s="85" t="e">
        <f>VLOOKUP(C12,#REF!,6,0)</f>
        <v>#REF!</v>
      </c>
      <c r="I12" s="85" t="e">
        <f>VLOOKUP(C12,#REF!,7,0)</f>
        <v>#REF!</v>
      </c>
      <c r="J12" s="85" t="e">
        <f>VLOOKUP(C12,#REF!,8,0)</f>
        <v>#REF!</v>
      </c>
      <c r="K12" s="85" t="e">
        <f>VLOOKUP(C12,#REF!,9,0)</f>
        <v>#REF!</v>
      </c>
      <c r="L12" s="85" t="e">
        <f>VLOOKUP(C12,#REF!,10,0)</f>
        <v>#REF!</v>
      </c>
      <c r="M12" s="85" t="e">
        <f>VLOOKUP(C12,#REF!,11,0)</f>
        <v>#REF!</v>
      </c>
      <c r="N12" s="85" t="e">
        <f>VLOOKUP(C12,#REF!,12,0)</f>
        <v>#REF!</v>
      </c>
      <c r="O12" s="85" t="e">
        <f>VLOOKUP(C12,#REF!,13,0)</f>
        <v>#REF!</v>
      </c>
      <c r="P12" s="85" t="e">
        <f>VLOOKUP(C12,'LPl2'!$C$8:$J$13,8,0)</f>
        <v>#N/A</v>
      </c>
      <c r="Q12" s="86" t="e">
        <f t="shared" si="0"/>
        <v>#N/A</v>
      </c>
      <c r="R12" s="82" t="e">
        <f>VLOOKUP(Q12,IDCODE!$A$1:$B$96,2,0)</f>
        <v>#N/A</v>
      </c>
      <c r="S12" s="87" t="e">
        <f>VLOOKUP(C12,'LPl2'!$C$8:$I$13,7,0)</f>
        <v>#N/A</v>
      </c>
      <c r="T12" s="67" t="e">
        <f t="shared" si="1"/>
        <v>#REF!</v>
      </c>
      <c r="U12" s="67" t="e">
        <f t="shared" si="2"/>
        <v>#REF!</v>
      </c>
    </row>
    <row r="13" spans="1:21" s="67" customFormat="1" ht="20.25" customHeight="1">
      <c r="A13" s="65">
        <v>4</v>
      </c>
      <c r="B13" s="85">
        <f>--SUBTOTAL(2,C$7:C13)</f>
        <v>1</v>
      </c>
      <c r="C13" s="66"/>
      <c r="D13" s="83" t="e">
        <f>VLOOKUP(C13,#REF!,2,0)</f>
        <v>#REF!</v>
      </c>
      <c r="E13" s="84" t="e">
        <f>VLOOKUP(C13,#REF!,3,0)</f>
        <v>#REF!</v>
      </c>
      <c r="F13" s="88" t="e">
        <f>VLOOKUP(C13,#REF!,4,0)</f>
        <v>#REF!</v>
      </c>
      <c r="G13" s="88" t="e">
        <f>VLOOKUP(C13,#REF!,5,0)</f>
        <v>#REF!</v>
      </c>
      <c r="H13" s="85" t="e">
        <f>VLOOKUP(C13,#REF!,6,0)</f>
        <v>#REF!</v>
      </c>
      <c r="I13" s="85" t="e">
        <f>VLOOKUP(C13,#REF!,7,0)</f>
        <v>#REF!</v>
      </c>
      <c r="J13" s="85" t="e">
        <f>VLOOKUP(C13,#REF!,8,0)</f>
        <v>#REF!</v>
      </c>
      <c r="K13" s="85" t="e">
        <f>VLOOKUP(C13,#REF!,9,0)</f>
        <v>#REF!</v>
      </c>
      <c r="L13" s="85" t="e">
        <f>VLOOKUP(C13,#REF!,10,0)</f>
        <v>#REF!</v>
      </c>
      <c r="M13" s="85" t="e">
        <f>VLOOKUP(C13,#REF!,11,0)</f>
        <v>#REF!</v>
      </c>
      <c r="N13" s="85" t="e">
        <f>VLOOKUP(C13,#REF!,12,0)</f>
        <v>#REF!</v>
      </c>
      <c r="O13" s="85" t="e">
        <f>VLOOKUP(C13,#REF!,13,0)</f>
        <v>#REF!</v>
      </c>
      <c r="P13" s="85" t="e">
        <f>VLOOKUP(C13,'LPl2'!$C$8:$J$13,8,0)</f>
        <v>#N/A</v>
      </c>
      <c r="Q13" s="86" t="e">
        <f t="shared" si="0"/>
        <v>#N/A</v>
      </c>
      <c r="R13" s="82" t="e">
        <f>VLOOKUP(Q13,IDCODE!$A$1:$B$96,2,0)</f>
        <v>#N/A</v>
      </c>
      <c r="S13" s="87" t="e">
        <f>VLOOKUP(C13,'LPl2'!$C$8:$I$13,7,0)</f>
        <v>#N/A</v>
      </c>
      <c r="T13" s="67" t="e">
        <f t="shared" si="1"/>
        <v>#REF!</v>
      </c>
      <c r="U13" s="67" t="e">
        <f t="shared" si="2"/>
        <v>#REF!</v>
      </c>
    </row>
    <row r="14" spans="1:21" s="67" customFormat="1" ht="20.25" customHeight="1">
      <c r="A14" s="65">
        <v>5</v>
      </c>
      <c r="B14" s="85">
        <f>--SUBTOTAL(2,C$7:C14)</f>
        <v>1</v>
      </c>
      <c r="C14" s="66"/>
      <c r="D14" s="83" t="e">
        <f>VLOOKUP(C14,#REF!,2,0)</f>
        <v>#REF!</v>
      </c>
      <c r="E14" s="84" t="e">
        <f>VLOOKUP(C14,#REF!,3,0)</f>
        <v>#REF!</v>
      </c>
      <c r="F14" s="88" t="e">
        <f>VLOOKUP(C14,#REF!,4,0)</f>
        <v>#REF!</v>
      </c>
      <c r="G14" s="88" t="e">
        <f>VLOOKUP(C14,#REF!,5,0)</f>
        <v>#REF!</v>
      </c>
      <c r="H14" s="85" t="e">
        <f>VLOOKUP(C14,#REF!,6,0)</f>
        <v>#REF!</v>
      </c>
      <c r="I14" s="85" t="e">
        <f>VLOOKUP(C14,#REF!,7,0)</f>
        <v>#REF!</v>
      </c>
      <c r="J14" s="85" t="e">
        <f>VLOOKUP(C14,#REF!,8,0)</f>
        <v>#REF!</v>
      </c>
      <c r="K14" s="85" t="e">
        <f>VLOOKUP(C14,#REF!,9,0)</f>
        <v>#REF!</v>
      </c>
      <c r="L14" s="85" t="e">
        <f>VLOOKUP(C14,#REF!,10,0)</f>
        <v>#REF!</v>
      </c>
      <c r="M14" s="85" t="e">
        <f>VLOOKUP(C14,#REF!,11,0)</f>
        <v>#REF!</v>
      </c>
      <c r="N14" s="85" t="e">
        <f>VLOOKUP(C14,#REF!,12,0)</f>
        <v>#REF!</v>
      </c>
      <c r="O14" s="85" t="e">
        <f>VLOOKUP(C14,#REF!,13,0)</f>
        <v>#REF!</v>
      </c>
      <c r="P14" s="85" t="e">
        <f>VLOOKUP(C14,'LPl2'!$C$8:$J$13,8,0)</f>
        <v>#N/A</v>
      </c>
      <c r="Q14" s="86" t="e">
        <f t="shared" si="0"/>
        <v>#N/A</v>
      </c>
      <c r="R14" s="82" t="e">
        <f>VLOOKUP(Q14,IDCODE!$A$1:$B$96,2,0)</f>
        <v>#N/A</v>
      </c>
      <c r="S14" s="87" t="e">
        <f>VLOOKUP(C14,'LPl2'!$C$8:$I$13,7,0)</f>
        <v>#N/A</v>
      </c>
      <c r="T14" s="67" t="e">
        <f t="shared" si="1"/>
        <v>#REF!</v>
      </c>
      <c r="U14" s="67" t="e">
        <f t="shared" si="2"/>
        <v>#REF!</v>
      </c>
    </row>
    <row r="15" spans="1:21" s="130" customFormat="1" ht="12" customHeight="1"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1:21" s="67" customFormat="1" ht="15.75" customHeight="1">
      <c r="A16" s="65"/>
      <c r="B16" s="91"/>
      <c r="C16"/>
      <c r="D16" s="191" t="s">
        <v>132</v>
      </c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91"/>
      <c r="R16" s="61"/>
      <c r="S16" s="68"/>
    </row>
    <row r="17" spans="1:19" s="67" customFormat="1" ht="15" customHeight="1">
      <c r="A17" s="65"/>
      <c r="B17" s="65"/>
      <c r="C17"/>
      <c r="D17" s="122" t="s">
        <v>0</v>
      </c>
      <c r="E17" s="192" t="s">
        <v>133</v>
      </c>
      <c r="F17" s="192"/>
      <c r="G17" s="192"/>
      <c r="H17" s="197" t="s">
        <v>134</v>
      </c>
      <c r="I17" s="197"/>
      <c r="J17" s="197"/>
      <c r="K17" s="197" t="s">
        <v>135</v>
      </c>
      <c r="L17" s="197"/>
      <c r="M17" s="197"/>
      <c r="N17" s="192" t="s">
        <v>15</v>
      </c>
      <c r="O17" s="192"/>
      <c r="P17" s="192"/>
      <c r="Q17" s="65"/>
      <c r="R17" s="69"/>
      <c r="S17" s="70"/>
    </row>
    <row r="18" spans="1:19" s="67" customFormat="1" ht="12.75" customHeight="1">
      <c r="A18" s="65"/>
      <c r="B18" s="65"/>
      <c r="C18"/>
      <c r="D18" s="121">
        <v>1</v>
      </c>
      <c r="E18" s="193" t="s">
        <v>463</v>
      </c>
      <c r="F18" s="194"/>
      <c r="G18" s="195"/>
      <c r="H18" s="182" t="e">
        <f ca="1">SUMPRODUCT((SUBTOTAL(3,OFFSET($Q$10:$Q$14,ROW($Q$10:$Q$14)-ROW($Q$10),0,1))),--($Q$10:$Q$14&gt;=4))</f>
        <v>#REF!</v>
      </c>
      <c r="I18" s="182"/>
      <c r="J18" s="182"/>
      <c r="K18" s="183" t="e">
        <f ca="1">H18/$H$20</f>
        <v>#REF!</v>
      </c>
      <c r="L18" s="183"/>
      <c r="M18" s="183"/>
      <c r="N18" s="182"/>
      <c r="O18" s="182"/>
      <c r="P18" s="182"/>
      <c r="Q18" s="65"/>
      <c r="R18" s="69"/>
      <c r="S18" s="70"/>
    </row>
    <row r="19" spans="1:19" s="67" customFormat="1" ht="12.75" customHeight="1">
      <c r="A19" s="65"/>
      <c r="B19" s="65"/>
      <c r="C19"/>
      <c r="D19" s="121">
        <v>2</v>
      </c>
      <c r="E19" s="193" t="s">
        <v>462</v>
      </c>
      <c r="F19" s="194"/>
      <c r="G19" s="195"/>
      <c r="H19" s="182" t="e">
        <f ca="1">SUMPRODUCT((SUBTOTAL(3,OFFSET($Q$10:$Q$14,ROW($Q$10:$Q$14)-ROW($Q$10),0,1))),--($Q$10:$Q$14&lt;4))</f>
        <v>#REF!</v>
      </c>
      <c r="I19" s="182"/>
      <c r="J19" s="182"/>
      <c r="K19" s="183" t="e">
        <f ca="1">H19/$H$20</f>
        <v>#REF!</v>
      </c>
      <c r="L19" s="183"/>
      <c r="M19" s="183"/>
      <c r="N19" s="182"/>
      <c r="O19" s="182"/>
      <c r="P19" s="182"/>
      <c r="Q19" s="65"/>
      <c r="R19" s="69"/>
      <c r="S19" s="70"/>
    </row>
    <row r="20" spans="1:19" s="67" customFormat="1" ht="12.75" customHeight="1">
      <c r="A20" s="65"/>
      <c r="B20" s="65"/>
      <c r="C20"/>
      <c r="D20" s="189" t="s">
        <v>136</v>
      </c>
      <c r="E20" s="189"/>
      <c r="F20" s="189"/>
      <c r="G20" s="189"/>
      <c r="H20" s="189" t="e">
        <f ca="1">SUM(H18:H19)</f>
        <v>#REF!</v>
      </c>
      <c r="I20" s="189"/>
      <c r="J20" s="189"/>
      <c r="K20" s="190" t="e">
        <f ca="1">SUM(K18:L19)</f>
        <v>#REF!</v>
      </c>
      <c r="L20" s="190"/>
      <c r="M20" s="190"/>
      <c r="N20" s="182"/>
      <c r="O20" s="182"/>
      <c r="P20" s="182"/>
      <c r="Q20" s="65"/>
      <c r="R20" s="69"/>
      <c r="S20" s="70"/>
    </row>
    <row r="21" spans="1:19" s="67" customFormat="1">
      <c r="A21" s="65"/>
      <c r="B21" s="65"/>
      <c r="C21" s="65"/>
      <c r="D21" s="55"/>
      <c r="E21" s="71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9"/>
      <c r="S21" s="70"/>
    </row>
    <row r="22" spans="1:19" s="67" customFormat="1">
      <c r="A22" s="65"/>
      <c r="B22" s="65"/>
      <c r="C22" s="132"/>
      <c r="D22" s="55"/>
      <c r="E22" s="71"/>
      <c r="F22" s="72"/>
      <c r="G22" s="54"/>
      <c r="H22" s="54"/>
      <c r="I22" s="54"/>
      <c r="J22" s="54"/>
      <c r="K22" s="54"/>
      <c r="L22" s="54"/>
      <c r="M22" s="54"/>
      <c r="N22" s="187" t="str">
        <f ca="1">"Đà nẵng, ngày " &amp; TEXT(DAY(TODAY()),"00") &amp; " tháng " &amp; TEXT(MONTH(TODAY()),"00") &amp; " năm " &amp; YEAR(TODAY())</f>
        <v>Đà nẵng, ngày 08 tháng 07 năm 2020</v>
      </c>
      <c r="O22" s="187"/>
      <c r="P22" s="187"/>
      <c r="Q22" s="187"/>
      <c r="R22" s="187"/>
      <c r="S22" s="187"/>
    </row>
    <row r="23" spans="1:19" s="67" customFormat="1" ht="12.75" customHeight="1">
      <c r="A23" s="65"/>
      <c r="B23" s="188" t="s">
        <v>137</v>
      </c>
      <c r="C23" s="188"/>
      <c r="D23" s="188"/>
      <c r="E23" s="69"/>
      <c r="F23" s="73" t="s">
        <v>138</v>
      </c>
      <c r="G23" s="69"/>
      <c r="H23" s="54"/>
      <c r="I23" s="74" t="s">
        <v>139</v>
      </c>
      <c r="K23" s="65"/>
      <c r="L23" s="132"/>
      <c r="M23" s="54"/>
      <c r="N23" s="188" t="s">
        <v>460</v>
      </c>
      <c r="O23" s="188"/>
      <c r="P23" s="188"/>
      <c r="Q23" s="188"/>
      <c r="R23" s="188"/>
      <c r="S23" s="188"/>
    </row>
    <row r="24" spans="1:19" s="67" customFormat="1" ht="12" customHeight="1">
      <c r="A24" s="65"/>
      <c r="B24" s="65"/>
      <c r="C24" s="132"/>
      <c r="D24" s="55"/>
      <c r="E24" s="71"/>
      <c r="F24" s="72"/>
      <c r="G24" s="54"/>
      <c r="H24" s="54"/>
      <c r="I24" s="75"/>
      <c r="K24" s="76"/>
      <c r="L24" s="54"/>
      <c r="M24" s="54"/>
      <c r="N24" s="54"/>
      <c r="O24" s="132"/>
      <c r="Q24" s="77"/>
      <c r="R24" s="77"/>
      <c r="S24" s="51"/>
    </row>
    <row r="25" spans="1:19" s="67" customFormat="1" ht="12" customHeight="1">
      <c r="A25" s="65"/>
      <c r="B25" s="65"/>
      <c r="C25" s="132"/>
      <c r="D25" s="55"/>
      <c r="E25" s="71"/>
      <c r="F25" s="72"/>
      <c r="G25" s="54"/>
      <c r="H25" s="54"/>
      <c r="I25" s="75"/>
      <c r="K25" s="76"/>
      <c r="L25" s="54"/>
      <c r="M25" s="54"/>
      <c r="N25" s="54"/>
      <c r="O25" s="132"/>
      <c r="Q25" s="77"/>
      <c r="R25" s="77"/>
      <c r="S25" s="51"/>
    </row>
    <row r="26" spans="1:19" s="67" customFormat="1" ht="12" customHeight="1">
      <c r="A26" s="65"/>
      <c r="B26" s="65"/>
      <c r="C26" s="132"/>
      <c r="D26" s="55"/>
      <c r="E26" s="71"/>
      <c r="F26" s="72"/>
      <c r="G26" s="54"/>
      <c r="H26" s="54"/>
      <c r="I26" s="75"/>
      <c r="K26" s="76"/>
      <c r="L26" s="54"/>
      <c r="M26" s="54"/>
      <c r="N26" s="54"/>
      <c r="O26" s="132"/>
      <c r="Q26" s="77"/>
      <c r="R26" s="77"/>
      <c r="S26" s="51"/>
    </row>
    <row r="27" spans="1:19" s="67" customFormat="1">
      <c r="A27" s="65"/>
      <c r="B27" s="65"/>
      <c r="C27" s="132"/>
      <c r="D27" s="55"/>
      <c r="E27" s="71"/>
      <c r="F27" s="72"/>
      <c r="G27" s="65"/>
      <c r="H27" s="54"/>
      <c r="I27" s="54"/>
      <c r="J27" s="54"/>
      <c r="K27" s="54"/>
      <c r="L27" s="132"/>
      <c r="M27" s="54"/>
      <c r="N27" s="54"/>
      <c r="O27" s="132"/>
      <c r="P27" s="132"/>
      <c r="Q27" s="132"/>
      <c r="R27" s="78"/>
      <c r="S27" s="51"/>
    </row>
    <row r="28" spans="1:19" s="67" customFormat="1">
      <c r="A28" s="65"/>
      <c r="B28" s="65"/>
      <c r="C28" s="132"/>
      <c r="D28" s="55"/>
      <c r="E28" s="71"/>
      <c r="F28" s="72"/>
      <c r="G28" s="65"/>
      <c r="H28" s="54"/>
      <c r="I28" s="54"/>
      <c r="J28" s="54"/>
      <c r="K28" s="54"/>
      <c r="L28" s="132"/>
      <c r="M28" s="54"/>
      <c r="N28" s="54"/>
      <c r="O28" s="132"/>
      <c r="P28" s="132"/>
      <c r="Q28" s="132"/>
      <c r="R28" s="78"/>
      <c r="S28" s="51"/>
    </row>
    <row r="29" spans="1:19" s="67" customFormat="1" ht="12.75" customHeight="1">
      <c r="A29" s="65"/>
      <c r="B29" s="180" t="s">
        <v>150</v>
      </c>
      <c r="C29" s="180"/>
      <c r="D29" s="180"/>
      <c r="E29" s="49"/>
      <c r="F29" s="79"/>
      <c r="G29" s="80"/>
      <c r="H29" s="80"/>
      <c r="I29" s="80"/>
      <c r="J29" s="80"/>
      <c r="K29" s="80"/>
      <c r="L29" s="80"/>
      <c r="M29" s="80"/>
      <c r="N29" s="181" t="s">
        <v>140</v>
      </c>
      <c r="O29" s="181"/>
      <c r="P29" s="181"/>
      <c r="Q29" s="181"/>
      <c r="R29" s="181"/>
      <c r="S29" s="181"/>
    </row>
    <row r="30" spans="1:19" s="67" customFormat="1" ht="12.75" customHeight="1">
      <c r="A30" s="65"/>
      <c r="B30" s="180"/>
      <c r="C30" s="180"/>
      <c r="D30" s="180"/>
      <c r="E30" s="49"/>
      <c r="F30" s="79"/>
      <c r="G30" s="80"/>
      <c r="H30" s="80"/>
      <c r="I30" s="80"/>
      <c r="J30" s="80"/>
      <c r="K30" s="80"/>
      <c r="L30" s="80"/>
      <c r="M30" s="80"/>
      <c r="N30" s="181"/>
      <c r="O30" s="181"/>
      <c r="P30" s="181"/>
      <c r="Q30" s="181"/>
      <c r="R30" s="181"/>
      <c r="S30" s="181"/>
    </row>
    <row r="31" spans="1:19" s="81" customFormat="1"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</row>
  </sheetData>
  <mergeCells count="39">
    <mergeCell ref="B31:S31"/>
    <mergeCell ref="N22:S22"/>
    <mergeCell ref="B23:D23"/>
    <mergeCell ref="N23:S23"/>
    <mergeCell ref="B30:D30"/>
    <mergeCell ref="N30:S30"/>
    <mergeCell ref="B29:D29"/>
    <mergeCell ref="N29:S29"/>
    <mergeCell ref="D20:G20"/>
    <mergeCell ref="H20:J20"/>
    <mergeCell ref="K20:M20"/>
    <mergeCell ref="N20:P20"/>
    <mergeCell ref="S7:S9"/>
    <mergeCell ref="K18:M18"/>
    <mergeCell ref="N18:P18"/>
    <mergeCell ref="E19:G19"/>
    <mergeCell ref="H19:J19"/>
    <mergeCell ref="K19:M19"/>
    <mergeCell ref="N19:P19"/>
    <mergeCell ref="E18:G18"/>
    <mergeCell ref="H18:J18"/>
    <mergeCell ref="A8:A9"/>
    <mergeCell ref="D16:P16"/>
    <mergeCell ref="E17:G17"/>
    <mergeCell ref="H17:J17"/>
    <mergeCell ref="K17:M17"/>
    <mergeCell ref="N17:P17"/>
    <mergeCell ref="B2:D2"/>
    <mergeCell ref="E2:R2"/>
    <mergeCell ref="B3:D3"/>
    <mergeCell ref="E3:R3"/>
    <mergeCell ref="B7:B9"/>
    <mergeCell ref="C7:C9"/>
    <mergeCell ref="D7:D9"/>
    <mergeCell ref="E7:E9"/>
    <mergeCell ref="F7:F9"/>
    <mergeCell ref="G7:G9"/>
    <mergeCell ref="H7:P7"/>
    <mergeCell ref="Q7:R8"/>
  </mergeCells>
  <conditionalFormatting sqref="C21:G21 C10:G14 R10:S14 R16:S21">
    <cfRule type="cellIs" dxfId="13" priority="3" stopIfTrue="1" operator="equal">
      <formula>0</formula>
    </cfRule>
  </conditionalFormatting>
  <conditionalFormatting sqref="S10:S14">
    <cfRule type="cellIs" dxfId="12" priority="2" stopIfTrue="1" operator="equal">
      <formula>0</formula>
    </cfRule>
  </conditionalFormatting>
  <conditionalFormatting sqref="Q10:Q14">
    <cfRule type="cellIs" dxfId="11" priority="1" stopIfTrue="1" operator="lessThan">
      <formula>4</formula>
    </cfRule>
  </conditionalFormatting>
  <printOptions horizontalCentered="1"/>
  <pageMargins left="0.17" right="0.16" top="0.19" bottom="0.2" header="0.17" footer="0.16"/>
  <pageSetup paperSize="9" orientation="portrait" r:id="rId1"/>
  <headerFooter alignWithMargins="0">
    <oddHeader xml:space="preserve">&amp;R&amp;P/&amp;N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IDCODE</vt:lpstr>
      <vt:lpstr>TONGHOP</vt:lpstr>
      <vt:lpstr>Phòng 301</vt:lpstr>
      <vt:lpstr>Phòng 501</vt:lpstr>
      <vt:lpstr>Phòng 508</vt:lpstr>
      <vt:lpstr>Phòng 609</vt:lpstr>
      <vt:lpstr>Phòng 610</vt:lpstr>
      <vt:lpstr>LPl2</vt:lpstr>
      <vt:lpstr>IN_DTK (L2)</vt:lpstr>
      <vt:lpstr>phong_coso</vt:lpstr>
      <vt:lpstr>CODEMON</vt:lpstr>
      <vt:lpstr>'IN_DTK (L2)'!Print_Titles</vt:lpstr>
      <vt:lpstr>'LPl2'!Print_Titles</vt:lpstr>
      <vt:lpstr>'Phòng 301'!Print_Titles</vt:lpstr>
      <vt:lpstr>'Phòng 501'!Print_Titles</vt:lpstr>
      <vt:lpstr>'Phòng 508'!Print_Titles</vt:lpstr>
      <vt:lpstr>'Phòng 609'!Print_Titles</vt:lpstr>
      <vt:lpstr>'Phòng 610'!Print_Titles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2020-07-08T01:30:39Z</cp:lastPrinted>
  <dcterms:created xsi:type="dcterms:W3CDTF">2009-04-20T08:11:00Z</dcterms:created>
  <dcterms:modified xsi:type="dcterms:W3CDTF">2020-07-08T01:40:26Z</dcterms:modified>
</cp:coreProperties>
</file>