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School supplies" sheetId="1" r:id="rId1"/>
    <sheet name="Cat or Dog" sheetId="2" r:id="rId2"/>
    <sheet name="Three Vacations" sheetId="3" r:id="rId3"/>
    <sheet name="Printer Confusion" sheetId="4" r:id="rId4"/>
    <sheet name="Cell Phone Bill" sheetId="5" r:id="rId5"/>
    <sheet name="Three cars" sheetId="6" r:id="rId6"/>
  </sheets>
  <calcPr calcId="152511"/>
</workbook>
</file>

<file path=xl/calcChain.xml><?xml version="1.0" encoding="utf-8"?>
<calcChain xmlns="http://schemas.openxmlformats.org/spreadsheetml/2006/main">
  <c r="I11" i="5" l="1"/>
  <c r="I15" i="5" s="1"/>
  <c r="I19" i="5" s="1"/>
  <c r="J9" i="5"/>
  <c r="J11" i="5" s="1"/>
  <c r="J15" i="5" s="1"/>
  <c r="J19" i="5" s="1"/>
  <c r="I9" i="5"/>
  <c r="H9" i="5"/>
  <c r="H11" i="5" s="1"/>
  <c r="H15" i="5" s="1"/>
  <c r="H19" i="5" s="1"/>
  <c r="C9" i="5"/>
  <c r="D9" i="5"/>
  <c r="D11" i="5" s="1"/>
  <c r="D15" i="5" s="1"/>
  <c r="D19" i="5" s="1"/>
  <c r="B9" i="5"/>
  <c r="B11" i="5"/>
  <c r="B15" i="5" s="1"/>
  <c r="B19" i="5" s="1"/>
  <c r="C11" i="5"/>
  <c r="C15" i="5"/>
  <c r="C19" i="5" s="1"/>
  <c r="J11" i="4" l="1"/>
  <c r="J13" i="4" s="1"/>
  <c r="J14" i="4" s="1"/>
  <c r="J17" i="4" s="1"/>
  <c r="J19" i="4" s="1"/>
  <c r="I11" i="4"/>
  <c r="I13" i="4" s="1"/>
  <c r="I14" i="4" s="1"/>
  <c r="I17" i="4" s="1"/>
  <c r="I19" i="4" s="1"/>
  <c r="H11" i="4"/>
  <c r="H13" i="4" s="1"/>
  <c r="H14" i="4" s="1"/>
  <c r="H17" i="4" s="1"/>
  <c r="H19" i="4" s="1"/>
  <c r="J6" i="4"/>
  <c r="I6" i="4"/>
  <c r="H6" i="4"/>
  <c r="B6" i="4"/>
  <c r="C19" i="4"/>
  <c r="D6" i="4"/>
  <c r="C6" i="4"/>
  <c r="D19" i="4"/>
  <c r="B19" i="4"/>
  <c r="C17" i="4"/>
  <c r="D17" i="4"/>
  <c r="B17" i="4"/>
  <c r="D14" i="4"/>
  <c r="C14" i="4"/>
  <c r="B14" i="4"/>
  <c r="C13" i="4"/>
  <c r="D13" i="4"/>
  <c r="B13" i="4"/>
  <c r="D11" i="4"/>
  <c r="C11" i="4"/>
  <c r="B11" i="4"/>
  <c r="L31" i="3" l="1"/>
  <c r="K31" i="3"/>
  <c r="J31" i="3"/>
  <c r="L27" i="3"/>
  <c r="K27" i="3"/>
  <c r="J27" i="3"/>
  <c r="L22" i="3"/>
  <c r="K22" i="3"/>
  <c r="J22" i="3"/>
  <c r="K17" i="3"/>
  <c r="J17" i="3"/>
  <c r="L15" i="3"/>
  <c r="L17" i="3" s="1"/>
  <c r="K15" i="3"/>
  <c r="J15" i="3"/>
  <c r="D31" i="3"/>
  <c r="E31" i="3"/>
  <c r="C31" i="3"/>
  <c r="D27" i="3"/>
  <c r="E27" i="3"/>
  <c r="C27" i="3"/>
  <c r="D22" i="3"/>
  <c r="E22" i="3"/>
  <c r="C22" i="3"/>
  <c r="C17" i="3"/>
  <c r="C33" i="3" s="1"/>
  <c r="D15" i="3"/>
  <c r="D17" i="3" s="1"/>
  <c r="E15" i="3"/>
  <c r="E17" i="3" s="1"/>
  <c r="C15" i="3"/>
  <c r="K33" i="3" l="1"/>
  <c r="L33" i="3"/>
  <c r="J33" i="3"/>
  <c r="E33" i="3"/>
  <c r="D33" i="3"/>
  <c r="C15" i="2"/>
  <c r="C16" i="2" s="1"/>
  <c r="C18" i="2" s="1"/>
  <c r="B15" i="2"/>
  <c r="B16" i="2" s="1"/>
  <c r="B18" i="2" s="1"/>
  <c r="C9" i="2"/>
  <c r="B9" i="2"/>
  <c r="N4" i="1" l="1"/>
  <c r="N5" i="1"/>
  <c r="N6" i="1"/>
  <c r="N19" i="1" s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19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</calcChain>
</file>

<file path=xl/sharedStrings.xml><?xml version="1.0" encoding="utf-8"?>
<sst xmlns="http://schemas.openxmlformats.org/spreadsheetml/2006/main" count="186" uniqueCount="99">
  <si>
    <t>Ball Point Pens</t>
  </si>
  <si>
    <t>USB Stick 5gb</t>
  </si>
  <si>
    <t>Walt-Mart</t>
  </si>
  <si>
    <t>Dollar Trap</t>
  </si>
  <si>
    <t>Office Repo</t>
  </si>
  <si>
    <t>TI-35 Calculator</t>
  </si>
  <si>
    <t>100 page notebooks</t>
  </si>
  <si>
    <t>bottle of 8 oz Glue</t>
  </si>
  <si>
    <t>rolls of clear tape</t>
  </si>
  <si>
    <t>Erasers</t>
  </si>
  <si>
    <t>No. 2 Pencils</t>
  </si>
  <si>
    <t>2 inch binders</t>
  </si>
  <si>
    <t>box of 8 Color Markers</t>
  </si>
  <si>
    <t>Stapler</t>
  </si>
  <si>
    <t>Planner Book</t>
  </si>
  <si>
    <t>Protractor</t>
  </si>
  <si>
    <t>Compass</t>
  </si>
  <si>
    <t>Bottle Liquid Paper</t>
  </si>
  <si>
    <t>Susan</t>
  </si>
  <si>
    <t>Total</t>
  </si>
  <si>
    <t>Tim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</si>
  <si>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</si>
  <si>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</si>
  <si>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</si>
  <si>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</si>
  <si>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</si>
  <si>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</si>
  <si>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</si>
  <si>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</si>
  <si>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Toal</t>
  </si>
  <si>
    <t>Monthly</t>
  </si>
  <si>
    <t>Food</t>
  </si>
  <si>
    <t>Litter</t>
  </si>
  <si>
    <t>Treats</t>
  </si>
  <si>
    <t>SubTotal</t>
  </si>
  <si>
    <t>Monthly Total</t>
  </si>
  <si>
    <t>One Year Costs</t>
  </si>
  <si>
    <t>susan</t>
  </si>
  <si>
    <t>Orlando theme parks</t>
  </si>
  <si>
    <t>Miami cruise</t>
  </si>
  <si>
    <t>Chicago museum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</si>
  <si>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</si>
  <si>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</si>
  <si>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</si>
  <si>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</si>
  <si>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</si>
  <si>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</si>
  <si>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</si>
  <si>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</si>
  <si>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</si>
  <si>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</si>
  <si>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</si>
  <si>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</si>
  <si>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 of people in the group</t>
  </si>
  <si>
    <t>Total costs of tickets</t>
  </si>
  <si>
    <t>Hotel Expenses</t>
  </si>
  <si>
    <t>Hotel cost per night</t>
  </si>
  <si>
    <t>Number of nights</t>
  </si>
  <si>
    <t>Hotel total</t>
  </si>
  <si>
    <t>Foods Expenses</t>
  </si>
  <si>
    <t>Food Total</t>
  </si>
  <si>
    <t>Car expenses</t>
  </si>
  <si>
    <t>Car total</t>
  </si>
  <si>
    <t>Food cost per person per day</t>
  </si>
  <si>
    <t>Number of days</t>
  </si>
  <si>
    <t>Car rental per day</t>
  </si>
  <si>
    <t xml:space="preserve">Epsilon </t>
  </si>
  <si>
    <t>HV</t>
  </si>
  <si>
    <t>Zero</t>
  </si>
  <si>
    <t>Purchase Price</t>
  </si>
  <si>
    <t>Cost of a set of cartdriges</t>
  </si>
  <si>
    <t>Pages cartdriges can print</t>
  </si>
  <si>
    <t>Cost per page</t>
  </si>
  <si>
    <t>Expected pages per day</t>
  </si>
  <si>
    <t>Days in week</t>
  </si>
  <si>
    <t>Weeks in a year</t>
  </si>
  <si>
    <t>Total pages in a year</t>
  </si>
  <si>
    <t>Pages per year</t>
  </si>
  <si>
    <t>Printing costs per year</t>
  </si>
  <si>
    <t>Years</t>
  </si>
  <si>
    <t>Total Printing cost</t>
  </si>
  <si>
    <t>Total Costs</t>
  </si>
  <si>
    <t>HP</t>
  </si>
  <si>
    <t>X-mobile</t>
  </si>
  <si>
    <t>Veritium</t>
  </si>
  <si>
    <t>ABC</t>
  </si>
  <si>
    <t>Purchase price per month</t>
  </si>
  <si>
    <t>Taxes and fees</t>
  </si>
  <si>
    <t>Data plan to use</t>
  </si>
  <si>
    <t>Data avalaible</t>
  </si>
  <si>
    <t>Extra data</t>
  </si>
  <si>
    <t>Fees on extra data per month</t>
  </si>
  <si>
    <t>Cell phone rental per month</t>
  </si>
  <si>
    <t>Total fees per month</t>
  </si>
  <si>
    <t>Number of month per year</t>
  </si>
  <si>
    <t>Number of years</t>
  </si>
  <si>
    <t xml:space="preserve">Total Costs </t>
  </si>
  <si>
    <t>Initial Phone purchase</t>
  </si>
  <si>
    <t>Total Fees on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</si>
</sst>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164" fontId="0" fillId="5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64" fontId="0" fillId="6" borderId="0" xfId="0" applyNumberFormat="1" applyFill="1"/>
    <xf numFmtId="164" fontId="0" fillId="7" borderId="0" xfId="0" applyNumberFormat="1" applyFill="1"/>
    <xf numFmtId="0" fontId="2" fillId="8" borderId="0" xfId="0" applyFont="1" applyFill="1"/>
    <xf numFmtId="0" fontId="0" fillId="8" borderId="0" xfId="0" applyFill="1"/>
    <xf numFmtId="164" fontId="0" fillId="8" borderId="0" xfId="0" applyNumberFormat="1" applyFill="1"/>
    <xf numFmtId="0" fontId="0" fillId="0" borderId="0" xfId="0" applyFill="1"/>
    <xf numFmtId="0" fontId="0" fillId="9" borderId="0" xfId="0" applyFill="1"/>
    <xf numFmtId="0" fontId="2" fillId="5" borderId="0" xfId="0" applyFont="1" applyFill="1"/>
    <xf numFmtId="0" fontId="2" fillId="9" borderId="0" xfId="0" applyFont="1" applyFill="1"/>
    <xf numFmtId="164" fontId="0" fillId="9" borderId="0" xfId="0" applyNumberFormat="1" applyFill="1"/>
    <xf numFmtId="0" fontId="0" fillId="10" borderId="0" xfId="0" applyFill="1"/>
    <xf numFmtId="0" fontId="0" fillId="11" borderId="0" xfId="0" applyFill="1"/>
    <xf numFmtId="164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Comparison between the 3 shops for Susan's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supplies'!$G$18:$I$18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supplies'!$G$19:$I$19</c:f>
              <c:numCache>
                <c:formatCode>_-[$$-1009]* #\ ##0.00_-;\-[$$-1009]* #\ ##0.00_-;_-[$$-1009]* "-"??_-;_-@_-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557920"/>
        <c:axId val="1646549760"/>
      </c:barChart>
      <c:catAx>
        <c:axId val="16465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49760"/>
        <c:crosses val="autoZero"/>
        <c:auto val="1"/>
        <c:lblAlgn val="ctr"/>
        <c:lblOffset val="100"/>
        <c:noMultiLvlLbl val="0"/>
      </c:catAx>
      <c:valAx>
        <c:axId val="16465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baseline="0">
                <a:effectLst/>
              </a:rPr>
              <a:t>Comparison between the 3 shops for Tim's list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'School supplies'!$K$19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'School supplies'!$L$18:$N$18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'School supplies'!$L$19:$N$19</c:f>
              <c:numCache>
                <c:formatCode>_-[$$-1009]* #\ ##0.00_-;\-[$$-1009]* #\ ##0.00_-;_-[$$-1009]* "-"??_-;_-@_-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6554112"/>
        <c:axId val="1646550304"/>
      </c:barChart>
      <c:catAx>
        <c:axId val="16465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50304"/>
        <c:crosses val="autoZero"/>
        <c:auto val="1"/>
        <c:lblAlgn val="ctr"/>
        <c:lblOffset val="100"/>
        <c:noMultiLvlLbl val="0"/>
      </c:catAx>
      <c:valAx>
        <c:axId val="16465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'Cat or Dog'!$B$17:$C$17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'Cat or Dog'!$B$18:$C$18</c:f>
              <c:numCache>
                <c:formatCode>_-[$$-1009]* #\ ##0.00_-;\-[$$-1009]* #\ ##0.00_-;_-[$$-1009]* "-"??_-;_-@_-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6549216"/>
        <c:axId val="1646556288"/>
      </c:barChart>
      <c:catAx>
        <c:axId val="16465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56288"/>
        <c:crosses val="autoZero"/>
        <c:auto val="1"/>
        <c:lblAlgn val="ctr"/>
        <c:lblOffset val="100"/>
        <c:noMultiLvlLbl val="0"/>
      </c:catAx>
      <c:valAx>
        <c:axId val="16465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4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Susan and her husband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Vacations'!$C$1:$E$1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Vacations'!$C$33:$E$33</c:f>
              <c:numCache>
                <c:formatCode>_-[$$-1009]* #\ ##0.00_-;\-[$$-1009]* #\ ##0.00_-;_-[$$-1009]* "-"??_-;_-@_-</c:formatCode>
                <c:ptCount val="3"/>
                <c:pt idx="0">
                  <c:v>1754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6562272"/>
        <c:axId val="1646559008"/>
      </c:barChart>
      <c:catAx>
        <c:axId val="16465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59008"/>
        <c:crosses val="autoZero"/>
        <c:auto val="1"/>
        <c:lblAlgn val="ctr"/>
        <c:lblOffset val="100"/>
        <c:noMultiLvlLbl val="0"/>
      </c:catAx>
      <c:valAx>
        <c:axId val="1646559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6465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Expenses for Tim and his family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'Three Vacations'!$J$1:$L$1</c:f>
              <c:strCache>
                <c:ptCount val="3"/>
                <c:pt idx="0">
                  <c:v>Chicago museum</c:v>
                </c:pt>
                <c:pt idx="1">
                  <c:v>Orlando theme parks</c:v>
                </c:pt>
                <c:pt idx="2">
                  <c:v>Miami cruise</c:v>
                </c:pt>
              </c:strCache>
            </c:strRef>
          </c:cat>
          <c:val>
            <c:numRef>
              <c:f>'Three Vacations'!$J$33:$L$33</c:f>
              <c:numCache>
                <c:formatCode>_-[$$-1009]* #\ ##0.00_-;\-[$$-1009]* #\ ##0.00_-;_-[$$-1009]* "-"??_-;_-@_-</c:formatCode>
                <c:ptCount val="3"/>
                <c:pt idx="0">
                  <c:v>2848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6560096"/>
        <c:axId val="1646560640"/>
      </c:barChart>
      <c:catAx>
        <c:axId val="164656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6560640"/>
        <c:crosses val="autoZero"/>
        <c:auto val="1"/>
        <c:lblAlgn val="ctr"/>
        <c:lblOffset val="100"/>
        <c:noMultiLvlLbl val="0"/>
      </c:catAx>
      <c:valAx>
        <c:axId val="164656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6465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per printer</a:t>
            </a:r>
            <a:r>
              <a:rPr lang="fr-FR" baseline="0"/>
              <a:t> for Susan's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Confusion'!$B$18:$D$18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Confusion'!$B$19:$D$19</c:f>
              <c:numCache>
                <c:formatCode>_-[$$-1009]* #\ ##0.00_-;\-[$$-1009]* #\ ##0.00_-;_-[$$-1009]* "-"??_-;_-@_-</c:formatCode>
                <c:ptCount val="3"/>
                <c:pt idx="0">
                  <c:v>1171</c:v>
                </c:pt>
                <c:pt idx="1">
                  <c:v>1252.2</c:v>
                </c:pt>
                <c:pt idx="2">
                  <c:v>759.29090909090905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20336"/>
        <c:axId val="1650122512"/>
      </c:barChart>
      <c:catAx>
        <c:axId val="165012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22512"/>
        <c:crosses val="autoZero"/>
        <c:auto val="1"/>
        <c:lblAlgn val="ctr"/>
        <c:lblOffset val="100"/>
        <c:noMultiLvlLbl val="0"/>
      </c:catAx>
      <c:valAx>
        <c:axId val="1650122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6501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per printer for Tim's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'Printer Confusion'!$H$18:$J$18</c:f>
              <c:strCache>
                <c:ptCount val="3"/>
                <c:pt idx="0">
                  <c:v>Epsilon 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'Printer Confusion'!$H$19:$J$19</c:f>
              <c:numCache>
                <c:formatCode>_-[$$-1009]* #\ ##0.00_-;\-[$$-1009]* #\ ##0.00_-;_-[$$-1009]* "-"??_-;_-@_-</c:formatCode>
                <c:ptCount val="3"/>
                <c:pt idx="0">
                  <c:v>37740</c:v>
                </c:pt>
                <c:pt idx="1">
                  <c:v>38830</c:v>
                </c:pt>
                <c:pt idx="2">
                  <c:v>13346.363636363636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24144"/>
        <c:axId val="1650124688"/>
      </c:barChart>
      <c:catAx>
        <c:axId val="165012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24688"/>
        <c:crosses val="autoZero"/>
        <c:auto val="1"/>
        <c:lblAlgn val="ctr"/>
        <c:lblOffset val="100"/>
        <c:noMultiLvlLbl val="0"/>
      </c:catAx>
      <c:valAx>
        <c:axId val="1650124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65012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costs  for cell phone bill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Bill'!$B$1:$D$1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Bill'!$B$19:$D$19</c:f>
              <c:numCache>
                <c:formatCode>_-[$$-1009]* #\ ##0.00_-;\-[$$-1009]* #\ ##0.00_-;_-[$$-1009]* "-"??_-;_-@_-</c:formatCode>
                <c:ptCount val="3"/>
                <c:pt idx="0">
                  <c:v>2364</c:v>
                </c:pt>
                <c:pt idx="1">
                  <c:v>13560</c:v>
                </c:pt>
                <c:pt idx="2">
                  <c:v>1560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21968"/>
        <c:axId val="1650123056"/>
      </c:barChart>
      <c:catAx>
        <c:axId val="165012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123056"/>
        <c:crosses val="autoZero"/>
        <c:auto val="1"/>
        <c:lblAlgn val="ctr"/>
        <c:lblOffset val="100"/>
        <c:noMultiLvlLbl val="0"/>
      </c:catAx>
      <c:valAx>
        <c:axId val="165012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65012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'Cell Phone Bill'!$H$1:$J$1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'Cell Phone Bill'!$H$19:$J$19</c:f>
              <c:numCache>
                <c:formatCode>_-[$$-1009]* #\ ##0.00_-;\-[$$-1009]* #\ ##0.00_-;_-[$$-1009]* "-"??_-;_-@_-</c:formatCode>
                <c:ptCount val="3"/>
                <c:pt idx="0">
                  <c:v>1404</c:v>
                </c:pt>
                <c:pt idx="1">
                  <c:v>12840</c:v>
                </c:pt>
                <c:pt idx="2">
                  <c:v>1320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27755968"/>
        <c:axId val="1727761408"/>
      </c:barChart>
      <c:catAx>
        <c:axId val="17277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7761408"/>
        <c:crosses val="autoZero"/>
        <c:auto val="1"/>
        <c:lblAlgn val="ctr"/>
        <c:lblOffset val="100"/>
        <c:noMultiLvlLbl val="0"/>
      </c:catAx>
      <c:valAx>
        <c:axId val="1727761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1009]* #\ ##0.00_-;\-[$$-1009]* #\ ##0.00_-;_-[$$-1009]* &quot;-&quot;??_-;_-@_-" sourceLinked="1"/>
        <c:majorTickMark val="none"/>
        <c:minorTickMark val="none"/>
        <c:tickLblPos val="nextTo"/>
        <c:crossAx val="172775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119062</xdr:rowOff>
    </xdr:from>
    <xdr:to>
      <xdr:col>7</xdr:col>
      <xdr:colOff>723900</xdr:colOff>
      <xdr:row>35</xdr:row>
      <xdr:rowOff>4762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20</xdr:row>
      <xdr:rowOff>157162</xdr:rowOff>
    </xdr:from>
    <xdr:to>
      <xdr:col>15</xdr:col>
      <xdr:colOff>390525</xdr:colOff>
      <xdr:row>35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623887</xdr:colOff>
      <xdr:row>1</xdr:row>
      <xdr:rowOff>180975</xdr:rowOff>
    </xdr:from>
    <xdr:to>
      <xdr:col>10</xdr:col>
      <xdr:colOff>623887</xdr:colOff>
      <xdr:row>16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1038225</xdr:colOff>
      <xdr:row>35</xdr:row>
      <xdr:rowOff>147637</xdr:rowOff>
    </xdr:from>
    <xdr:to>
      <xdr:col>4</xdr:col>
      <xdr:colOff>514350</xdr:colOff>
      <xdr:row>50</xdr:row>
      <xdr:rowOff>33337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36</xdr:row>
      <xdr:rowOff>109537</xdr:rowOff>
    </xdr:from>
    <xdr:to>
      <xdr:col>11</xdr:col>
      <xdr:colOff>266700</xdr:colOff>
      <xdr:row>50</xdr:row>
      <xdr:rowOff>185737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20</xdr:row>
      <xdr:rowOff>157162</xdr:rowOff>
    </xdr:from>
    <xdr:to>
      <xdr:col>3</xdr:col>
      <xdr:colOff>781050</xdr:colOff>
      <xdr:row>35</xdr:row>
      <xdr:rowOff>42862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21</xdr:row>
      <xdr:rowOff>138112</xdr:rowOff>
    </xdr:from>
    <xdr:to>
      <xdr:col>9</xdr:col>
      <xdr:colOff>366712</xdr:colOff>
      <xdr:row>36</xdr:row>
      <xdr:rowOff>23812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20</xdr:row>
      <xdr:rowOff>80962</xdr:rowOff>
    </xdr:from>
    <xdr:to>
      <xdr:col>4</xdr:col>
      <xdr:colOff>428625</xdr:colOff>
      <xdr:row>34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519112</xdr:colOff>
      <xdr:row>20</xdr:row>
      <xdr:rowOff>119062</xdr:rowOff>
    </xdr:from>
    <xdr:to>
      <xdr:col>10</xdr:col>
      <xdr:colOff>166687</xdr:colOff>
      <xdr:row>35</xdr:row>
      <xdr:rowOff>4762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N19"/>
  <sheetViews>
    <sheetView topLeftCell="B1" workbookViewId="0">
      <selection activeCell="C38" sqref="C38"/>
    </sheetView>
  </sheetViews>
  <sheetFormatPr baseColWidth="10" defaultColWidth="9.140625" defaultRowHeight="15" x14ac:dyDescent="0.25"/>
  <cols>
    <col min="1" max="1" width="26.7109375" customWidth="1"/>
    <col min="2" max="2" width="13.42578125" customWidth="1"/>
    <col min="3" max="3" width="12.140625" customWidth="1"/>
    <col min="4" max="4" width="14" customWidth="1"/>
    <col min="7" max="7" width="15.5703125" customWidth="1"/>
    <col min="8" max="8" width="13.28515625" customWidth="1"/>
    <col min="9" max="9" width="14.42578125" customWidth="1"/>
    <col min="12" max="12" width="12.5703125" customWidth="1"/>
    <col min="13" max="13" width="12.7109375" customWidth="1"/>
    <col min="14" max="14" width="12.5703125" customWidth="1"/>
  </cols>
  <sheetData>
    <row r="2" spans="1:14" x14ac:dyDescent="0.25">
      <c r="B2" s="1" t="s">
        <v>2</v>
      </c>
      <c r="C2" s="1" t="s">
        <v>3</v>
      </c>
      <c r="D2" s="1" t="s">
        <v>4</v>
      </c>
      <c r="F2" s="1" t="s">
        <v>18</v>
      </c>
      <c r="G2" s="1" t="s">
        <v>2</v>
      </c>
      <c r="H2" s="1" t="s">
        <v>3</v>
      </c>
      <c r="I2" s="1" t="s">
        <v>4</v>
      </c>
      <c r="K2" s="1" t="s">
        <v>20</v>
      </c>
      <c r="L2" s="1" t="s">
        <v>2</v>
      </c>
      <c r="M2" s="1" t="s">
        <v>3</v>
      </c>
      <c r="N2" s="1" t="s">
        <v>4</v>
      </c>
    </row>
    <row r="3" spans="1:14" x14ac:dyDescent="0.25">
      <c r="A3" s="1" t="s">
        <v>0</v>
      </c>
      <c r="B3" s="2">
        <v>0.5</v>
      </c>
      <c r="C3" s="2">
        <v>0.4</v>
      </c>
      <c r="D3" s="2">
        <v>1.4</v>
      </c>
      <c r="F3" s="3">
        <v>3</v>
      </c>
      <c r="G3" s="2">
        <f>B3*F3</f>
        <v>1.5</v>
      </c>
      <c r="H3" s="2">
        <f>C3*F3</f>
        <v>1.2000000000000002</v>
      </c>
      <c r="I3" s="2">
        <f>D3*F3</f>
        <v>4.1999999999999993</v>
      </c>
      <c r="K3" s="3">
        <v>5</v>
      </c>
      <c r="L3" s="2">
        <f>B3*K3</f>
        <v>2.5</v>
      </c>
      <c r="M3" s="2">
        <f>C3*K3</f>
        <v>2</v>
      </c>
      <c r="N3" s="2">
        <f>D3*K3</f>
        <v>7</v>
      </c>
    </row>
    <row r="4" spans="1:14" x14ac:dyDescent="0.25">
      <c r="A4" s="1" t="s">
        <v>5</v>
      </c>
      <c r="B4" s="2">
        <v>28</v>
      </c>
      <c r="C4" s="2">
        <v>33</v>
      </c>
      <c r="D4" s="2">
        <v>31</v>
      </c>
      <c r="F4" s="3">
        <v>1</v>
      </c>
      <c r="G4" s="2">
        <f t="shared" ref="G4:G17" si="0">B4*F4</f>
        <v>28</v>
      </c>
      <c r="H4" s="2">
        <f t="shared" ref="H4:H17" si="1">C4*F4</f>
        <v>33</v>
      </c>
      <c r="I4" s="2">
        <f t="shared" ref="I4:I17" si="2">D4*F4</f>
        <v>31</v>
      </c>
      <c r="K4" s="3">
        <v>1</v>
      </c>
      <c r="L4" s="2">
        <f t="shared" ref="L4:L17" si="3">B4*K4</f>
        <v>28</v>
      </c>
      <c r="M4" s="2">
        <f t="shared" ref="M4:M17" si="4">C4*K4</f>
        <v>33</v>
      </c>
      <c r="N4" s="2">
        <f t="shared" ref="N4:N17" si="5">D4*K4</f>
        <v>31</v>
      </c>
    </row>
    <row r="5" spans="1:14" x14ac:dyDescent="0.25">
      <c r="A5" s="1" t="s">
        <v>6</v>
      </c>
      <c r="B5" s="2">
        <v>1.8</v>
      </c>
      <c r="C5" s="2">
        <v>1</v>
      </c>
      <c r="D5" s="2">
        <v>2</v>
      </c>
      <c r="F5" s="3">
        <v>7</v>
      </c>
      <c r="G5" s="2">
        <f t="shared" si="0"/>
        <v>12.6</v>
      </c>
      <c r="H5" s="2">
        <f t="shared" si="1"/>
        <v>7</v>
      </c>
      <c r="I5" s="2">
        <f t="shared" si="2"/>
        <v>14</v>
      </c>
      <c r="K5" s="3">
        <v>4</v>
      </c>
      <c r="L5" s="2">
        <f t="shared" si="3"/>
        <v>7.2</v>
      </c>
      <c r="M5" s="2">
        <f t="shared" si="4"/>
        <v>4</v>
      </c>
      <c r="N5" s="2">
        <f t="shared" si="5"/>
        <v>8</v>
      </c>
    </row>
    <row r="6" spans="1:14" x14ac:dyDescent="0.25">
      <c r="A6" s="1" t="s">
        <v>7</v>
      </c>
      <c r="B6" s="2">
        <v>1.2</v>
      </c>
      <c r="C6" s="2">
        <v>0.8</v>
      </c>
      <c r="D6" s="2">
        <v>1.5</v>
      </c>
      <c r="F6" s="3">
        <v>1</v>
      </c>
      <c r="G6" s="2">
        <f t="shared" si="0"/>
        <v>1.2</v>
      </c>
      <c r="H6" s="2">
        <f t="shared" si="1"/>
        <v>0.8</v>
      </c>
      <c r="I6" s="2">
        <f t="shared" si="2"/>
        <v>1.5</v>
      </c>
      <c r="K6" s="3">
        <v>2</v>
      </c>
      <c r="L6" s="2">
        <f t="shared" si="3"/>
        <v>2.4</v>
      </c>
      <c r="M6" s="2">
        <f t="shared" si="4"/>
        <v>1.6</v>
      </c>
      <c r="N6" s="2">
        <f t="shared" si="5"/>
        <v>3</v>
      </c>
    </row>
    <row r="7" spans="1:14" x14ac:dyDescent="0.25">
      <c r="A7" s="1" t="s">
        <v>8</v>
      </c>
      <c r="B7" s="2">
        <v>2.4</v>
      </c>
      <c r="C7" s="2">
        <v>1.4</v>
      </c>
      <c r="D7" s="2">
        <v>2.4</v>
      </c>
      <c r="F7" s="3">
        <v>2</v>
      </c>
      <c r="G7" s="2">
        <f t="shared" si="0"/>
        <v>4.8</v>
      </c>
      <c r="H7" s="2">
        <f t="shared" si="1"/>
        <v>2.8</v>
      </c>
      <c r="I7" s="2">
        <f t="shared" si="2"/>
        <v>4.8</v>
      </c>
      <c r="K7" s="3">
        <v>2</v>
      </c>
      <c r="L7" s="2">
        <f t="shared" si="3"/>
        <v>4.8</v>
      </c>
      <c r="M7" s="2">
        <f t="shared" si="4"/>
        <v>2.8</v>
      </c>
      <c r="N7" s="2">
        <f t="shared" si="5"/>
        <v>4.8</v>
      </c>
    </row>
    <row r="8" spans="1:14" x14ac:dyDescent="0.25">
      <c r="A8" s="1" t="s">
        <v>9</v>
      </c>
      <c r="B8" s="2">
        <v>0.9</v>
      </c>
      <c r="C8" s="2">
        <v>0.2</v>
      </c>
      <c r="D8" s="2">
        <v>0.8</v>
      </c>
      <c r="F8" s="3">
        <v>2</v>
      </c>
      <c r="G8" s="2">
        <f t="shared" si="0"/>
        <v>1.8</v>
      </c>
      <c r="H8" s="2">
        <f t="shared" si="1"/>
        <v>0.4</v>
      </c>
      <c r="I8" s="2">
        <f t="shared" si="2"/>
        <v>1.6</v>
      </c>
      <c r="K8" s="3">
        <v>2</v>
      </c>
      <c r="L8" s="2">
        <f t="shared" si="3"/>
        <v>1.8</v>
      </c>
      <c r="M8" s="2">
        <f t="shared" si="4"/>
        <v>0.4</v>
      </c>
      <c r="N8" s="2">
        <f t="shared" si="5"/>
        <v>1.6</v>
      </c>
    </row>
    <row r="9" spans="1:14" x14ac:dyDescent="0.25">
      <c r="A9" s="1" t="s">
        <v>10</v>
      </c>
      <c r="B9" s="2">
        <v>0.99</v>
      </c>
      <c r="C9" s="2">
        <v>0.59</v>
      </c>
      <c r="D9" s="2">
        <v>2.59</v>
      </c>
      <c r="F9" s="3">
        <v>1</v>
      </c>
      <c r="G9" s="2">
        <f t="shared" si="0"/>
        <v>0.99</v>
      </c>
      <c r="H9" s="2">
        <f t="shared" si="1"/>
        <v>0.59</v>
      </c>
      <c r="I9" s="2">
        <f t="shared" si="2"/>
        <v>2.59</v>
      </c>
      <c r="K9" s="3">
        <v>10</v>
      </c>
      <c r="L9" s="2">
        <f t="shared" si="3"/>
        <v>9.9</v>
      </c>
      <c r="M9" s="2">
        <f t="shared" si="4"/>
        <v>5.8999999999999995</v>
      </c>
      <c r="N9" s="2">
        <f t="shared" si="5"/>
        <v>25.9</v>
      </c>
    </row>
    <row r="10" spans="1:14" x14ac:dyDescent="0.25">
      <c r="A10" s="1" t="s">
        <v>11</v>
      </c>
      <c r="B10" s="2">
        <v>1.25</v>
      </c>
      <c r="C10" s="2">
        <v>3.25</v>
      </c>
      <c r="D10" s="2">
        <v>2.15</v>
      </c>
      <c r="F10" s="3">
        <v>4</v>
      </c>
      <c r="G10" s="2">
        <f t="shared" si="0"/>
        <v>5</v>
      </c>
      <c r="H10" s="2">
        <f t="shared" si="1"/>
        <v>13</v>
      </c>
      <c r="I10" s="2">
        <f t="shared" si="2"/>
        <v>8.6</v>
      </c>
      <c r="K10" s="3">
        <v>1</v>
      </c>
      <c r="L10" s="2">
        <f t="shared" si="3"/>
        <v>1.25</v>
      </c>
      <c r="M10" s="2">
        <f t="shared" si="4"/>
        <v>3.25</v>
      </c>
      <c r="N10" s="2">
        <f t="shared" si="5"/>
        <v>2.15</v>
      </c>
    </row>
    <row r="11" spans="1:14" x14ac:dyDescent="0.25">
      <c r="A11" s="1" t="s">
        <v>1</v>
      </c>
      <c r="B11" s="2">
        <v>9.5</v>
      </c>
      <c r="C11" s="2">
        <v>14</v>
      </c>
      <c r="D11" s="2">
        <v>13</v>
      </c>
      <c r="F11" s="3">
        <v>1</v>
      </c>
      <c r="G11" s="2">
        <f t="shared" si="0"/>
        <v>9.5</v>
      </c>
      <c r="H11" s="2">
        <f t="shared" si="1"/>
        <v>14</v>
      </c>
      <c r="I11" s="2">
        <f t="shared" si="2"/>
        <v>13</v>
      </c>
      <c r="K11" s="3">
        <v>1</v>
      </c>
      <c r="L11" s="2">
        <f t="shared" si="3"/>
        <v>9.5</v>
      </c>
      <c r="M11" s="2">
        <f t="shared" si="4"/>
        <v>14</v>
      </c>
      <c r="N11" s="2">
        <f t="shared" si="5"/>
        <v>13</v>
      </c>
    </row>
    <row r="12" spans="1:14" x14ac:dyDescent="0.25">
      <c r="A12" s="1" t="s">
        <v>12</v>
      </c>
      <c r="B12" s="2">
        <v>4.55</v>
      </c>
      <c r="C12" s="2">
        <v>2.5499999999999998</v>
      </c>
      <c r="D12" s="2">
        <v>6</v>
      </c>
      <c r="F12" s="3">
        <v>1</v>
      </c>
      <c r="G12" s="2">
        <f t="shared" si="0"/>
        <v>4.55</v>
      </c>
      <c r="H12" s="2">
        <f t="shared" si="1"/>
        <v>2.5499999999999998</v>
      </c>
      <c r="I12" s="2">
        <f t="shared" si="2"/>
        <v>6</v>
      </c>
      <c r="K12" s="3">
        <v>1</v>
      </c>
      <c r="L12" s="2">
        <f t="shared" si="3"/>
        <v>4.55</v>
      </c>
      <c r="M12" s="2">
        <f t="shared" si="4"/>
        <v>2.5499999999999998</v>
      </c>
      <c r="N12" s="2">
        <f t="shared" si="5"/>
        <v>6</v>
      </c>
    </row>
    <row r="13" spans="1:14" x14ac:dyDescent="0.25">
      <c r="A13" s="1" t="s">
        <v>13</v>
      </c>
      <c r="B13" s="2">
        <v>4.2</v>
      </c>
      <c r="C13" s="2">
        <v>2.2000000000000002</v>
      </c>
      <c r="D13" s="2">
        <v>3</v>
      </c>
      <c r="F13" s="3">
        <v>1</v>
      </c>
      <c r="G13" s="2">
        <f t="shared" si="0"/>
        <v>4.2</v>
      </c>
      <c r="H13" s="2">
        <f t="shared" si="1"/>
        <v>2.2000000000000002</v>
      </c>
      <c r="I13" s="2">
        <f t="shared" si="2"/>
        <v>3</v>
      </c>
      <c r="K13" s="3">
        <v>0</v>
      </c>
      <c r="L13" s="2">
        <f t="shared" si="3"/>
        <v>0</v>
      </c>
      <c r="M13" s="2">
        <f t="shared" si="4"/>
        <v>0</v>
      </c>
      <c r="N13" s="2">
        <f t="shared" si="5"/>
        <v>0</v>
      </c>
    </row>
    <row r="14" spans="1:14" x14ac:dyDescent="0.25">
      <c r="A14" s="1" t="s">
        <v>14</v>
      </c>
      <c r="B14" s="2">
        <v>3.9</v>
      </c>
      <c r="C14" s="2">
        <v>5</v>
      </c>
      <c r="D14" s="2">
        <v>8</v>
      </c>
      <c r="F14" s="3">
        <v>1</v>
      </c>
      <c r="G14" s="2">
        <f t="shared" si="0"/>
        <v>3.9</v>
      </c>
      <c r="H14" s="2">
        <f t="shared" si="1"/>
        <v>5</v>
      </c>
      <c r="I14" s="2">
        <f t="shared" si="2"/>
        <v>8</v>
      </c>
      <c r="K14" s="3">
        <v>0</v>
      </c>
      <c r="L14" s="2">
        <f t="shared" si="3"/>
        <v>0</v>
      </c>
      <c r="M14" s="2">
        <f t="shared" si="4"/>
        <v>0</v>
      </c>
      <c r="N14" s="2">
        <f t="shared" si="5"/>
        <v>0</v>
      </c>
    </row>
    <row r="15" spans="1:14" x14ac:dyDescent="0.25">
      <c r="A15" s="1" t="s">
        <v>15</v>
      </c>
      <c r="B15" s="2">
        <v>1</v>
      </c>
      <c r="C15" s="2">
        <v>2</v>
      </c>
      <c r="D15" s="2">
        <v>1</v>
      </c>
      <c r="F15" s="3">
        <v>1</v>
      </c>
      <c r="G15" s="2">
        <f t="shared" si="0"/>
        <v>1</v>
      </c>
      <c r="H15" s="2">
        <f t="shared" si="1"/>
        <v>2</v>
      </c>
      <c r="I15" s="2">
        <f t="shared" si="2"/>
        <v>1</v>
      </c>
      <c r="K15" s="3">
        <v>0</v>
      </c>
      <c r="L15" s="2">
        <f t="shared" si="3"/>
        <v>0</v>
      </c>
      <c r="M15" s="2">
        <f t="shared" si="4"/>
        <v>0</v>
      </c>
      <c r="N15" s="2">
        <f t="shared" si="5"/>
        <v>0</v>
      </c>
    </row>
    <row r="16" spans="1:14" x14ac:dyDescent="0.25">
      <c r="A16" s="1" t="s">
        <v>16</v>
      </c>
      <c r="B16" s="2">
        <v>1.75</v>
      </c>
      <c r="C16" s="2">
        <v>2</v>
      </c>
      <c r="D16" s="2">
        <v>1</v>
      </c>
      <c r="F16" s="3">
        <v>1</v>
      </c>
      <c r="G16" s="2">
        <f t="shared" si="0"/>
        <v>1.75</v>
      </c>
      <c r="H16" s="2">
        <f t="shared" si="1"/>
        <v>2</v>
      </c>
      <c r="I16" s="2">
        <f t="shared" si="2"/>
        <v>1</v>
      </c>
      <c r="K16" s="3">
        <v>0</v>
      </c>
      <c r="L16" s="2">
        <f t="shared" si="3"/>
        <v>0</v>
      </c>
      <c r="M16" s="2">
        <f t="shared" si="4"/>
        <v>0</v>
      </c>
      <c r="N16" s="2">
        <f t="shared" si="5"/>
        <v>0</v>
      </c>
    </row>
    <row r="17" spans="1:14" x14ac:dyDescent="0.25">
      <c r="A17" s="1" t="s">
        <v>17</v>
      </c>
      <c r="B17" s="2">
        <v>2</v>
      </c>
      <c r="C17" s="2">
        <v>1</v>
      </c>
      <c r="D17" s="2">
        <v>3</v>
      </c>
      <c r="F17" s="3">
        <v>1</v>
      </c>
      <c r="G17" s="2">
        <f t="shared" si="0"/>
        <v>2</v>
      </c>
      <c r="H17" s="2">
        <f t="shared" si="1"/>
        <v>1</v>
      </c>
      <c r="I17" s="2">
        <f t="shared" si="2"/>
        <v>3</v>
      </c>
      <c r="K17" s="3">
        <v>2</v>
      </c>
      <c r="L17" s="2">
        <f t="shared" si="3"/>
        <v>4</v>
      </c>
      <c r="M17" s="2">
        <f t="shared" si="4"/>
        <v>2</v>
      </c>
      <c r="N17" s="2">
        <f t="shared" si="5"/>
        <v>6</v>
      </c>
    </row>
    <row r="18" spans="1:14" x14ac:dyDescent="0.25">
      <c r="F18" s="4"/>
      <c r="G18" s="5" t="s">
        <v>2</v>
      </c>
      <c r="H18" s="5" t="s">
        <v>3</v>
      </c>
      <c r="I18" s="5" t="s">
        <v>4</v>
      </c>
      <c r="K18" s="4"/>
      <c r="L18" s="5" t="s">
        <v>2</v>
      </c>
      <c r="M18" s="5" t="s">
        <v>3</v>
      </c>
      <c r="N18" s="5" t="s">
        <v>4</v>
      </c>
    </row>
    <row r="19" spans="1:14" x14ac:dyDescent="0.25">
      <c r="F19" s="4" t="s">
        <v>19</v>
      </c>
      <c r="G19" s="6">
        <f>SUM(G3:G17)</f>
        <v>82.79</v>
      </c>
      <c r="H19" s="6">
        <f t="shared" ref="H19:I19" si="6">SUM(H3:H17)</f>
        <v>87.539999999999992</v>
      </c>
      <c r="I19" s="6">
        <f t="shared" si="6"/>
        <v>103.28999999999999</v>
      </c>
      <c r="K19" s="4" t="s">
        <v>19</v>
      </c>
      <c r="L19" s="6">
        <f>SUM(L3:L17)</f>
        <v>75.899999999999991</v>
      </c>
      <c r="M19" s="6">
        <f>SUM(M3:M17)</f>
        <v>71.499999999999986</v>
      </c>
      <c r="N19" s="6">
        <f t="shared" ref="N19" si="7">SUM(N3:N17)</f>
        <v>108.45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C18"/>
  <sheetViews>
    <sheetView workbookViewId="0">
      <selection activeCell="D18" sqref="D18"/>
    </sheetView>
  </sheetViews>
  <sheetFormatPr baseColWidth="10" defaultRowHeight="15" x14ac:dyDescent="0.25"/>
  <cols>
    <col min="1" max="1" width="19.85546875" customWidth="1"/>
  </cols>
  <sheetData>
    <row r="2" spans="1:3" x14ac:dyDescent="0.25">
      <c r="A2" s="7"/>
      <c r="B2" s="7" t="s">
        <v>21</v>
      </c>
      <c r="C2" s="7" t="s">
        <v>22</v>
      </c>
    </row>
    <row r="3" spans="1:3" x14ac:dyDescent="0.25">
      <c r="A3" s="8" t="s">
        <v>23</v>
      </c>
      <c r="B3" s="13"/>
      <c r="C3" s="13"/>
    </row>
    <row r="4" spans="1:3" x14ac:dyDescent="0.25">
      <c r="A4" s="7" t="s">
        <v>24</v>
      </c>
      <c r="B4" s="13">
        <v>50</v>
      </c>
      <c r="C4" s="13">
        <v>90</v>
      </c>
    </row>
    <row r="5" spans="1:3" x14ac:dyDescent="0.25">
      <c r="A5" s="7" t="s">
        <v>25</v>
      </c>
      <c r="B5" s="13">
        <v>2.5</v>
      </c>
      <c r="C5" s="13">
        <v>2</v>
      </c>
    </row>
    <row r="6" spans="1:3" x14ac:dyDescent="0.25">
      <c r="A6" s="7" t="s">
        <v>26</v>
      </c>
      <c r="B6" s="13">
        <v>5.5</v>
      </c>
      <c r="C6" s="13">
        <v>4.5</v>
      </c>
    </row>
    <row r="7" spans="1:3" x14ac:dyDescent="0.25">
      <c r="A7" s="7" t="s">
        <v>27</v>
      </c>
      <c r="B7" s="13">
        <v>7</v>
      </c>
      <c r="C7" s="13">
        <v>7</v>
      </c>
    </row>
    <row r="8" spans="1:3" x14ac:dyDescent="0.25">
      <c r="A8" s="7" t="s">
        <v>28</v>
      </c>
      <c r="B8" s="13">
        <v>3</v>
      </c>
      <c r="C8" s="13"/>
    </row>
    <row r="9" spans="1:3" x14ac:dyDescent="0.25">
      <c r="A9" s="7" t="s">
        <v>29</v>
      </c>
      <c r="B9" s="13">
        <f>SUM(B3:B8)</f>
        <v>68</v>
      </c>
      <c r="C9" s="13">
        <f>SUM(C3:C8)</f>
        <v>103.5</v>
      </c>
    </row>
    <row r="11" spans="1:3" x14ac:dyDescent="0.25">
      <c r="A11" s="10" t="s">
        <v>30</v>
      </c>
      <c r="B11" s="9"/>
      <c r="C11" s="9"/>
    </row>
    <row r="12" spans="1:3" x14ac:dyDescent="0.25">
      <c r="A12" s="9" t="s">
        <v>31</v>
      </c>
      <c r="B12" s="14">
        <v>21</v>
      </c>
      <c r="C12" s="14">
        <v>11</v>
      </c>
    </row>
    <row r="13" spans="1:3" x14ac:dyDescent="0.25">
      <c r="A13" s="9" t="s">
        <v>32</v>
      </c>
      <c r="B13" s="14"/>
      <c r="C13" s="14">
        <v>8</v>
      </c>
    </row>
    <row r="14" spans="1:3" x14ac:dyDescent="0.25">
      <c r="A14" s="9" t="s">
        <v>33</v>
      </c>
      <c r="B14" s="14">
        <v>3</v>
      </c>
      <c r="C14" s="14"/>
    </row>
    <row r="15" spans="1:3" x14ac:dyDescent="0.25">
      <c r="A15" s="9" t="s">
        <v>34</v>
      </c>
      <c r="B15" s="14">
        <f>SUM(B12:B14)</f>
        <v>24</v>
      </c>
      <c r="C15" s="14">
        <f>SUM(C12:C14)</f>
        <v>19</v>
      </c>
    </row>
    <row r="16" spans="1:3" x14ac:dyDescent="0.25">
      <c r="A16" s="9" t="s">
        <v>35</v>
      </c>
      <c r="B16" s="14">
        <f>B15*2</f>
        <v>48</v>
      </c>
      <c r="C16" s="14">
        <f>C15*2</f>
        <v>38</v>
      </c>
    </row>
    <row r="17" spans="1:3" x14ac:dyDescent="0.25">
      <c r="B17" t="s">
        <v>21</v>
      </c>
      <c r="C17" t="s">
        <v>22</v>
      </c>
    </row>
    <row r="18" spans="1:3" x14ac:dyDescent="0.25">
      <c r="A18" s="11" t="s">
        <v>36</v>
      </c>
      <c r="B18" s="12">
        <f>B16*12+B9</f>
        <v>644</v>
      </c>
      <c r="C18" s="12">
        <f>C16*12+C9</f>
        <v>559.5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33"/>
  <sheetViews>
    <sheetView topLeftCell="A31" workbookViewId="0">
      <selection activeCell="N50" sqref="N50"/>
    </sheetView>
  </sheetViews>
  <sheetFormatPr baseColWidth="10" defaultRowHeight="15" x14ac:dyDescent="0.25"/>
  <cols>
    <col min="1" max="1" width="27.85546875" customWidth="1"/>
    <col min="3" max="3" width="16.42578125" customWidth="1"/>
    <col min="4" max="4" width="20.7109375" customWidth="1"/>
    <col min="8" max="8" width="24.42578125" customWidth="1"/>
    <col min="10" max="10" width="15.7109375" customWidth="1"/>
    <col min="11" max="11" width="20" customWidth="1"/>
    <col min="12" max="12" width="15.140625" customWidth="1"/>
  </cols>
  <sheetData>
    <row r="1" spans="1:12" x14ac:dyDescent="0.25">
      <c r="A1" t="s">
        <v>37</v>
      </c>
      <c r="C1" t="s">
        <v>40</v>
      </c>
      <c r="D1" t="s">
        <v>38</v>
      </c>
      <c r="E1" t="s">
        <v>39</v>
      </c>
      <c r="H1" t="s">
        <v>20</v>
      </c>
      <c r="J1" t="s">
        <v>40</v>
      </c>
      <c r="K1" t="s">
        <v>38</v>
      </c>
      <c r="L1" t="s">
        <v>39</v>
      </c>
    </row>
    <row r="3" spans="1:12" x14ac:dyDescent="0.25">
      <c r="A3" s="15" t="s">
        <v>41</v>
      </c>
      <c r="B3" s="16"/>
      <c r="C3" s="18"/>
      <c r="D3" s="18"/>
      <c r="E3" s="18"/>
      <c r="H3" s="15" t="s">
        <v>41</v>
      </c>
      <c r="I3" s="16"/>
      <c r="J3" s="18"/>
      <c r="K3" s="18"/>
      <c r="L3" s="18"/>
    </row>
    <row r="4" spans="1:12" x14ac:dyDescent="0.25">
      <c r="A4" s="16" t="s">
        <v>42</v>
      </c>
      <c r="B4" s="16"/>
      <c r="C4" s="18">
        <v>280</v>
      </c>
      <c r="D4" s="18">
        <v>100</v>
      </c>
      <c r="E4" s="18">
        <v>350</v>
      </c>
      <c r="H4" s="16" t="s">
        <v>42</v>
      </c>
      <c r="I4" s="16"/>
      <c r="J4" s="18">
        <v>280</v>
      </c>
      <c r="K4" s="18">
        <v>100</v>
      </c>
      <c r="L4" s="18">
        <v>350</v>
      </c>
    </row>
    <row r="5" spans="1:12" x14ac:dyDescent="0.25">
      <c r="A5" s="16" t="s">
        <v>43</v>
      </c>
      <c r="B5" s="16"/>
      <c r="C5" s="18">
        <v>18</v>
      </c>
      <c r="D5" s="18">
        <v>0</v>
      </c>
      <c r="E5" s="18">
        <v>0</v>
      </c>
      <c r="H5" s="16" t="s">
        <v>43</v>
      </c>
      <c r="I5" s="16"/>
      <c r="J5" s="18">
        <v>18</v>
      </c>
      <c r="K5" s="18">
        <v>0</v>
      </c>
      <c r="L5" s="18">
        <v>0</v>
      </c>
    </row>
    <row r="6" spans="1:12" x14ac:dyDescent="0.25">
      <c r="A6" s="16" t="s">
        <v>44</v>
      </c>
      <c r="B6" s="16"/>
      <c r="C6" s="18">
        <v>25</v>
      </c>
      <c r="D6" s="18">
        <v>0</v>
      </c>
      <c r="E6" s="18">
        <v>0</v>
      </c>
      <c r="H6" s="16" t="s">
        <v>44</v>
      </c>
      <c r="I6" s="16"/>
      <c r="J6" s="18">
        <v>25</v>
      </c>
      <c r="K6" s="18">
        <v>0</v>
      </c>
      <c r="L6" s="18">
        <v>0</v>
      </c>
    </row>
    <row r="7" spans="1:12" x14ac:dyDescent="0.25">
      <c r="A7" s="16" t="s">
        <v>45</v>
      </c>
      <c r="B7" s="16"/>
      <c r="C7" s="18">
        <v>15</v>
      </c>
      <c r="D7" s="18">
        <v>0</v>
      </c>
      <c r="E7" s="18">
        <v>0</v>
      </c>
      <c r="H7" s="16" t="s">
        <v>45</v>
      </c>
      <c r="I7" s="16"/>
      <c r="J7" s="18">
        <v>15</v>
      </c>
      <c r="K7" s="18">
        <v>0</v>
      </c>
      <c r="L7" s="18">
        <v>0</v>
      </c>
    </row>
    <row r="8" spans="1:12" x14ac:dyDescent="0.25">
      <c r="A8" s="16" t="s">
        <v>46</v>
      </c>
      <c r="B8" s="16"/>
      <c r="C8" s="18">
        <v>9</v>
      </c>
      <c r="D8" s="18">
        <v>0</v>
      </c>
      <c r="E8" s="18">
        <v>0</v>
      </c>
      <c r="H8" s="16" t="s">
        <v>46</v>
      </c>
      <c r="I8" s="16"/>
      <c r="J8" s="18">
        <v>9</v>
      </c>
      <c r="K8" s="18">
        <v>0</v>
      </c>
      <c r="L8" s="18">
        <v>0</v>
      </c>
    </row>
    <row r="9" spans="1:12" x14ac:dyDescent="0.25">
      <c r="A9" s="16" t="s">
        <v>47</v>
      </c>
      <c r="B9" s="16"/>
      <c r="C9" s="18">
        <v>0</v>
      </c>
      <c r="D9" s="18">
        <v>99</v>
      </c>
      <c r="E9" s="18">
        <v>0</v>
      </c>
      <c r="H9" s="16" t="s">
        <v>47</v>
      </c>
      <c r="I9" s="16"/>
      <c r="J9" s="18">
        <v>0</v>
      </c>
      <c r="K9" s="18">
        <v>99</v>
      </c>
      <c r="L9" s="18">
        <v>0</v>
      </c>
    </row>
    <row r="10" spans="1:12" x14ac:dyDescent="0.25">
      <c r="A10" s="16" t="s">
        <v>48</v>
      </c>
      <c r="B10" s="16"/>
      <c r="C10" s="18">
        <v>0</v>
      </c>
      <c r="D10" s="18">
        <v>95</v>
      </c>
      <c r="E10" s="18">
        <v>0</v>
      </c>
      <c r="H10" s="16" t="s">
        <v>48</v>
      </c>
      <c r="I10" s="16"/>
      <c r="J10" s="18">
        <v>0</v>
      </c>
      <c r="K10" s="18">
        <v>95</v>
      </c>
      <c r="L10" s="18">
        <v>0</v>
      </c>
    </row>
    <row r="11" spans="1:12" x14ac:dyDescent="0.25">
      <c r="A11" s="16" t="s">
        <v>49</v>
      </c>
      <c r="B11" s="16"/>
      <c r="C11" s="18">
        <v>0</v>
      </c>
      <c r="D11" s="18">
        <v>85</v>
      </c>
      <c r="E11" s="18">
        <v>0</v>
      </c>
      <c r="H11" s="16" t="s">
        <v>49</v>
      </c>
      <c r="I11" s="16"/>
      <c r="J11" s="18">
        <v>0</v>
      </c>
      <c r="K11" s="18">
        <v>85</v>
      </c>
      <c r="L11" s="18">
        <v>0</v>
      </c>
    </row>
    <row r="12" spans="1:12" x14ac:dyDescent="0.25">
      <c r="A12" s="16" t="s">
        <v>50</v>
      </c>
      <c r="B12" s="16"/>
      <c r="C12" s="18">
        <v>0</v>
      </c>
      <c r="D12" s="18">
        <v>85</v>
      </c>
      <c r="E12" s="18">
        <v>0</v>
      </c>
      <c r="H12" s="16" t="s">
        <v>50</v>
      </c>
      <c r="I12" s="16"/>
      <c r="J12" s="18">
        <v>0</v>
      </c>
      <c r="K12" s="18">
        <v>85</v>
      </c>
      <c r="L12" s="18">
        <v>0</v>
      </c>
    </row>
    <row r="13" spans="1:12" x14ac:dyDescent="0.25">
      <c r="A13" s="16" t="s">
        <v>51</v>
      </c>
      <c r="B13" s="16"/>
      <c r="C13" s="18">
        <v>0</v>
      </c>
      <c r="D13" s="18">
        <v>0</v>
      </c>
      <c r="E13" s="18">
        <v>555</v>
      </c>
      <c r="H13" s="16" t="s">
        <v>51</v>
      </c>
      <c r="I13" s="16"/>
      <c r="J13" s="18">
        <v>0</v>
      </c>
      <c r="K13" s="18">
        <v>0</v>
      </c>
      <c r="L13" s="18">
        <v>555</v>
      </c>
    </row>
    <row r="15" spans="1:12" x14ac:dyDescent="0.25">
      <c r="A15" s="17" t="s">
        <v>52</v>
      </c>
      <c r="B15" s="17"/>
      <c r="C15" s="19">
        <f>SUM(C4:C13)</f>
        <v>347</v>
      </c>
      <c r="D15" s="19">
        <f t="shared" ref="D15:E15" si="0">SUM(D4:D13)</f>
        <v>464</v>
      </c>
      <c r="E15" s="19">
        <f t="shared" si="0"/>
        <v>905</v>
      </c>
      <c r="H15" s="17" t="s">
        <v>52</v>
      </c>
      <c r="I15" s="17"/>
      <c r="J15" s="19">
        <f>SUM(J4:J13)</f>
        <v>347</v>
      </c>
      <c r="K15" s="19">
        <f t="shared" ref="K15:L15" si="1">SUM(K4:K13)</f>
        <v>464</v>
      </c>
      <c r="L15" s="19">
        <f t="shared" si="1"/>
        <v>905</v>
      </c>
    </row>
    <row r="16" spans="1:12" x14ac:dyDescent="0.25">
      <c r="A16" s="17" t="s">
        <v>53</v>
      </c>
      <c r="B16" s="17"/>
      <c r="C16" s="17">
        <v>2</v>
      </c>
      <c r="D16" s="17">
        <v>2</v>
      </c>
      <c r="E16" s="17">
        <v>2</v>
      </c>
      <c r="H16" s="17" t="s">
        <v>53</v>
      </c>
      <c r="I16" s="17"/>
      <c r="J16" s="17">
        <v>4</v>
      </c>
      <c r="K16" s="17">
        <v>4</v>
      </c>
      <c r="L16" s="17">
        <v>4</v>
      </c>
    </row>
    <row r="17" spans="1:12" x14ac:dyDescent="0.25">
      <c r="A17" s="17" t="s">
        <v>54</v>
      </c>
      <c r="B17" s="17"/>
      <c r="C17" s="19">
        <f>C15*C16</f>
        <v>694</v>
      </c>
      <c r="D17" s="19">
        <f t="shared" ref="D17:E17" si="2">D15*D16</f>
        <v>928</v>
      </c>
      <c r="E17" s="19">
        <f t="shared" si="2"/>
        <v>1810</v>
      </c>
      <c r="H17" s="17" t="s">
        <v>54</v>
      </c>
      <c r="I17" s="17"/>
      <c r="J17" s="19">
        <f>J15*J16</f>
        <v>1388</v>
      </c>
      <c r="K17" s="19">
        <f t="shared" ref="K17" si="3">K15*K16</f>
        <v>1856</v>
      </c>
      <c r="L17" s="19">
        <f t="shared" ref="L17" si="4">L15*L16</f>
        <v>3620</v>
      </c>
    </row>
    <row r="19" spans="1:12" x14ac:dyDescent="0.25">
      <c r="A19" s="20" t="s">
        <v>55</v>
      </c>
      <c r="B19" s="21"/>
      <c r="C19" s="21"/>
      <c r="D19" s="21"/>
      <c r="E19" s="21"/>
      <c r="H19" s="20" t="s">
        <v>55</v>
      </c>
      <c r="I19" s="21"/>
      <c r="J19" s="21"/>
      <c r="K19" s="21"/>
      <c r="L19" s="21"/>
    </row>
    <row r="20" spans="1:12" x14ac:dyDescent="0.25">
      <c r="A20" s="21" t="s">
        <v>56</v>
      </c>
      <c r="B20" s="21"/>
      <c r="C20" s="22">
        <v>100</v>
      </c>
      <c r="D20" s="22">
        <v>105</v>
      </c>
      <c r="E20" s="22">
        <v>0</v>
      </c>
      <c r="H20" s="21" t="s">
        <v>56</v>
      </c>
      <c r="I20" s="21"/>
      <c r="J20" s="22">
        <v>100</v>
      </c>
      <c r="K20" s="22">
        <v>105</v>
      </c>
      <c r="L20" s="22">
        <v>0</v>
      </c>
    </row>
    <row r="21" spans="1:12" x14ac:dyDescent="0.25">
      <c r="A21" s="21" t="s">
        <v>57</v>
      </c>
      <c r="B21" s="21"/>
      <c r="C21" s="21">
        <v>5</v>
      </c>
      <c r="D21" s="21">
        <v>5</v>
      </c>
      <c r="E21" s="21">
        <v>5</v>
      </c>
      <c r="H21" s="21" t="s">
        <v>57</v>
      </c>
      <c r="I21" s="21"/>
      <c r="J21" s="21">
        <v>5</v>
      </c>
      <c r="K21" s="21">
        <v>5</v>
      </c>
      <c r="L21" s="21">
        <v>5</v>
      </c>
    </row>
    <row r="22" spans="1:12" x14ac:dyDescent="0.25">
      <c r="A22" s="21" t="s">
        <v>58</v>
      </c>
      <c r="B22" s="21"/>
      <c r="C22" s="22">
        <f>C20*C21</f>
        <v>500</v>
      </c>
      <c r="D22" s="22">
        <f t="shared" ref="D22:E22" si="5">D20*D21</f>
        <v>525</v>
      </c>
      <c r="E22" s="22">
        <f t="shared" si="5"/>
        <v>0</v>
      </c>
      <c r="H22" s="21" t="s">
        <v>58</v>
      </c>
      <c r="I22" s="21"/>
      <c r="J22" s="22">
        <f>J20*J21</f>
        <v>500</v>
      </c>
      <c r="K22" s="22">
        <f t="shared" ref="K22" si="6">K20*K21</f>
        <v>525</v>
      </c>
      <c r="L22" s="22">
        <f t="shared" ref="L22" si="7">L20*L21</f>
        <v>0</v>
      </c>
    </row>
    <row r="24" spans="1:12" x14ac:dyDescent="0.25">
      <c r="A24" s="25" t="s">
        <v>59</v>
      </c>
      <c r="B24" s="11"/>
      <c r="C24" s="11"/>
      <c r="D24" s="11"/>
      <c r="E24" s="11"/>
      <c r="H24" s="25" t="s">
        <v>59</v>
      </c>
      <c r="I24" s="11"/>
      <c r="J24" s="11"/>
      <c r="K24" s="11"/>
      <c r="L24" s="11"/>
    </row>
    <row r="25" spans="1:12" x14ac:dyDescent="0.25">
      <c r="A25" s="11" t="s">
        <v>63</v>
      </c>
      <c r="B25" s="11"/>
      <c r="C25" s="12">
        <v>50</v>
      </c>
      <c r="D25" s="12">
        <v>50</v>
      </c>
      <c r="E25" s="12">
        <v>0</v>
      </c>
      <c r="H25" s="11" t="s">
        <v>63</v>
      </c>
      <c r="I25" s="11"/>
      <c r="J25" s="12">
        <v>50</v>
      </c>
      <c r="K25" s="12">
        <v>50</v>
      </c>
      <c r="L25" s="12">
        <v>0</v>
      </c>
    </row>
    <row r="26" spans="1:12" x14ac:dyDescent="0.25">
      <c r="A26" s="11" t="s">
        <v>64</v>
      </c>
      <c r="B26" s="11"/>
      <c r="C26" s="11">
        <v>4</v>
      </c>
      <c r="D26" s="11">
        <v>4</v>
      </c>
      <c r="E26" s="11">
        <v>4</v>
      </c>
      <c r="H26" s="11" t="s">
        <v>64</v>
      </c>
      <c r="I26" s="11"/>
      <c r="J26" s="11">
        <v>4</v>
      </c>
      <c r="K26" s="11">
        <v>4</v>
      </c>
      <c r="L26" s="11">
        <v>4</v>
      </c>
    </row>
    <row r="27" spans="1:12" x14ac:dyDescent="0.25">
      <c r="A27" s="11" t="s">
        <v>60</v>
      </c>
      <c r="B27" s="11"/>
      <c r="C27" s="12">
        <f>C25*C16*C26</f>
        <v>400</v>
      </c>
      <c r="D27" s="12">
        <f t="shared" ref="D27:E27" si="8">D25*D16*D26</f>
        <v>400</v>
      </c>
      <c r="E27" s="12">
        <f t="shared" si="8"/>
        <v>0</v>
      </c>
      <c r="H27" s="11" t="s">
        <v>60</v>
      </c>
      <c r="I27" s="11"/>
      <c r="J27" s="12">
        <f>J25*J16*J26</f>
        <v>800</v>
      </c>
      <c r="K27" s="12">
        <f t="shared" ref="K27" si="9">K25*K16*K26</f>
        <v>800</v>
      </c>
      <c r="L27" s="12">
        <f t="shared" ref="L27" si="10">L25*L16*L26</f>
        <v>0</v>
      </c>
    </row>
    <row r="28" spans="1:12" x14ac:dyDescent="0.25">
      <c r="A28" s="23"/>
      <c r="H28" s="23"/>
    </row>
    <row r="29" spans="1:12" x14ac:dyDescent="0.25">
      <c r="A29" s="26" t="s">
        <v>61</v>
      </c>
      <c r="B29" s="24"/>
      <c r="C29" s="24"/>
      <c r="D29" s="24"/>
      <c r="E29" s="24"/>
      <c r="H29" s="26" t="s">
        <v>61</v>
      </c>
      <c r="I29" s="24"/>
      <c r="J29" s="24"/>
      <c r="K29" s="24"/>
      <c r="L29" s="24"/>
    </row>
    <row r="30" spans="1:12" x14ac:dyDescent="0.25">
      <c r="A30" s="24" t="s">
        <v>65</v>
      </c>
      <c r="B30" s="24"/>
      <c r="C30" s="27">
        <v>40</v>
      </c>
      <c r="D30" s="27">
        <v>0</v>
      </c>
      <c r="E30" s="27">
        <v>0</v>
      </c>
      <c r="H30" s="24" t="s">
        <v>65</v>
      </c>
      <c r="I30" s="24"/>
      <c r="J30" s="27">
        <v>40</v>
      </c>
      <c r="K30" s="27">
        <v>0</v>
      </c>
      <c r="L30" s="27">
        <v>0</v>
      </c>
    </row>
    <row r="31" spans="1:12" x14ac:dyDescent="0.25">
      <c r="A31" s="24" t="s">
        <v>62</v>
      </c>
      <c r="B31" s="24"/>
      <c r="C31" s="27">
        <f>C30*C26</f>
        <v>160</v>
      </c>
      <c r="D31" s="27">
        <f t="shared" ref="D31:E31" si="11">D30*D26</f>
        <v>0</v>
      </c>
      <c r="E31" s="27">
        <f t="shared" si="11"/>
        <v>0</v>
      </c>
      <c r="H31" s="24" t="s">
        <v>62</v>
      </c>
      <c r="I31" s="24"/>
      <c r="J31" s="27">
        <f>J30*J26</f>
        <v>160</v>
      </c>
      <c r="K31" s="27">
        <f t="shared" ref="K31" si="12">K30*K26</f>
        <v>0</v>
      </c>
      <c r="L31" s="27">
        <f t="shared" ref="L31" si="13">L30*L26</f>
        <v>0</v>
      </c>
    </row>
    <row r="32" spans="1:12" s="23" customFormat="1" x14ac:dyDescent="0.25"/>
    <row r="33" spans="1:12" x14ac:dyDescent="0.25">
      <c r="A33" s="4" t="s">
        <v>19</v>
      </c>
      <c r="B33" s="4"/>
      <c r="C33" s="6">
        <f>C31+C27+C22+C17</f>
        <v>1754</v>
      </c>
      <c r="D33" s="6">
        <f t="shared" ref="D33:E33" si="14">D31+D27+D22+D17</f>
        <v>1853</v>
      </c>
      <c r="E33" s="6">
        <f t="shared" si="14"/>
        <v>1810</v>
      </c>
      <c r="H33" s="4" t="s">
        <v>19</v>
      </c>
      <c r="I33" s="4"/>
      <c r="J33" s="6">
        <f>J31+J27+J22+J17</f>
        <v>2848</v>
      </c>
      <c r="K33" s="6">
        <f t="shared" ref="K33:L33" si="15">K31+K27+K22+K17</f>
        <v>3181</v>
      </c>
      <c r="L33" s="6">
        <f t="shared" si="15"/>
        <v>3620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9"/>
  <sheetViews>
    <sheetView topLeftCell="B1" workbookViewId="0">
      <selection activeCell="F27" sqref="F27"/>
    </sheetView>
  </sheetViews>
  <sheetFormatPr baseColWidth="10" defaultRowHeight="15" x14ac:dyDescent="0.25"/>
  <cols>
    <col min="1" max="1" width="32.28515625" customWidth="1"/>
    <col min="2" max="3" width="14.85546875" customWidth="1"/>
    <col min="4" max="4" width="12.5703125" customWidth="1"/>
    <col min="7" max="7" width="32.85546875" customWidth="1"/>
    <col min="8" max="8" width="16.42578125" customWidth="1"/>
    <col min="9" max="9" width="14.5703125" customWidth="1"/>
    <col min="10" max="10" width="17.140625" customWidth="1"/>
  </cols>
  <sheetData>
    <row r="1" spans="1:10" x14ac:dyDescent="0.25">
      <c r="A1" t="s">
        <v>18</v>
      </c>
      <c r="B1" t="s">
        <v>66</v>
      </c>
      <c r="C1" t="s">
        <v>82</v>
      </c>
      <c r="D1" t="s">
        <v>68</v>
      </c>
      <c r="G1" t="s">
        <v>20</v>
      </c>
      <c r="H1" t="s">
        <v>66</v>
      </c>
      <c r="I1" t="s">
        <v>82</v>
      </c>
      <c r="J1" t="s">
        <v>68</v>
      </c>
    </row>
    <row r="2" spans="1:10" x14ac:dyDescent="0.25">
      <c r="A2" s="7" t="s">
        <v>69</v>
      </c>
      <c r="B2" s="13">
        <v>40</v>
      </c>
      <c r="C2" s="13">
        <v>90</v>
      </c>
      <c r="D2" s="13">
        <v>370</v>
      </c>
      <c r="G2" s="7" t="s">
        <v>69</v>
      </c>
      <c r="H2" s="13">
        <v>40</v>
      </c>
      <c r="I2" s="13">
        <v>90</v>
      </c>
      <c r="J2" s="13">
        <v>370</v>
      </c>
    </row>
    <row r="4" spans="1:10" x14ac:dyDescent="0.25">
      <c r="A4" s="4" t="s">
        <v>70</v>
      </c>
      <c r="B4" s="6">
        <v>29</v>
      </c>
      <c r="C4" s="6">
        <v>149</v>
      </c>
      <c r="D4" s="6">
        <v>549</v>
      </c>
      <c r="G4" s="4" t="s">
        <v>70</v>
      </c>
      <c r="H4" s="6">
        <v>29</v>
      </c>
      <c r="I4" s="6">
        <v>149</v>
      </c>
      <c r="J4" s="6">
        <v>549</v>
      </c>
    </row>
    <row r="5" spans="1:10" x14ac:dyDescent="0.25">
      <c r="A5" s="4" t="s">
        <v>71</v>
      </c>
      <c r="B5" s="4">
        <v>200</v>
      </c>
      <c r="C5" s="4">
        <v>1000</v>
      </c>
      <c r="D5" s="4">
        <v>11000</v>
      </c>
      <c r="G5" s="4" t="s">
        <v>71</v>
      </c>
      <c r="H5" s="4">
        <v>200</v>
      </c>
      <c r="I5" s="4">
        <v>1000</v>
      </c>
      <c r="J5" s="4">
        <v>11000</v>
      </c>
    </row>
    <row r="6" spans="1:10" x14ac:dyDescent="0.25">
      <c r="A6" s="4" t="s">
        <v>72</v>
      </c>
      <c r="B6" s="6">
        <f>B4/B5</f>
        <v>0.14499999999999999</v>
      </c>
      <c r="C6" s="6">
        <f>C4/C5</f>
        <v>0.14899999999999999</v>
      </c>
      <c r="D6" s="6">
        <f>D4/D5</f>
        <v>4.990909090909091E-2</v>
      </c>
      <c r="G6" s="4" t="s">
        <v>72</v>
      </c>
      <c r="H6" s="6">
        <f>H4/H5</f>
        <v>0.14499999999999999</v>
      </c>
      <c r="I6" s="6">
        <f>I4/I5</f>
        <v>0.14899999999999999</v>
      </c>
      <c r="J6" s="6">
        <f>J4/J5</f>
        <v>4.990909090909091E-2</v>
      </c>
    </row>
    <row r="8" spans="1:10" x14ac:dyDescent="0.25">
      <c r="A8" s="28" t="s">
        <v>73</v>
      </c>
      <c r="B8" s="28">
        <v>15</v>
      </c>
      <c r="C8" s="28">
        <v>15</v>
      </c>
      <c r="D8" s="28">
        <v>15</v>
      </c>
      <c r="G8" s="28" t="s">
        <v>73</v>
      </c>
      <c r="H8" s="28">
        <v>500</v>
      </c>
      <c r="I8" s="28">
        <v>500</v>
      </c>
      <c r="J8" s="28">
        <v>500</v>
      </c>
    </row>
    <row r="9" spans="1:10" x14ac:dyDescent="0.25">
      <c r="A9" s="28" t="s">
        <v>74</v>
      </c>
      <c r="B9" s="28">
        <v>5</v>
      </c>
      <c r="C9" s="28">
        <v>5</v>
      </c>
      <c r="D9" s="28">
        <v>5</v>
      </c>
      <c r="G9" s="28" t="s">
        <v>74</v>
      </c>
      <c r="H9" s="28">
        <v>5</v>
      </c>
      <c r="I9" s="28">
        <v>5</v>
      </c>
      <c r="J9" s="28">
        <v>5</v>
      </c>
    </row>
    <row r="10" spans="1:10" x14ac:dyDescent="0.25">
      <c r="A10" s="28" t="s">
        <v>75</v>
      </c>
      <c r="B10" s="28">
        <v>52</v>
      </c>
      <c r="C10" s="28">
        <v>52</v>
      </c>
      <c r="D10" s="28">
        <v>52</v>
      </c>
      <c r="G10" s="28" t="s">
        <v>75</v>
      </c>
      <c r="H10" s="28">
        <v>52</v>
      </c>
      <c r="I10" s="28">
        <v>52</v>
      </c>
      <c r="J10" s="28">
        <v>52</v>
      </c>
    </row>
    <row r="11" spans="1:10" x14ac:dyDescent="0.25">
      <c r="A11" s="28" t="s">
        <v>76</v>
      </c>
      <c r="B11" s="28">
        <f>B8*B9*B10</f>
        <v>3900</v>
      </c>
      <c r="C11" s="28">
        <f t="shared" ref="C11:D11" si="0">C8*C9*C10</f>
        <v>3900</v>
      </c>
      <c r="D11" s="28">
        <f t="shared" si="0"/>
        <v>3900</v>
      </c>
      <c r="G11" s="28" t="s">
        <v>76</v>
      </c>
      <c r="H11" s="28">
        <f>H8*H9*H10</f>
        <v>130000</v>
      </c>
      <c r="I11" s="28">
        <f t="shared" ref="I11" si="1">I8*I9*I10</f>
        <v>130000</v>
      </c>
      <c r="J11" s="28">
        <f t="shared" ref="J11" si="2">J8*J9*J10</f>
        <v>130000</v>
      </c>
    </row>
    <row r="13" spans="1:10" x14ac:dyDescent="0.25">
      <c r="A13" s="21" t="s">
        <v>77</v>
      </c>
      <c r="B13" s="21">
        <f>B11</f>
        <v>3900</v>
      </c>
      <c r="C13" s="21">
        <f t="shared" ref="C13:D13" si="3">C11</f>
        <v>3900</v>
      </c>
      <c r="D13" s="21">
        <f t="shared" si="3"/>
        <v>3900</v>
      </c>
      <c r="G13" s="21" t="s">
        <v>77</v>
      </c>
      <c r="H13" s="21">
        <f>H11</f>
        <v>130000</v>
      </c>
      <c r="I13" s="21">
        <f t="shared" ref="I13:J13" si="4">I11</f>
        <v>130000</v>
      </c>
      <c r="J13" s="21">
        <f t="shared" si="4"/>
        <v>130000</v>
      </c>
    </row>
    <row r="14" spans="1:10" x14ac:dyDescent="0.25">
      <c r="A14" s="21" t="s">
        <v>78</v>
      </c>
      <c r="B14" s="22">
        <f>B13*B6</f>
        <v>565.5</v>
      </c>
      <c r="C14" s="22">
        <f>C13*C6</f>
        <v>581.1</v>
      </c>
      <c r="D14" s="22">
        <f>D13*D6</f>
        <v>194.64545454545456</v>
      </c>
      <c r="G14" s="21" t="s">
        <v>78</v>
      </c>
      <c r="H14" s="22">
        <f>H13*H6</f>
        <v>18850</v>
      </c>
      <c r="I14" s="22">
        <f>I13*I6</f>
        <v>19370</v>
      </c>
      <c r="J14" s="22">
        <f>J13*J6</f>
        <v>6488.181818181818</v>
      </c>
    </row>
    <row r="15" spans="1:10" x14ac:dyDescent="0.25">
      <c r="A15" s="21" t="s">
        <v>79</v>
      </c>
      <c r="B15" s="21">
        <v>2</v>
      </c>
      <c r="C15" s="21">
        <v>2</v>
      </c>
      <c r="D15" s="21">
        <v>2</v>
      </c>
      <c r="G15" s="21" t="s">
        <v>79</v>
      </c>
      <c r="H15" s="21">
        <v>2</v>
      </c>
      <c r="I15" s="21">
        <v>2</v>
      </c>
      <c r="J15" s="21">
        <v>2</v>
      </c>
    </row>
    <row r="17" spans="1:10" x14ac:dyDescent="0.25">
      <c r="A17" s="11" t="s">
        <v>80</v>
      </c>
      <c r="B17" s="12">
        <f>B15*B14</f>
        <v>1131</v>
      </c>
      <c r="C17" s="12">
        <f t="shared" ref="C17:D17" si="5">C15*C14</f>
        <v>1162.2</v>
      </c>
      <c r="D17" s="12">
        <f t="shared" si="5"/>
        <v>389.29090909090911</v>
      </c>
      <c r="G17" s="11" t="s">
        <v>80</v>
      </c>
      <c r="H17" s="12">
        <f>H15*H14</f>
        <v>37700</v>
      </c>
      <c r="I17" s="12">
        <f t="shared" ref="I17:J17" si="6">I15*I14</f>
        <v>38740</v>
      </c>
      <c r="J17" s="12">
        <f t="shared" si="6"/>
        <v>12976.363636363636</v>
      </c>
    </row>
    <row r="18" spans="1:10" x14ac:dyDescent="0.25">
      <c r="B18" t="s">
        <v>66</v>
      </c>
      <c r="C18" t="s">
        <v>67</v>
      </c>
      <c r="D18" t="s">
        <v>68</v>
      </c>
      <c r="H18" t="s">
        <v>66</v>
      </c>
      <c r="I18" t="s">
        <v>67</v>
      </c>
      <c r="J18" t="s">
        <v>68</v>
      </c>
    </row>
    <row r="19" spans="1:10" x14ac:dyDescent="0.25">
      <c r="A19" s="24" t="s">
        <v>81</v>
      </c>
      <c r="B19" s="27">
        <f>B17+B2</f>
        <v>1171</v>
      </c>
      <c r="C19" s="27">
        <f>C17+C2</f>
        <v>1252.2</v>
      </c>
      <c r="D19" s="27">
        <f t="shared" ref="D19" si="7">D17+D2</f>
        <v>759.29090909090905</v>
      </c>
      <c r="G19" s="24" t="s">
        <v>81</v>
      </c>
      <c r="H19" s="27">
        <f>H17+H2</f>
        <v>37740</v>
      </c>
      <c r="I19" s="27">
        <f>I17+I2</f>
        <v>38830</v>
      </c>
      <c r="J19" s="27">
        <f t="shared" ref="J19" si="8">J17+J2</f>
        <v>13346.363636363636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J19"/>
  <sheetViews>
    <sheetView topLeftCell="B15" workbookViewId="0">
      <selection activeCell="L35" sqref="L35"/>
    </sheetView>
  </sheetViews>
  <sheetFormatPr baseColWidth="10" defaultRowHeight="15" x14ac:dyDescent="0.25"/>
  <cols>
    <col min="1" max="1" width="33.5703125" customWidth="1"/>
    <col min="7" max="7" width="28.140625" customWidth="1"/>
  </cols>
  <sheetData>
    <row r="1" spans="1:10" x14ac:dyDescent="0.25">
      <c r="A1" t="s">
        <v>18</v>
      </c>
      <c r="B1" t="s">
        <v>83</v>
      </c>
      <c r="C1" t="s">
        <v>84</v>
      </c>
      <c r="D1" t="s">
        <v>85</v>
      </c>
      <c r="G1" t="s">
        <v>18</v>
      </c>
      <c r="H1" t="s">
        <v>83</v>
      </c>
      <c r="I1" t="s">
        <v>84</v>
      </c>
      <c r="J1" t="s">
        <v>85</v>
      </c>
    </row>
    <row r="3" spans="1:10" x14ac:dyDescent="0.25">
      <c r="A3" s="4" t="s">
        <v>97</v>
      </c>
      <c r="B3" s="6">
        <v>0</v>
      </c>
      <c r="C3" s="6">
        <v>500</v>
      </c>
      <c r="D3" s="6">
        <v>0</v>
      </c>
      <c r="G3" s="4" t="s">
        <v>97</v>
      </c>
      <c r="H3" s="6">
        <v>0</v>
      </c>
      <c r="I3" s="6">
        <v>500</v>
      </c>
      <c r="J3" s="6">
        <v>0</v>
      </c>
    </row>
    <row r="4" spans="1:10" x14ac:dyDescent="0.25">
      <c r="A4" s="4" t="s">
        <v>86</v>
      </c>
      <c r="B4" s="6">
        <v>19</v>
      </c>
      <c r="C4" s="6">
        <v>35</v>
      </c>
      <c r="D4" s="6">
        <v>55</v>
      </c>
      <c r="G4" s="4" t="s">
        <v>86</v>
      </c>
      <c r="H4" s="6">
        <v>19</v>
      </c>
      <c r="I4" s="6">
        <v>35</v>
      </c>
      <c r="J4" s="6">
        <v>55</v>
      </c>
    </row>
    <row r="5" spans="1:10" x14ac:dyDescent="0.25">
      <c r="A5" s="4" t="s">
        <v>87</v>
      </c>
      <c r="B5" s="6">
        <v>9.5</v>
      </c>
      <c r="C5" s="6">
        <v>0</v>
      </c>
      <c r="D5" s="6">
        <v>0</v>
      </c>
      <c r="G5" s="4" t="s">
        <v>87</v>
      </c>
      <c r="H5" s="6">
        <v>9.5</v>
      </c>
      <c r="I5" s="6">
        <v>0</v>
      </c>
      <c r="J5" s="6">
        <v>0</v>
      </c>
    </row>
    <row r="7" spans="1:10" x14ac:dyDescent="0.25">
      <c r="A7" s="4" t="s">
        <v>88</v>
      </c>
      <c r="B7" s="4">
        <v>3</v>
      </c>
      <c r="C7" s="4">
        <v>3</v>
      </c>
      <c r="D7" s="4">
        <v>3</v>
      </c>
      <c r="G7" s="4" t="s">
        <v>88</v>
      </c>
      <c r="H7" s="4">
        <v>1</v>
      </c>
      <c r="I7" s="4">
        <v>1</v>
      </c>
      <c r="J7" s="4">
        <v>1</v>
      </c>
    </row>
    <row r="8" spans="1:10" x14ac:dyDescent="0.25">
      <c r="A8" s="4" t="s">
        <v>89</v>
      </c>
      <c r="B8" s="4">
        <v>1</v>
      </c>
      <c r="C8" s="4">
        <v>1</v>
      </c>
      <c r="D8" s="4">
        <v>1</v>
      </c>
      <c r="G8" s="4" t="s">
        <v>89</v>
      </c>
      <c r="H8" s="4">
        <v>1</v>
      </c>
      <c r="I8" s="4">
        <v>1</v>
      </c>
      <c r="J8" s="4">
        <v>1</v>
      </c>
    </row>
    <row r="9" spans="1:10" x14ac:dyDescent="0.25">
      <c r="A9" s="4" t="s">
        <v>90</v>
      </c>
      <c r="B9" s="4">
        <f>B7-B8</f>
        <v>2</v>
      </c>
      <c r="C9" s="4">
        <f t="shared" ref="C9:D9" si="0">C7-C8</f>
        <v>2</v>
      </c>
      <c r="D9" s="4">
        <f t="shared" si="0"/>
        <v>2</v>
      </c>
      <c r="G9" s="4" t="s">
        <v>90</v>
      </c>
      <c r="H9" s="4">
        <f>H7-H8</f>
        <v>0</v>
      </c>
      <c r="I9" s="4">
        <f t="shared" ref="I9" si="1">I7-I8</f>
        <v>0</v>
      </c>
      <c r="J9" s="4">
        <f t="shared" ref="J9" si="2">J7-J8</f>
        <v>0</v>
      </c>
    </row>
    <row r="10" spans="1:10" x14ac:dyDescent="0.25">
      <c r="A10" s="4" t="s">
        <v>91</v>
      </c>
      <c r="B10" s="6">
        <v>20</v>
      </c>
      <c r="C10" s="6">
        <v>15</v>
      </c>
      <c r="D10" s="6">
        <v>5</v>
      </c>
      <c r="G10" s="4" t="s">
        <v>91</v>
      </c>
      <c r="H10" s="6">
        <v>20</v>
      </c>
      <c r="I10" s="6">
        <v>15</v>
      </c>
      <c r="J10" s="6">
        <v>5</v>
      </c>
    </row>
    <row r="11" spans="1:10" x14ac:dyDescent="0.25">
      <c r="A11" s="4" t="s">
        <v>98</v>
      </c>
      <c r="B11" s="6">
        <f>B10*B9</f>
        <v>40</v>
      </c>
      <c r="C11" s="6">
        <f t="shared" ref="C11:D11" si="3">C10*C9</f>
        <v>30</v>
      </c>
      <c r="D11" s="6">
        <f t="shared" si="3"/>
        <v>10</v>
      </c>
      <c r="G11" s="4" t="s">
        <v>98</v>
      </c>
      <c r="H11" s="6">
        <f>H10*H9</f>
        <v>0</v>
      </c>
      <c r="I11" s="6">
        <f t="shared" ref="I11" si="4">I10*I9</f>
        <v>0</v>
      </c>
      <c r="J11" s="6">
        <f t="shared" ref="J11" si="5">J10*J9</f>
        <v>0</v>
      </c>
    </row>
    <row r="13" spans="1:10" x14ac:dyDescent="0.25">
      <c r="A13" s="4" t="s">
        <v>92</v>
      </c>
      <c r="B13" s="6">
        <v>30</v>
      </c>
      <c r="C13" s="6">
        <v>0</v>
      </c>
      <c r="D13" s="6">
        <v>0</v>
      </c>
      <c r="G13" s="4" t="s">
        <v>92</v>
      </c>
      <c r="H13" s="6">
        <v>30</v>
      </c>
      <c r="I13" s="6">
        <v>0</v>
      </c>
      <c r="J13" s="6">
        <v>0</v>
      </c>
    </row>
    <row r="15" spans="1:10" x14ac:dyDescent="0.25">
      <c r="A15" s="4" t="s">
        <v>93</v>
      </c>
      <c r="B15" s="6">
        <f>B3+B4+B5+B11+B13</f>
        <v>98.5</v>
      </c>
      <c r="C15" s="6">
        <f>C3+C4+C5+C11+C13</f>
        <v>565</v>
      </c>
      <c r="D15" s="6">
        <f t="shared" ref="C15:D15" si="6">D3+D4+D5+D11+D13</f>
        <v>65</v>
      </c>
      <c r="G15" s="4" t="s">
        <v>93</v>
      </c>
      <c r="H15" s="6">
        <f>H3+H4+H5+H11+H13</f>
        <v>58.5</v>
      </c>
      <c r="I15" s="6">
        <f>I3+I4+I5+I11+I13</f>
        <v>535</v>
      </c>
      <c r="J15" s="6">
        <f t="shared" ref="J15" si="7">J3+J4+J5+J11+J13</f>
        <v>55</v>
      </c>
    </row>
    <row r="16" spans="1:10" x14ac:dyDescent="0.25">
      <c r="A16" s="4" t="s">
        <v>94</v>
      </c>
      <c r="B16" s="4">
        <v>12</v>
      </c>
      <c r="C16" s="4">
        <v>12</v>
      </c>
      <c r="D16" s="4">
        <v>12</v>
      </c>
      <c r="G16" s="4" t="s">
        <v>94</v>
      </c>
      <c r="H16" s="4">
        <v>12</v>
      </c>
      <c r="I16" s="4">
        <v>12</v>
      </c>
      <c r="J16" s="4">
        <v>12</v>
      </c>
    </row>
    <row r="17" spans="1:10" x14ac:dyDescent="0.25">
      <c r="A17" s="4" t="s">
        <v>95</v>
      </c>
      <c r="B17" s="4">
        <v>2</v>
      </c>
      <c r="C17" s="4">
        <v>2</v>
      </c>
      <c r="D17" s="4">
        <v>2</v>
      </c>
      <c r="G17" s="4" t="s">
        <v>95</v>
      </c>
      <c r="H17" s="4">
        <v>2</v>
      </c>
      <c r="I17" s="4">
        <v>2</v>
      </c>
      <c r="J17" s="4">
        <v>2</v>
      </c>
    </row>
    <row r="19" spans="1:10" x14ac:dyDescent="0.25">
      <c r="A19" s="29" t="s">
        <v>96</v>
      </c>
      <c r="B19" s="30">
        <f>B17*B16*B15</f>
        <v>2364</v>
      </c>
      <c r="C19" s="30">
        <f t="shared" ref="C19:D19" si="8">C17*C16*C15</f>
        <v>13560</v>
      </c>
      <c r="D19" s="30">
        <f t="shared" si="8"/>
        <v>1560</v>
      </c>
      <c r="G19" s="29" t="s">
        <v>96</v>
      </c>
      <c r="H19" s="30">
        <f>H17*H16*H15</f>
        <v>1404</v>
      </c>
      <c r="I19" s="30">
        <f t="shared" ref="I19:J19" si="9">I17*I16*I15</f>
        <v>12840</v>
      </c>
      <c r="J19" s="30">
        <f t="shared" si="9"/>
        <v>1320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School supplies</vt:lpstr>
      <vt:lpstr>Cat or Dog</vt:lpstr>
      <vt:lpstr>Three Vacations</vt:lpstr>
      <vt:lpstr>Printer Confusion</vt:lpstr>
      <vt:lpstr>Cell Phone Bill</vt:lpstr>
      <vt:lpstr>Three cars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2023-03-23T11:44:14Z</dcterms:modified>
</cp:coreProperties>
</file>