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2949A4E7-FF11-4630-94D3-EE053D2B933F}" xr6:coauthVersionLast="47" xr6:coauthVersionMax="47" xr10:uidLastSave="{00000000-0000-0000-0000-000000000000}"/>
  <bookViews>
    <workbookView xWindow="-110" yWindow="-110" windowWidth="19420" windowHeight="10300" tabRatio="596" firstSheet="7" activeTab="7" xr2:uid="{00000000-000D-0000-FFFF-FFFF00000000}"/>
  </bookViews>
  <sheets>
    <sheet name="SEPT 2021" sheetId="2" state="hidden" r:id="rId1"/>
    <sheet name="AUGUST" sheetId="1" state="hidden" r:id="rId2"/>
    <sheet name="OCT 2021" sheetId="3" state="hidden" r:id="rId3"/>
    <sheet name="November" sheetId="4" state="hidden" r:id="rId4"/>
    <sheet name="December" sheetId="5" state="hidden" r:id="rId5"/>
    <sheet name="portfolio B" sheetId="7" state="hidden" r:id="rId6"/>
    <sheet name="portfolio A" sheetId="6" state="hidden" r:id="rId7"/>
    <sheet name="PB march" sheetId="8" r:id="rId8"/>
  </sheets>
  <definedNames>
    <definedName name="_xlnm._FilterDatabase" localSheetId="1" hidden="1">AUGUST!$A$1:$T$103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0" i="8" l="1"/>
  <c r="I120" i="8"/>
  <c r="K105" i="8"/>
  <c r="K5" i="8" l="1"/>
  <c r="K155" i="8" l="1"/>
  <c r="K156" i="8"/>
  <c r="K157" i="8"/>
  <c r="K159" i="8"/>
  <c r="K162" i="8"/>
  <c r="K161" i="8"/>
  <c r="K86" i="8" l="1"/>
  <c r="K85" i="8"/>
  <c r="K197" i="8" l="1"/>
  <c r="G196" i="8"/>
  <c r="K196" i="8" s="1"/>
  <c r="K195" i="8"/>
  <c r="G195" i="8"/>
  <c r="G194" i="8"/>
  <c r="K194" i="8" s="1"/>
  <c r="G193" i="8"/>
  <c r="K193" i="8" s="1"/>
  <c r="G192" i="8"/>
  <c r="K192" i="8" s="1"/>
  <c r="K191" i="8"/>
  <c r="K190" i="8"/>
  <c r="K189" i="8"/>
  <c r="G188" i="8"/>
  <c r="K188" i="8" s="1"/>
  <c r="K187" i="8"/>
  <c r="G186" i="8"/>
  <c r="K186" i="8" s="1"/>
  <c r="G185" i="8"/>
  <c r="K185" i="8" s="1"/>
  <c r="K184" i="8"/>
  <c r="K183" i="8"/>
  <c r="K182" i="8"/>
  <c r="G181" i="8"/>
  <c r="K181" i="8" s="1"/>
  <c r="G180" i="8"/>
  <c r="K180" i="8" s="1"/>
  <c r="G179" i="8"/>
  <c r="K179" i="8" s="1"/>
  <c r="G178" i="8"/>
  <c r="K178" i="8" s="1"/>
  <c r="G177" i="8"/>
  <c r="K177" i="8" s="1"/>
  <c r="G176" i="8"/>
  <c r="K176" i="8" s="1"/>
  <c r="G175" i="8"/>
  <c r="K175" i="8" s="1"/>
  <c r="K174" i="8"/>
  <c r="K173" i="8"/>
  <c r="K172" i="8"/>
  <c r="K171" i="8"/>
  <c r="K167" i="8"/>
  <c r="K154" i="8"/>
  <c r="K153" i="8"/>
  <c r="K150" i="8"/>
  <c r="K149" i="8"/>
  <c r="K137" i="8"/>
  <c r="K136" i="8"/>
  <c r="K134" i="8"/>
  <c r="K133" i="8"/>
  <c r="K132" i="8"/>
  <c r="G131" i="8"/>
  <c r="K131" i="8" s="1"/>
  <c r="K130" i="8"/>
  <c r="K129" i="8"/>
  <c r="K128" i="8"/>
  <c r="K127" i="8"/>
  <c r="K126" i="8"/>
  <c r="K125" i="8"/>
  <c r="K124" i="8"/>
  <c r="L120" i="8"/>
  <c r="H120" i="8"/>
  <c r="F120" i="8"/>
  <c r="E120" i="8"/>
  <c r="D120" i="8"/>
  <c r="K119" i="8"/>
  <c r="K118" i="8"/>
  <c r="K117" i="8"/>
  <c r="K116" i="8"/>
  <c r="K115" i="8"/>
  <c r="K114" i="8"/>
  <c r="K113" i="8"/>
  <c r="K112" i="8"/>
  <c r="K145" i="8"/>
  <c r="K111" i="8"/>
  <c r="K110" i="8"/>
  <c r="K109" i="8"/>
  <c r="K108" i="8"/>
  <c r="K107" i="8"/>
  <c r="K106" i="8"/>
  <c r="K104" i="8"/>
  <c r="K103" i="8"/>
  <c r="K102" i="8"/>
  <c r="K101" i="8"/>
  <c r="K100" i="8"/>
  <c r="K99" i="8"/>
  <c r="K98" i="8"/>
  <c r="K97" i="8"/>
  <c r="K96" i="8"/>
  <c r="K95" i="8"/>
  <c r="K94" i="8"/>
  <c r="K93" i="8"/>
  <c r="K92" i="8"/>
  <c r="G91" i="8"/>
  <c r="K91" i="8" s="1"/>
  <c r="G90" i="8"/>
  <c r="K90" i="8" s="1"/>
  <c r="G89" i="8"/>
  <c r="K89" i="8" s="1"/>
  <c r="G88" i="8"/>
  <c r="K88" i="8" s="1"/>
  <c r="G138" i="8"/>
  <c r="K138" i="8" s="1"/>
  <c r="G140" i="8"/>
  <c r="K140" i="8" s="1"/>
  <c r="K87" i="8"/>
  <c r="K160" i="8"/>
  <c r="K163" i="8"/>
  <c r="K158" i="8"/>
  <c r="K83" i="8"/>
  <c r="K82" i="8"/>
  <c r="K81" i="8"/>
  <c r="K80" i="8"/>
  <c r="K79" i="8"/>
  <c r="K78" i="8"/>
  <c r="K77" i="8"/>
  <c r="K76" i="8"/>
  <c r="K75" i="8"/>
  <c r="K74" i="8"/>
  <c r="K73" i="8"/>
  <c r="G72" i="8"/>
  <c r="K72" i="8" s="1"/>
  <c r="G71" i="8"/>
  <c r="K71" i="8" s="1"/>
  <c r="K70" i="8"/>
  <c r="K69" i="8"/>
  <c r="K68" i="8"/>
  <c r="K67" i="8"/>
  <c r="K66" i="8"/>
  <c r="K65" i="8"/>
  <c r="K64" i="8"/>
  <c r="K144" i="8"/>
  <c r="K63" i="8"/>
  <c r="K62" i="8"/>
  <c r="K60" i="8"/>
  <c r="K58" i="8"/>
  <c r="K57" i="8"/>
  <c r="K56" i="8"/>
  <c r="K54" i="8"/>
  <c r="K53" i="8"/>
  <c r="K52" i="8"/>
  <c r="K51" i="8"/>
  <c r="K50" i="8"/>
  <c r="K48" i="8"/>
  <c r="K46" i="8"/>
  <c r="K45" i="8"/>
  <c r="K44" i="8"/>
  <c r="K41" i="8"/>
  <c r="K40" i="8"/>
  <c r="K39" i="8"/>
  <c r="K37" i="8"/>
  <c r="K143" i="8"/>
  <c r="K36" i="8"/>
  <c r="K35" i="8"/>
  <c r="K141" i="8"/>
  <c r="K34" i="8"/>
  <c r="K33" i="8"/>
  <c r="K32" i="8"/>
  <c r="K31" i="8"/>
  <c r="K30" i="8"/>
  <c r="K29" i="8"/>
  <c r="K28" i="8"/>
  <c r="K27" i="8"/>
  <c r="K26" i="8"/>
  <c r="K25" i="8"/>
  <c r="K24" i="8"/>
  <c r="K23" i="8"/>
  <c r="K22" i="8"/>
  <c r="K21" i="8"/>
  <c r="K19" i="8"/>
  <c r="K18" i="8"/>
  <c r="K17" i="8"/>
  <c r="K16" i="8"/>
  <c r="K15" i="8"/>
  <c r="K14" i="8"/>
  <c r="G13" i="8"/>
  <c r="K13" i="8" s="1"/>
  <c r="G12" i="8"/>
  <c r="K12" i="8" s="1"/>
  <c r="G11" i="8"/>
  <c r="K11" i="8" s="1"/>
  <c r="G10" i="8"/>
  <c r="K10" i="8" s="1"/>
  <c r="G9" i="8"/>
  <c r="K9" i="8" s="1"/>
  <c r="G8" i="8"/>
  <c r="K8" i="8" s="1"/>
  <c r="G7" i="8"/>
  <c r="K7" i="8" s="1"/>
  <c r="G6" i="8"/>
  <c r="K6" i="8" s="1"/>
  <c r="G4" i="8"/>
  <c r="K4" i="8" s="1"/>
  <c r="G3" i="8"/>
  <c r="K3" i="8" s="1"/>
  <c r="G120" i="8" l="1"/>
  <c r="E138" i="7"/>
  <c r="C49" i="6" l="1"/>
  <c r="E13" i="6"/>
  <c r="D13" i="6"/>
  <c r="C13" i="6"/>
  <c r="L196" i="7" l="1"/>
  <c r="K138" i="7" l="1"/>
  <c r="M138" i="7" l="1"/>
  <c r="H3" i="7" l="1"/>
  <c r="L3" i="7" s="1"/>
  <c r="H194" i="7"/>
  <c r="L194" i="7" s="1"/>
  <c r="H4" i="7"/>
  <c r="L4" i="7" s="1"/>
  <c r="L5" i="7"/>
  <c r="H6" i="7"/>
  <c r="L6" i="7" s="1"/>
  <c r="H149" i="7"/>
  <c r="L149" i="7" s="1"/>
  <c r="H7" i="7"/>
  <c r="L7" i="7" s="1"/>
  <c r="H8" i="7"/>
  <c r="L8" i="7" s="1"/>
  <c r="H195" i="7"/>
  <c r="L195" i="7" s="1"/>
  <c r="H187" i="7"/>
  <c r="L187" i="7" s="1"/>
  <c r="H9" i="7"/>
  <c r="L9" i="7" s="1"/>
  <c r="H10" i="7"/>
  <c r="L10" i="7" s="1"/>
  <c r="H11" i="7"/>
  <c r="L11" i="7" s="1"/>
  <c r="H12" i="7"/>
  <c r="L12" i="7" s="1"/>
  <c r="H193" i="7"/>
  <c r="L193" i="7" s="1"/>
  <c r="H13" i="7"/>
  <c r="L13" i="7" s="1"/>
  <c r="H196" i="7"/>
  <c r="L150" i="7"/>
  <c r="L14" i="7"/>
  <c r="L15" i="7"/>
  <c r="L142" i="7"/>
  <c r="L151" i="7"/>
  <c r="L16" i="7"/>
  <c r="L17" i="7"/>
  <c r="L18" i="7"/>
  <c r="L19" i="7"/>
  <c r="L21" i="7"/>
  <c r="L152" i="7"/>
  <c r="L22" i="7"/>
  <c r="L23" i="7"/>
  <c r="L24" i="7"/>
  <c r="L25" i="7"/>
  <c r="L143" i="7"/>
  <c r="L26" i="7"/>
  <c r="L190" i="7"/>
  <c r="L27" i="7"/>
  <c r="L28" i="7"/>
  <c r="L29" i="7"/>
  <c r="L30" i="7"/>
  <c r="L31" i="7"/>
  <c r="L32" i="7"/>
  <c r="L33" i="7"/>
  <c r="L188" i="7"/>
  <c r="L191" i="7"/>
  <c r="L198" i="7"/>
  <c r="L34" i="7"/>
  <c r="L35" i="7"/>
  <c r="L36" i="7"/>
  <c r="L37" i="7"/>
  <c r="L38" i="7"/>
  <c r="L148" i="7"/>
  <c r="L39" i="7"/>
  <c r="L41" i="7"/>
  <c r="L159" i="7"/>
  <c r="L42" i="7"/>
  <c r="L43" i="7"/>
  <c r="L44" i="7"/>
  <c r="L45" i="7"/>
  <c r="L46" i="7"/>
  <c r="L47" i="7"/>
  <c r="L48" i="7"/>
  <c r="L49" i="7"/>
  <c r="L50" i="7"/>
  <c r="L52" i="7"/>
  <c r="L147" i="7"/>
  <c r="L53" i="7"/>
  <c r="L54" i="7"/>
  <c r="L55" i="7"/>
  <c r="L56" i="7"/>
  <c r="L57" i="7"/>
  <c r="L58" i="7"/>
  <c r="L59" i="7"/>
  <c r="L60" i="7"/>
  <c r="L61" i="7"/>
  <c r="L62" i="7"/>
  <c r="L63" i="7"/>
  <c r="L64" i="7"/>
  <c r="L65" i="7"/>
  <c r="L66" i="7"/>
  <c r="L67" i="7"/>
  <c r="L68" i="7"/>
  <c r="L69" i="7"/>
  <c r="L70" i="7"/>
  <c r="L71" i="7"/>
  <c r="L72" i="7"/>
  <c r="L73" i="7"/>
  <c r="L74" i="7"/>
  <c r="H181" i="7"/>
  <c r="L181" i="7" s="1"/>
  <c r="H75" i="7"/>
  <c r="L75" i="7" s="1"/>
  <c r="H76" i="7"/>
  <c r="L76" i="7" s="1"/>
  <c r="L77" i="7"/>
  <c r="L78" i="7"/>
  <c r="L79" i="7"/>
  <c r="L80" i="7"/>
  <c r="L81" i="7"/>
  <c r="L82" i="7"/>
  <c r="L83" i="7"/>
  <c r="L146" i="7"/>
  <c r="L84" i="7"/>
  <c r="L163" i="7"/>
  <c r="L85" i="7"/>
  <c r="L86" i="7"/>
  <c r="L87" i="7"/>
  <c r="L88" i="7"/>
  <c r="L89" i="7"/>
  <c r="L160" i="7"/>
  <c r="L90" i="7"/>
  <c r="L91" i="7"/>
  <c r="L92" i="7"/>
  <c r="L93" i="7"/>
  <c r="L94" i="7"/>
  <c r="L95" i="7"/>
  <c r="L96" i="7"/>
  <c r="L97" i="7"/>
  <c r="L98" i="7"/>
  <c r="H176" i="7"/>
  <c r="L176" i="7" s="1"/>
  <c r="H177" i="7"/>
  <c r="L177" i="7" s="1"/>
  <c r="H99" i="7"/>
  <c r="L99" i="7" s="1"/>
  <c r="H178" i="7"/>
  <c r="L178" i="7" s="1"/>
  <c r="H179" i="7"/>
  <c r="L179" i="7" s="1"/>
  <c r="H100" i="7"/>
  <c r="L100" i="7" s="1"/>
  <c r="H180" i="7"/>
  <c r="L180" i="7" s="1"/>
  <c r="H101" i="7"/>
  <c r="L101" i="7" s="1"/>
  <c r="H102" i="7"/>
  <c r="L102" i="7" s="1"/>
  <c r="H197" i="7"/>
  <c r="L197" i="7" s="1"/>
  <c r="H182" i="7"/>
  <c r="L182" i="7" s="1"/>
  <c r="H189" i="7"/>
  <c r="L189" i="7" s="1"/>
  <c r="H103" i="7"/>
  <c r="L103" i="7" s="1"/>
  <c r="H104" i="7"/>
  <c r="L104" i="7" s="1"/>
  <c r="H186" i="7"/>
  <c r="L186" i="7" s="1"/>
  <c r="L105" i="7"/>
  <c r="L106" i="7"/>
  <c r="L107" i="7"/>
  <c r="L172" i="7"/>
  <c r="L173" i="7"/>
  <c r="L174" i="7"/>
  <c r="L192" i="7"/>
  <c r="L108" i="7"/>
  <c r="L175" i="7"/>
  <c r="L109" i="7"/>
  <c r="L185" i="7"/>
  <c r="L110" i="7"/>
  <c r="L111" i="7"/>
  <c r="L183" i="7"/>
  <c r="L184" i="7"/>
  <c r="L155" i="7"/>
  <c r="L112" i="7"/>
  <c r="L113" i="7"/>
  <c r="L114" i="7"/>
  <c r="L116" i="7"/>
  <c r="L117" i="7"/>
  <c r="L118" i="7"/>
  <c r="L119" i="7"/>
  <c r="L154" i="7"/>
  <c r="L120" i="7"/>
  <c r="L121" i="7"/>
  <c r="L122" i="7"/>
  <c r="L145" i="7"/>
  <c r="L144" i="7"/>
  <c r="L123" i="7"/>
  <c r="N153" i="7"/>
  <c r="L124" i="7"/>
  <c r="L125" i="7"/>
  <c r="L168" i="7"/>
  <c r="L126" i="7"/>
  <c r="L127" i="7"/>
  <c r="L128" i="7"/>
  <c r="L129" i="7"/>
  <c r="L130" i="7"/>
  <c r="L164" i="7"/>
  <c r="L131" i="7"/>
  <c r="L132" i="7"/>
  <c r="L133" i="7"/>
  <c r="L134" i="7"/>
  <c r="L135" i="7"/>
  <c r="F138" i="7"/>
  <c r="G138" i="7"/>
  <c r="I138" i="7"/>
  <c r="J138" i="7"/>
  <c r="H138" i="7" l="1"/>
  <c r="E68" i="5" l="1"/>
  <c r="D6" i="5" l="1"/>
  <c r="E6" i="4" l="1"/>
  <c r="F83" i="4" l="1"/>
  <c r="D97" i="4" l="1"/>
  <c r="D83" i="4"/>
  <c r="G83" i="4"/>
  <c r="E5" i="4" l="1"/>
  <c r="E83" i="4" s="1"/>
  <c r="C83" i="4"/>
  <c r="J104" i="3" l="1"/>
  <c r="I86" i="3" l="1"/>
  <c r="I87" i="3"/>
  <c r="I88" i="3"/>
  <c r="I89" i="3"/>
  <c r="I90" i="3"/>
  <c r="I91" i="3"/>
  <c r="I92" i="3"/>
  <c r="I93" i="3"/>
  <c r="I95" i="3"/>
  <c r="I96" i="3"/>
  <c r="I97" i="3"/>
  <c r="I98" i="3"/>
  <c r="I99" i="3"/>
  <c r="I101" i="3"/>
  <c r="I102" i="3"/>
  <c r="I75" i="3"/>
  <c r="I76" i="3"/>
  <c r="I77" i="3"/>
  <c r="I78" i="3"/>
  <c r="I79" i="3"/>
  <c r="I80" i="3"/>
  <c r="I81" i="3"/>
  <c r="I82" i="3"/>
  <c r="I83" i="3"/>
  <c r="I85" i="3"/>
  <c r="I69" i="3"/>
  <c r="I70" i="3"/>
  <c r="I71" i="3"/>
  <c r="I72" i="3"/>
  <c r="I73" i="3"/>
  <c r="I61" i="3"/>
  <c r="I62" i="3"/>
  <c r="I63" i="3"/>
  <c r="I64" i="3"/>
  <c r="I66" i="3"/>
  <c r="I67" i="3"/>
  <c r="I35" i="3"/>
  <c r="I36" i="3"/>
  <c r="I18" i="3"/>
  <c r="I39" i="3"/>
  <c r="I40" i="3"/>
  <c r="I42" i="3"/>
  <c r="I19" i="3"/>
  <c r="I20" i="3"/>
  <c r="I21" i="3"/>
  <c r="I43" i="3"/>
  <c r="I44" i="3"/>
  <c r="I45" i="3"/>
  <c r="I46" i="3"/>
  <c r="I47" i="3"/>
  <c r="I48" i="3"/>
  <c r="I49" i="3"/>
  <c r="I50" i="3"/>
  <c r="I51" i="3"/>
  <c r="I22" i="3"/>
  <c r="I52" i="3"/>
  <c r="I23" i="3"/>
  <c r="I53" i="3"/>
  <c r="I54" i="3"/>
  <c r="I55" i="3"/>
  <c r="I24" i="3"/>
  <c r="I25" i="3"/>
  <c r="I56" i="3"/>
  <c r="I57" i="3"/>
  <c r="I58" i="3"/>
  <c r="I59" i="3"/>
  <c r="I74" i="3"/>
  <c r="I28" i="3"/>
  <c r="I29" i="3"/>
  <c r="I30" i="3"/>
  <c r="I31" i="3"/>
  <c r="I32" i="3"/>
  <c r="I15" i="3"/>
  <c r="I26" i="3"/>
  <c r="I27" i="3"/>
  <c r="I10" i="3"/>
  <c r="I8" i="3"/>
  <c r="I9" i="3"/>
  <c r="I5" i="3"/>
  <c r="I6" i="3"/>
  <c r="I7" i="3"/>
  <c r="F103" i="3"/>
  <c r="I103" i="3" s="1"/>
  <c r="E100" i="3"/>
  <c r="I100" i="3" s="1"/>
  <c r="E94" i="3"/>
  <c r="I94" i="3" s="1"/>
  <c r="E84" i="3"/>
  <c r="I84" i="3" s="1"/>
  <c r="G68" i="3"/>
  <c r="I68" i="3" s="1"/>
  <c r="G65" i="3"/>
  <c r="I65" i="3" s="1"/>
  <c r="E60" i="3"/>
  <c r="I60" i="3" s="1"/>
  <c r="F41" i="3"/>
  <c r="I41" i="3" s="1"/>
  <c r="H38" i="3"/>
  <c r="I38" i="3" s="1"/>
  <c r="H37" i="3"/>
  <c r="I37" i="3" s="1"/>
  <c r="H33" i="3"/>
  <c r="I33" i="3" s="1"/>
  <c r="F34" i="3"/>
  <c r="I34" i="3" s="1"/>
  <c r="F17" i="3"/>
  <c r="I17" i="3" s="1"/>
  <c r="E16" i="3"/>
  <c r="I16" i="3" s="1"/>
  <c r="F14" i="3"/>
  <c r="I14" i="3" s="1"/>
  <c r="E11" i="3"/>
  <c r="I11" i="3" s="1"/>
  <c r="F12" i="3"/>
  <c r="I12" i="3" s="1"/>
  <c r="E3" i="3"/>
  <c r="I3" i="3" s="1"/>
  <c r="D13" i="3"/>
  <c r="E13" i="3" s="1"/>
  <c r="I13" i="3" s="1"/>
  <c r="D4" i="3"/>
  <c r="E4" i="3" s="1"/>
  <c r="I4" i="3" s="1"/>
  <c r="C3" i="3"/>
  <c r="G104" i="3" l="1"/>
  <c r="F104" i="3"/>
  <c r="H104" i="3"/>
  <c r="E104" i="3"/>
  <c r="I104" i="3"/>
  <c r="H116" i="2"/>
  <c r="J26" i="2"/>
  <c r="J116" i="2" s="1"/>
  <c r="E6" i="1"/>
  <c r="I6" i="1" s="1"/>
  <c r="J6" i="1" s="1"/>
  <c r="J102" i="1" s="1"/>
  <c r="E12" i="2"/>
  <c r="I12" i="2" s="1"/>
  <c r="E55" i="2"/>
  <c r="I56" i="2" s="1"/>
  <c r="E52" i="2"/>
  <c r="I53" i="2" s="1"/>
  <c r="I37" i="2"/>
  <c r="E36" i="2"/>
  <c r="I36" i="2" s="1"/>
  <c r="E33" i="2"/>
  <c r="I33" i="2" s="1"/>
  <c r="E32" i="2"/>
  <c r="I32" i="2" s="1"/>
  <c r="I26" i="2"/>
  <c r="F16" i="2"/>
  <c r="F116" i="2" s="1"/>
  <c r="D13" i="2"/>
  <c r="E9" i="2"/>
  <c r="I9" i="2" s="1"/>
  <c r="E2" i="2"/>
  <c r="I2" i="2" s="1"/>
  <c r="I76" i="2"/>
  <c r="I75" i="2"/>
  <c r="I74" i="2"/>
  <c r="I73" i="2"/>
  <c r="I72" i="2"/>
  <c r="I71" i="2"/>
  <c r="I70" i="2"/>
  <c r="I69" i="2"/>
  <c r="I68" i="2"/>
  <c r="I67" i="2"/>
  <c r="I66" i="2"/>
  <c r="I65" i="2"/>
  <c r="I64" i="2"/>
  <c r="I63" i="2"/>
  <c r="I62" i="2"/>
  <c r="I61" i="2"/>
  <c r="I59" i="2"/>
  <c r="I58" i="2"/>
  <c r="I57" i="2"/>
  <c r="I54" i="2"/>
  <c r="I51" i="2"/>
  <c r="I50" i="2"/>
  <c r="I49" i="2"/>
  <c r="I48" i="2"/>
  <c r="I47" i="2"/>
  <c r="I46" i="2"/>
  <c r="I45" i="2"/>
  <c r="I44" i="2"/>
  <c r="I43" i="2"/>
  <c r="I42" i="2"/>
  <c r="I41" i="2"/>
  <c r="I40" i="2"/>
  <c r="I39" i="2"/>
  <c r="I38" i="2"/>
  <c r="I35" i="2"/>
  <c r="I34" i="2"/>
  <c r="I31" i="2"/>
  <c r="I30" i="2"/>
  <c r="I29" i="2"/>
  <c r="I28" i="2"/>
  <c r="I27" i="2"/>
  <c r="I25" i="2"/>
  <c r="I24" i="2"/>
  <c r="I23" i="2"/>
  <c r="I22" i="2"/>
  <c r="I21" i="2"/>
  <c r="I20" i="2"/>
  <c r="I19" i="2"/>
  <c r="I18" i="2"/>
  <c r="I17" i="2"/>
  <c r="I15" i="2"/>
  <c r="I14" i="2"/>
  <c r="I13" i="2"/>
  <c r="I11" i="2"/>
  <c r="I10" i="2"/>
  <c r="I8" i="2"/>
  <c r="I7" i="2"/>
  <c r="I6" i="2"/>
  <c r="I5" i="2"/>
  <c r="G78" i="2"/>
  <c r="G116" i="2" s="1"/>
  <c r="I4" i="2"/>
  <c r="D3" i="2"/>
  <c r="C2" i="2"/>
  <c r="I101" i="1"/>
  <c r="I94" i="1"/>
  <c r="I96" i="1"/>
  <c r="I97" i="1"/>
  <c r="I98" i="1"/>
  <c r="I89" i="1"/>
  <c r="I90" i="1"/>
  <c r="I91" i="1"/>
  <c r="I92" i="1"/>
  <c r="I85" i="1"/>
  <c r="I86" i="1"/>
  <c r="I87" i="1"/>
  <c r="I81" i="1"/>
  <c r="I82" i="1"/>
  <c r="I83" i="1"/>
  <c r="I76" i="1"/>
  <c r="I77" i="1"/>
  <c r="I79" i="1"/>
  <c r="I75" i="1"/>
  <c r="I70" i="1"/>
  <c r="I71" i="1"/>
  <c r="I62" i="1"/>
  <c r="I64" i="1"/>
  <c r="I66" i="1"/>
  <c r="I57" i="1"/>
  <c r="I58" i="1"/>
  <c r="I59" i="1"/>
  <c r="I60" i="1"/>
  <c r="I50" i="1"/>
  <c r="I53" i="1"/>
  <c r="I54" i="1"/>
  <c r="I55" i="1"/>
  <c r="I56" i="1"/>
  <c r="I47" i="1"/>
  <c r="I48" i="1"/>
  <c r="I37" i="1"/>
  <c r="I38" i="1"/>
  <c r="I39" i="1"/>
  <c r="I40" i="1"/>
  <c r="I42" i="1"/>
  <c r="I44" i="1"/>
  <c r="I29" i="1"/>
  <c r="I34" i="1"/>
  <c r="I35" i="1"/>
  <c r="I36" i="1"/>
  <c r="I27" i="1"/>
  <c r="I17" i="1"/>
  <c r="I18" i="1"/>
  <c r="I19" i="1"/>
  <c r="I12" i="1"/>
  <c r="I14" i="1"/>
  <c r="I15" i="1"/>
  <c r="I10" i="1"/>
  <c r="I11" i="1"/>
  <c r="I7" i="1"/>
  <c r="I8" i="1"/>
  <c r="I3" i="1"/>
  <c r="I4" i="1"/>
  <c r="I5" i="1"/>
  <c r="I2" i="1"/>
  <c r="H28" i="1"/>
  <c r="I28" i="1" s="1"/>
  <c r="F100" i="1"/>
  <c r="I100" i="1" s="1"/>
  <c r="F99" i="1"/>
  <c r="I99" i="1" s="1"/>
  <c r="G95" i="1"/>
  <c r="I95" i="1" s="1"/>
  <c r="G93" i="1"/>
  <c r="I93" i="1" s="1"/>
  <c r="H88" i="1"/>
  <c r="I88" i="1" s="1"/>
  <c r="F84" i="1"/>
  <c r="F102" i="1" s="1"/>
  <c r="H80" i="1"/>
  <c r="I80" i="1" s="1"/>
  <c r="H78" i="1"/>
  <c r="I78" i="1" s="1"/>
  <c r="G74" i="1"/>
  <c r="I74" i="1" s="1"/>
  <c r="G73" i="1"/>
  <c r="I73" i="1" s="1"/>
  <c r="G72" i="1"/>
  <c r="I72" i="1" s="1"/>
  <c r="H69" i="1"/>
  <c r="I69" i="1" s="1"/>
  <c r="H68" i="1"/>
  <c r="I68" i="1" s="1"/>
  <c r="H67" i="1"/>
  <c r="I67" i="1" s="1"/>
  <c r="H65" i="1"/>
  <c r="I65" i="1" s="1"/>
  <c r="G63" i="1"/>
  <c r="I63" i="1" s="1"/>
  <c r="H61" i="1"/>
  <c r="I61" i="1" s="1"/>
  <c r="G52" i="1"/>
  <c r="I52" i="1" s="1"/>
  <c r="H51" i="1"/>
  <c r="I51" i="1" s="1"/>
  <c r="G49" i="1"/>
  <c r="I49" i="1" s="1"/>
  <c r="G46" i="1"/>
  <c r="I46" i="1" s="1"/>
  <c r="G45" i="1"/>
  <c r="I45" i="1" s="1"/>
  <c r="H43" i="1"/>
  <c r="I43" i="1" s="1"/>
  <c r="H41" i="1"/>
  <c r="I41" i="1" s="1"/>
  <c r="H38" i="1"/>
  <c r="H33" i="1"/>
  <c r="I33" i="1" s="1"/>
  <c r="H32" i="1"/>
  <c r="I32" i="1" s="1"/>
  <c r="G31" i="1"/>
  <c r="I31" i="1" s="1"/>
  <c r="G30" i="1"/>
  <c r="I30" i="1" s="1"/>
  <c r="H26" i="1"/>
  <c r="I26" i="1" s="1"/>
  <c r="H25" i="1"/>
  <c r="I25" i="1" s="1"/>
  <c r="H24" i="1"/>
  <c r="I24" i="1" s="1"/>
  <c r="G23" i="1"/>
  <c r="I23" i="1" s="1"/>
  <c r="G22" i="1"/>
  <c r="I22" i="1" s="1"/>
  <c r="G21" i="1"/>
  <c r="I21" i="1" s="1"/>
  <c r="G20" i="1"/>
  <c r="I20" i="1" s="1"/>
  <c r="G17" i="1"/>
  <c r="G16" i="1"/>
  <c r="H13" i="1"/>
  <c r="I13" i="1" s="1"/>
  <c r="D9" i="1"/>
  <c r="H9" i="1" s="1"/>
  <c r="I9" i="1" s="1"/>
  <c r="I84" i="1" l="1"/>
  <c r="G102" i="1"/>
  <c r="I16" i="1"/>
  <c r="I102" i="1" s="1"/>
  <c r="I52" i="2"/>
  <c r="I55" i="2"/>
  <c r="I16" i="2"/>
  <c r="E3" i="2"/>
  <c r="E102" i="1"/>
  <c r="I60" i="2"/>
  <c r="C2" i="1"/>
  <c r="C3" i="1"/>
  <c r="C4" i="1"/>
  <c r="C5" i="1"/>
  <c r="C7" i="1"/>
  <c r="C8" i="1"/>
  <c r="H102" i="1" s="1"/>
  <c r="D63" i="1"/>
  <c r="I77" i="2" l="1"/>
  <c r="E116" i="2"/>
  <c r="I3" i="2"/>
  <c r="I116" i="2" s="1"/>
  <c r="D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Muritu</author>
  </authors>
  <commentList>
    <comment ref="D22" authorId="0" shapeId="0" xr:uid="{00000000-0006-0000-0500-000001000000}">
      <text>
        <r>
          <rPr>
            <b/>
            <sz val="9"/>
            <color indexed="81"/>
            <rFont val="Tahoma"/>
            <family val="2"/>
          </rPr>
          <t>Richard Muritu:</t>
        </r>
        <r>
          <rPr>
            <sz val="9"/>
            <color indexed="81"/>
            <rFont val="Tahoma"/>
            <family val="2"/>
          </rPr>
          <t xml:space="preserve">
BAL = Ksh.100,000</t>
        </r>
      </text>
    </comment>
    <comment ref="D40" authorId="0" shapeId="0" xr:uid="{00000000-0006-0000-0500-000002000000}">
      <text>
        <r>
          <rPr>
            <b/>
            <sz val="9"/>
            <color indexed="81"/>
            <rFont val="Tahoma"/>
            <family val="2"/>
          </rPr>
          <t>Richard Muritu:</t>
        </r>
        <r>
          <rPr>
            <sz val="9"/>
            <color indexed="81"/>
            <rFont val="Tahoma"/>
            <family val="2"/>
          </rPr>
          <t xml:space="preserve">
Bal = Ksh. 16,148</t>
        </r>
      </text>
    </comment>
    <comment ref="D62" authorId="0" shapeId="0" xr:uid="{00000000-0006-0000-0500-000003000000}">
      <text>
        <r>
          <rPr>
            <b/>
            <sz val="9"/>
            <color indexed="81"/>
            <rFont val="Tahoma"/>
            <charset val="1"/>
          </rPr>
          <t>Richard Muritu:</t>
        </r>
        <r>
          <rPr>
            <sz val="9"/>
            <color indexed="81"/>
            <rFont val="Tahoma"/>
            <charset val="1"/>
          </rPr>
          <t xml:space="preserve">
BAL = Ksh. 6,620</t>
        </r>
      </text>
    </comment>
    <comment ref="D99" authorId="0" shapeId="0" xr:uid="{00000000-0006-0000-0500-000004000000}">
      <text>
        <r>
          <rPr>
            <b/>
            <sz val="9"/>
            <color indexed="81"/>
            <rFont val="Tahoma"/>
            <charset val="1"/>
          </rPr>
          <t>Richard Muritu:</t>
        </r>
        <r>
          <rPr>
            <sz val="9"/>
            <color indexed="81"/>
            <rFont val="Tahoma"/>
            <charset val="1"/>
          </rPr>
          <t xml:space="preserve">
CHEQUE of 25K Bounced</t>
        </r>
      </text>
    </comment>
    <comment ref="D107" authorId="0" shapeId="0" xr:uid="{00000000-0006-0000-0500-000005000000}">
      <text>
        <r>
          <rPr>
            <b/>
            <sz val="9"/>
            <color indexed="81"/>
            <rFont val="Tahoma"/>
            <charset val="1"/>
          </rPr>
          <t>Richard Muritu:</t>
        </r>
        <r>
          <rPr>
            <sz val="9"/>
            <color indexed="81"/>
            <rFont val="Tahoma"/>
            <charset val="1"/>
          </rPr>
          <t xml:space="preserve">
Bal = Ksh. 52,073.00</t>
        </r>
      </text>
    </comment>
    <comment ref="D119" authorId="0" shapeId="0" xr:uid="{00000000-0006-0000-0500-000006000000}">
      <text>
        <r>
          <rPr>
            <b/>
            <sz val="9"/>
            <color indexed="81"/>
            <rFont val="Tahoma"/>
            <charset val="1"/>
          </rPr>
          <t>Richard Muritu:</t>
        </r>
        <r>
          <rPr>
            <sz val="9"/>
            <color indexed="81"/>
            <rFont val="Tahoma"/>
            <charset val="1"/>
          </rPr>
          <t xml:space="preserve">
BAL = Ksh21,131.30</t>
        </r>
      </text>
    </comment>
    <comment ref="D123" authorId="0" shapeId="0" xr:uid="{00000000-0006-0000-0500-000007000000}">
      <text>
        <r>
          <rPr>
            <b/>
            <sz val="9"/>
            <color indexed="81"/>
            <rFont val="Tahoma"/>
            <family val="2"/>
          </rPr>
          <t>Richard Muritu:</t>
        </r>
        <r>
          <rPr>
            <sz val="9"/>
            <color indexed="81"/>
            <rFont val="Tahoma"/>
            <family val="2"/>
          </rPr>
          <t xml:space="preserve">
BAL = Ksh.166,237.41</t>
        </r>
      </text>
    </comment>
    <comment ref="D124" authorId="0" shapeId="0" xr:uid="{00000000-0006-0000-0500-000008000000}">
      <text>
        <r>
          <rPr>
            <b/>
            <sz val="9"/>
            <color indexed="81"/>
            <rFont val="Tahoma"/>
            <charset val="1"/>
          </rPr>
          <t>Richard Muritu:</t>
        </r>
        <r>
          <rPr>
            <sz val="9"/>
            <color indexed="81"/>
            <rFont val="Tahoma"/>
            <charset val="1"/>
          </rPr>
          <t xml:space="preserve">
BAL = Ksh. 58,305.48</t>
        </r>
      </text>
    </comment>
    <comment ref="D142" authorId="0" shapeId="0" xr:uid="{00000000-0006-0000-0500-000009000000}">
      <text>
        <r>
          <rPr>
            <b/>
            <sz val="9"/>
            <color indexed="81"/>
            <rFont val="Tahoma"/>
            <charset val="1"/>
          </rPr>
          <t>Richard Muritu:</t>
        </r>
        <r>
          <rPr>
            <sz val="9"/>
            <color indexed="81"/>
            <rFont val="Tahoma"/>
            <charset val="1"/>
          </rPr>
          <t xml:space="preserve">
CLEARED</t>
        </r>
      </text>
    </comment>
    <comment ref="D143" authorId="0" shapeId="0" xr:uid="{00000000-0006-0000-0500-00000A000000}">
      <text>
        <r>
          <rPr>
            <b/>
            <sz val="9"/>
            <color indexed="81"/>
            <rFont val="Tahoma"/>
            <charset val="1"/>
          </rPr>
          <t>Richard Muritu:</t>
        </r>
        <r>
          <rPr>
            <sz val="9"/>
            <color indexed="81"/>
            <rFont val="Tahoma"/>
            <charset val="1"/>
          </rPr>
          <t xml:space="preserve">
CLEARED</t>
        </r>
      </text>
    </comment>
    <comment ref="D144" authorId="0" shapeId="0" xr:uid="{00000000-0006-0000-0500-00000B000000}">
      <text>
        <r>
          <rPr>
            <b/>
            <sz val="9"/>
            <color indexed="81"/>
            <rFont val="Tahoma"/>
            <charset val="1"/>
          </rPr>
          <t>Richard Muritu:</t>
        </r>
        <r>
          <rPr>
            <sz val="9"/>
            <color indexed="81"/>
            <rFont val="Tahoma"/>
            <charset val="1"/>
          </rPr>
          <t xml:space="preserve">
CLEARED</t>
        </r>
      </text>
    </comment>
    <comment ref="D145" authorId="0" shapeId="0" xr:uid="{00000000-0006-0000-0500-00000C000000}">
      <text>
        <r>
          <rPr>
            <b/>
            <sz val="9"/>
            <color indexed="81"/>
            <rFont val="Tahoma"/>
            <charset val="1"/>
          </rPr>
          <t>Richard Muritu:</t>
        </r>
        <r>
          <rPr>
            <sz val="9"/>
            <color indexed="81"/>
            <rFont val="Tahoma"/>
            <charset val="1"/>
          </rPr>
          <t xml:space="preserve">
CLEARED</t>
        </r>
      </text>
    </comment>
    <comment ref="D146" authorId="0" shapeId="0" xr:uid="{00000000-0006-0000-0500-00000D000000}">
      <text>
        <r>
          <rPr>
            <b/>
            <sz val="9"/>
            <color indexed="81"/>
            <rFont val="Tahoma"/>
            <charset val="1"/>
          </rPr>
          <t>Richard Muritu:</t>
        </r>
        <r>
          <rPr>
            <sz val="9"/>
            <color indexed="81"/>
            <rFont val="Tahoma"/>
            <charset val="1"/>
          </rPr>
          <t xml:space="preserve">
CLEARED</t>
        </r>
      </text>
    </comment>
    <comment ref="D147" authorId="0" shapeId="0" xr:uid="{00000000-0006-0000-0500-00000E000000}">
      <text>
        <r>
          <rPr>
            <b/>
            <sz val="9"/>
            <color indexed="81"/>
            <rFont val="Tahoma"/>
            <family val="2"/>
          </rPr>
          <t>Richard Muritu:</t>
        </r>
        <r>
          <rPr>
            <sz val="9"/>
            <color indexed="81"/>
            <rFont val="Tahoma"/>
            <family val="2"/>
          </rPr>
          <t xml:space="preserve">
CLEARED</t>
        </r>
      </text>
    </comment>
    <comment ref="D148" authorId="0" shapeId="0" xr:uid="{00000000-0006-0000-0500-00000F000000}">
      <text>
        <r>
          <rPr>
            <b/>
            <sz val="9"/>
            <color indexed="81"/>
            <rFont val="Tahoma"/>
            <charset val="1"/>
          </rPr>
          <t>Richard Muritu:</t>
        </r>
        <r>
          <rPr>
            <sz val="9"/>
            <color indexed="81"/>
            <rFont val="Tahoma"/>
            <charset val="1"/>
          </rPr>
          <t xml:space="preserve">
CLEARED</t>
        </r>
      </text>
    </comment>
    <comment ref="D149" authorId="0" shapeId="0" xr:uid="{00000000-0006-0000-0500-000010000000}">
      <text>
        <r>
          <rPr>
            <b/>
            <sz val="9"/>
            <color indexed="81"/>
            <rFont val="Tahoma"/>
            <charset val="1"/>
          </rPr>
          <t>Richard Muritu:</t>
        </r>
        <r>
          <rPr>
            <sz val="9"/>
            <color indexed="81"/>
            <rFont val="Tahoma"/>
            <charset val="1"/>
          </rPr>
          <t xml:space="preserve">
Cleared (paid 50K)</t>
        </r>
      </text>
    </comment>
    <comment ref="D150" authorId="0" shapeId="0" xr:uid="{00000000-0006-0000-0500-000011000000}">
      <text>
        <r>
          <rPr>
            <b/>
            <sz val="9"/>
            <color indexed="81"/>
            <rFont val="Tahoma"/>
            <charset val="1"/>
          </rPr>
          <t>Richard Muritu:</t>
        </r>
        <r>
          <rPr>
            <sz val="9"/>
            <color indexed="81"/>
            <rFont val="Tahoma"/>
            <charset val="1"/>
          </rPr>
          <t xml:space="preserve">
CLEARED</t>
        </r>
      </text>
    </comment>
    <comment ref="D151" authorId="0" shapeId="0" xr:uid="{00000000-0006-0000-0500-000012000000}">
      <text>
        <r>
          <rPr>
            <b/>
            <sz val="9"/>
            <color indexed="81"/>
            <rFont val="Tahoma"/>
            <charset val="1"/>
          </rPr>
          <t>Richard Muritu:</t>
        </r>
        <r>
          <rPr>
            <sz val="9"/>
            <color indexed="81"/>
            <rFont val="Tahoma"/>
            <charset val="1"/>
          </rPr>
          <t xml:space="preserve">
CLEARED</t>
        </r>
      </text>
    </comment>
    <comment ref="D154" authorId="0" shapeId="0" xr:uid="{00000000-0006-0000-0500-000013000000}">
      <text>
        <r>
          <rPr>
            <b/>
            <sz val="9"/>
            <color indexed="81"/>
            <rFont val="Tahoma"/>
            <charset val="1"/>
          </rPr>
          <t>Richard Muritu:</t>
        </r>
        <r>
          <rPr>
            <sz val="9"/>
            <color indexed="81"/>
            <rFont val="Tahoma"/>
            <charset val="1"/>
          </rPr>
          <t xml:space="preserve">
CLEARED</t>
        </r>
      </text>
    </comment>
    <comment ref="D155" authorId="0" shapeId="0" xr:uid="{00000000-0006-0000-0500-000014000000}">
      <text>
        <r>
          <rPr>
            <b/>
            <sz val="9"/>
            <color indexed="81"/>
            <rFont val="Tahoma"/>
            <charset val="1"/>
          </rPr>
          <t>Richard Muritu:</t>
        </r>
        <r>
          <rPr>
            <sz val="9"/>
            <color indexed="81"/>
            <rFont val="Tahoma"/>
            <charset val="1"/>
          </rPr>
          <t xml:space="preserve">
PAID KSH. 17,879
Brian To Advise</t>
        </r>
      </text>
    </comment>
    <comment ref="D159" authorId="0" shapeId="0" xr:uid="{00000000-0006-0000-0500-000015000000}">
      <text>
        <r>
          <rPr>
            <b/>
            <sz val="9"/>
            <color indexed="81"/>
            <rFont val="Tahoma"/>
            <charset val="1"/>
          </rPr>
          <t>Richard Muritu:</t>
        </r>
        <r>
          <rPr>
            <sz val="9"/>
            <color indexed="81"/>
            <rFont val="Tahoma"/>
            <charset val="1"/>
          </rPr>
          <t xml:space="preserve">
DO NOT FOLLOW UP</t>
        </r>
      </text>
    </comment>
    <comment ref="D160" authorId="0" shapeId="0" xr:uid="{00000000-0006-0000-0500-000016000000}">
      <text>
        <r>
          <rPr>
            <b/>
            <sz val="9"/>
            <color indexed="81"/>
            <rFont val="Tahoma"/>
            <charset val="1"/>
          </rPr>
          <t>Richard Muritu:</t>
        </r>
        <r>
          <rPr>
            <sz val="9"/>
            <color indexed="81"/>
            <rFont val="Tahoma"/>
            <charset val="1"/>
          </rPr>
          <t xml:space="preserve">
RICHARD HANDLING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Muritu</author>
  </authors>
  <commentList>
    <comment ref="C22" authorId="0" shapeId="0" xr:uid="{00000000-0006-0000-0700-000001000000}">
      <text>
        <r>
          <rPr>
            <b/>
            <sz val="9"/>
            <color indexed="81"/>
            <rFont val="Tahoma"/>
            <family val="2"/>
          </rPr>
          <t>Richard Muritu:</t>
        </r>
        <r>
          <rPr>
            <sz val="9"/>
            <color indexed="81"/>
            <rFont val="Tahoma"/>
            <family val="2"/>
          </rPr>
          <t xml:space="preserve">
BAL = Ksh.100,000</t>
        </r>
      </text>
    </comment>
    <comment ref="C38" authorId="0" shapeId="0" xr:uid="{00000000-0006-0000-0700-000002000000}">
      <text>
        <r>
          <rPr>
            <b/>
            <sz val="9"/>
            <color indexed="81"/>
            <rFont val="Tahoma"/>
            <family val="2"/>
          </rPr>
          <t>Richard Muritu:</t>
        </r>
        <r>
          <rPr>
            <sz val="9"/>
            <color indexed="81"/>
            <rFont val="Tahoma"/>
            <family val="2"/>
          </rPr>
          <t xml:space="preserve">
Bal = Ksh. 16,148</t>
        </r>
      </text>
    </comment>
    <comment ref="C59" authorId="0" shapeId="0" xr:uid="{00000000-0006-0000-0700-000003000000}">
      <text>
        <r>
          <rPr>
            <b/>
            <sz val="9"/>
            <color indexed="81"/>
            <rFont val="Tahoma"/>
            <charset val="1"/>
          </rPr>
          <t>Richard Muritu:</t>
        </r>
        <r>
          <rPr>
            <sz val="9"/>
            <color indexed="81"/>
            <rFont val="Tahoma"/>
            <charset val="1"/>
          </rPr>
          <t xml:space="preserve">
BAL = Ksh. 6,620</t>
        </r>
      </text>
    </comment>
    <comment ref="C94" authorId="0" shapeId="0" xr:uid="{00000000-0006-0000-0700-000005000000}">
      <text>
        <r>
          <rPr>
            <b/>
            <sz val="9"/>
            <color indexed="81"/>
            <rFont val="Tahoma"/>
            <charset val="1"/>
          </rPr>
          <t>Richard Muritu:</t>
        </r>
        <r>
          <rPr>
            <sz val="9"/>
            <color indexed="81"/>
            <rFont val="Tahoma"/>
            <charset val="1"/>
          </rPr>
          <t xml:space="preserve">
Bal = Ksh. 52,073.00</t>
        </r>
      </text>
    </comment>
    <comment ref="C105" authorId="0" shapeId="0" xr:uid="{00000000-0006-0000-0700-000006000000}">
      <text>
        <r>
          <rPr>
            <b/>
            <sz val="9"/>
            <color indexed="81"/>
            <rFont val="Tahoma"/>
            <charset val="1"/>
          </rPr>
          <t>Richard Muritu:</t>
        </r>
        <r>
          <rPr>
            <sz val="9"/>
            <color indexed="81"/>
            <rFont val="Tahoma"/>
            <charset val="1"/>
          </rPr>
          <t xml:space="preserve">
BAL = Ksh21,131.30</t>
        </r>
      </text>
    </comment>
    <comment ref="C109" authorId="0" shapeId="0" xr:uid="{00000000-0006-0000-0700-000007000000}">
      <text>
        <r>
          <rPr>
            <b/>
            <sz val="9"/>
            <color indexed="81"/>
            <rFont val="Tahoma"/>
            <family val="2"/>
          </rPr>
          <t>Richard Muritu:</t>
        </r>
        <r>
          <rPr>
            <sz val="9"/>
            <color indexed="81"/>
            <rFont val="Tahoma"/>
            <family val="2"/>
          </rPr>
          <t xml:space="preserve">
BAL = Ksh.166,237.41</t>
        </r>
      </text>
    </comment>
    <comment ref="C110" authorId="0" shapeId="0" xr:uid="{00000000-0006-0000-0700-000008000000}">
      <text>
        <r>
          <rPr>
            <b/>
            <sz val="9"/>
            <color indexed="81"/>
            <rFont val="Tahoma"/>
            <charset val="1"/>
          </rPr>
          <t>Richard Muritu:</t>
        </r>
        <r>
          <rPr>
            <sz val="9"/>
            <color indexed="81"/>
            <rFont val="Tahoma"/>
            <charset val="1"/>
          </rPr>
          <t xml:space="preserve">
BAL = Ksh. 58,305.48</t>
        </r>
      </text>
    </comment>
    <comment ref="C124" authorId="0" shapeId="0" xr:uid="{00000000-0006-0000-0700-000009000000}">
      <text>
        <r>
          <rPr>
            <b/>
            <sz val="9"/>
            <color indexed="81"/>
            <rFont val="Tahoma"/>
            <charset val="1"/>
          </rPr>
          <t>Richard Muritu:</t>
        </r>
        <r>
          <rPr>
            <sz val="9"/>
            <color indexed="81"/>
            <rFont val="Tahoma"/>
            <charset val="1"/>
          </rPr>
          <t xml:space="preserve">
CLEARED</t>
        </r>
      </text>
    </comment>
    <comment ref="C125" authorId="0" shapeId="0" xr:uid="{00000000-0006-0000-0700-00000A000000}">
      <text>
        <r>
          <rPr>
            <b/>
            <sz val="9"/>
            <color indexed="81"/>
            <rFont val="Tahoma"/>
            <charset val="1"/>
          </rPr>
          <t>Richard Muritu:</t>
        </r>
        <r>
          <rPr>
            <sz val="9"/>
            <color indexed="81"/>
            <rFont val="Tahoma"/>
            <charset val="1"/>
          </rPr>
          <t xml:space="preserve">
CLEARED</t>
        </r>
      </text>
    </comment>
    <comment ref="C126" authorId="0" shapeId="0" xr:uid="{00000000-0006-0000-0700-00000B000000}">
      <text>
        <r>
          <rPr>
            <b/>
            <sz val="9"/>
            <color indexed="81"/>
            <rFont val="Tahoma"/>
            <charset val="1"/>
          </rPr>
          <t>Richard Muritu:</t>
        </r>
        <r>
          <rPr>
            <sz val="9"/>
            <color indexed="81"/>
            <rFont val="Tahoma"/>
            <charset val="1"/>
          </rPr>
          <t xml:space="preserve">
CLEARED</t>
        </r>
      </text>
    </comment>
    <comment ref="C127" authorId="0" shapeId="0" xr:uid="{00000000-0006-0000-0700-00000C000000}">
      <text>
        <r>
          <rPr>
            <b/>
            <sz val="9"/>
            <color indexed="81"/>
            <rFont val="Tahoma"/>
            <charset val="1"/>
          </rPr>
          <t>Richard Muritu:</t>
        </r>
        <r>
          <rPr>
            <sz val="9"/>
            <color indexed="81"/>
            <rFont val="Tahoma"/>
            <charset val="1"/>
          </rPr>
          <t xml:space="preserve">
CLEARED</t>
        </r>
      </text>
    </comment>
    <comment ref="C128" authorId="0" shapeId="0" xr:uid="{00000000-0006-0000-0700-00000D000000}">
      <text>
        <r>
          <rPr>
            <b/>
            <sz val="9"/>
            <color indexed="81"/>
            <rFont val="Tahoma"/>
            <charset val="1"/>
          </rPr>
          <t>Richard Muritu:</t>
        </r>
        <r>
          <rPr>
            <sz val="9"/>
            <color indexed="81"/>
            <rFont val="Tahoma"/>
            <charset val="1"/>
          </rPr>
          <t xml:space="preserve">
CLEARED</t>
        </r>
      </text>
    </comment>
    <comment ref="C129" authorId="0" shapeId="0" xr:uid="{00000000-0006-0000-0700-00000E000000}">
      <text>
        <r>
          <rPr>
            <b/>
            <sz val="9"/>
            <color indexed="81"/>
            <rFont val="Tahoma"/>
            <family val="2"/>
          </rPr>
          <t>Richard Muritu:</t>
        </r>
        <r>
          <rPr>
            <sz val="9"/>
            <color indexed="81"/>
            <rFont val="Tahoma"/>
            <family val="2"/>
          </rPr>
          <t xml:space="preserve">
CLEARED</t>
        </r>
      </text>
    </comment>
    <comment ref="C130" authorId="0" shapeId="0" xr:uid="{00000000-0006-0000-0700-00000F000000}">
      <text>
        <r>
          <rPr>
            <b/>
            <sz val="9"/>
            <color indexed="81"/>
            <rFont val="Tahoma"/>
            <charset val="1"/>
          </rPr>
          <t>Richard Muritu:</t>
        </r>
        <r>
          <rPr>
            <sz val="9"/>
            <color indexed="81"/>
            <rFont val="Tahoma"/>
            <charset val="1"/>
          </rPr>
          <t xml:space="preserve">
CLEARED</t>
        </r>
      </text>
    </comment>
    <comment ref="C131" authorId="0" shapeId="0" xr:uid="{00000000-0006-0000-0700-000010000000}">
      <text>
        <r>
          <rPr>
            <b/>
            <sz val="9"/>
            <color indexed="81"/>
            <rFont val="Tahoma"/>
            <charset val="1"/>
          </rPr>
          <t>Richard Muritu:</t>
        </r>
        <r>
          <rPr>
            <sz val="9"/>
            <color indexed="81"/>
            <rFont val="Tahoma"/>
            <charset val="1"/>
          </rPr>
          <t xml:space="preserve">
Cleared (paid 50K)</t>
        </r>
      </text>
    </comment>
    <comment ref="C132" authorId="0" shapeId="0" xr:uid="{00000000-0006-0000-0700-000011000000}">
      <text>
        <r>
          <rPr>
            <b/>
            <sz val="9"/>
            <color indexed="81"/>
            <rFont val="Tahoma"/>
            <charset val="1"/>
          </rPr>
          <t>Richard Muritu:</t>
        </r>
        <r>
          <rPr>
            <sz val="9"/>
            <color indexed="81"/>
            <rFont val="Tahoma"/>
            <charset val="1"/>
          </rPr>
          <t xml:space="preserve">
CLEARED</t>
        </r>
      </text>
    </comment>
    <comment ref="C133" authorId="0" shapeId="0" xr:uid="{00000000-0006-0000-0700-000012000000}">
      <text>
        <r>
          <rPr>
            <b/>
            <sz val="9"/>
            <color indexed="81"/>
            <rFont val="Tahoma"/>
            <charset val="1"/>
          </rPr>
          <t>Richard Muritu:</t>
        </r>
        <r>
          <rPr>
            <sz val="9"/>
            <color indexed="81"/>
            <rFont val="Tahoma"/>
            <charset val="1"/>
          </rPr>
          <t xml:space="preserve">
CLEARED</t>
        </r>
      </text>
    </comment>
    <comment ref="C136" authorId="0" shapeId="0" xr:uid="{00000000-0006-0000-0700-000013000000}">
      <text>
        <r>
          <rPr>
            <b/>
            <sz val="9"/>
            <color indexed="81"/>
            <rFont val="Tahoma"/>
            <charset val="1"/>
          </rPr>
          <t>Richard Muritu:</t>
        </r>
        <r>
          <rPr>
            <sz val="9"/>
            <color indexed="81"/>
            <rFont val="Tahoma"/>
            <charset val="1"/>
          </rPr>
          <t xml:space="preserve">
CLEARED</t>
        </r>
      </text>
    </comment>
    <comment ref="C137" authorId="0" shapeId="0" xr:uid="{00000000-0006-0000-0700-000014000000}">
      <text>
        <r>
          <rPr>
            <b/>
            <sz val="9"/>
            <color indexed="81"/>
            <rFont val="Tahoma"/>
            <charset val="1"/>
          </rPr>
          <t>Richard Muritu:</t>
        </r>
        <r>
          <rPr>
            <sz val="9"/>
            <color indexed="81"/>
            <rFont val="Tahoma"/>
            <charset val="1"/>
          </rPr>
          <t xml:space="preserve">
PAID KSH. 17,879
Brian To Advise</t>
        </r>
      </text>
    </comment>
    <comment ref="C140" authorId="0" shapeId="0" xr:uid="{00000000-0006-0000-0700-000004000000}">
      <text>
        <r>
          <rPr>
            <b/>
            <sz val="9"/>
            <color indexed="81"/>
            <rFont val="Tahoma"/>
            <charset val="1"/>
          </rPr>
          <t>Richard Muritu:</t>
        </r>
        <r>
          <rPr>
            <sz val="9"/>
            <color indexed="81"/>
            <rFont val="Tahoma"/>
            <charset val="1"/>
          </rPr>
          <t xml:space="preserve">
CHEQUE of 25K Bounced</t>
        </r>
      </text>
    </comment>
    <comment ref="C149" authorId="0" shapeId="0" xr:uid="{00000000-0006-0000-0700-000015000000}">
      <text>
        <r>
          <rPr>
            <b/>
            <sz val="9"/>
            <color indexed="81"/>
            <rFont val="Tahoma"/>
            <charset val="1"/>
          </rPr>
          <t>Richard Muritu:</t>
        </r>
        <r>
          <rPr>
            <sz val="9"/>
            <color indexed="81"/>
            <rFont val="Tahoma"/>
            <charset val="1"/>
          </rPr>
          <t xml:space="preserve">
DO NOT FOLLOW UP</t>
        </r>
      </text>
    </comment>
    <comment ref="C150" authorId="0" shapeId="0" xr:uid="{00000000-0006-0000-0700-000016000000}">
      <text>
        <r>
          <rPr>
            <b/>
            <sz val="9"/>
            <color indexed="81"/>
            <rFont val="Tahoma"/>
            <charset val="1"/>
          </rPr>
          <t>Richard Muritu:</t>
        </r>
        <r>
          <rPr>
            <sz val="9"/>
            <color indexed="81"/>
            <rFont val="Tahoma"/>
            <charset val="1"/>
          </rPr>
          <t xml:space="preserve">
RICHARD HANDLING</t>
        </r>
      </text>
    </comment>
  </commentList>
</comments>
</file>

<file path=xl/sharedStrings.xml><?xml version="1.0" encoding="utf-8"?>
<sst xmlns="http://schemas.openxmlformats.org/spreadsheetml/2006/main" count="3346" uniqueCount="1075">
  <si>
    <t>No.</t>
  </si>
  <si>
    <t>Name</t>
  </si>
  <si>
    <t>Before
16/02/20</t>
  </si>
  <si>
    <t>Balance</t>
  </si>
  <si>
    <t>Contact(s)</t>
  </si>
  <si>
    <t>Email(s)</t>
  </si>
  <si>
    <t>Contact Person</t>
  </si>
  <si>
    <t xml:space="preserve"> C00570 </t>
  </si>
  <si>
    <t xml:space="preserve"> ABB Limited </t>
  </si>
  <si>
    <t>Tel 3579817;8 0733699930</t>
  </si>
  <si>
    <t>david.mbogo@ke.abb.com</t>
  </si>
  <si>
    <t xml:space="preserve"> C00614 </t>
  </si>
  <si>
    <t xml:space="preserve"> Africa Peace Forum </t>
  </si>
  <si>
    <t>africapeaceforum@gmail.com;muriukijane59@yahoo.com</t>
  </si>
  <si>
    <t xml:space="preserve"> C00615 </t>
  </si>
  <si>
    <t xml:space="preserve"> Africa Virtual University </t>
  </si>
  <si>
    <t>tel2528333/3861458</t>
  </si>
  <si>
    <t>accounts@avu.org;jobara@avu.org</t>
  </si>
  <si>
    <t xml:space="preserve"> C00618 </t>
  </si>
  <si>
    <t xml:space="preserve"> African Business News </t>
  </si>
  <si>
    <t>0728202051;020 2252150-1;341920</t>
  </si>
  <si>
    <t>sunny.mateti@abn360.com</t>
  </si>
  <si>
    <t xml:space="preserve"> C00628 </t>
  </si>
  <si>
    <t xml:space="preserve"> AFRO PLASTICS LTD. </t>
  </si>
  <si>
    <t>8562041-4 ; 0722-835 399;20431</t>
  </si>
  <si>
    <t>Ekya.Shah@afroplastics.biz</t>
  </si>
  <si>
    <t xml:space="preserve"> C00657 </t>
  </si>
  <si>
    <t xml:space="preserve"> AKSHRAP HOLDINGS LTD </t>
  </si>
  <si>
    <t>0722204101;2728910;1;2</t>
  </si>
  <si>
    <t>office@akshrap.com</t>
  </si>
  <si>
    <t xml:space="preserve"> C00663 </t>
  </si>
  <si>
    <t xml:space="preserve"> Allan Ragi </t>
  </si>
  <si>
    <t>271-7664;0722-520053</t>
  </si>
  <si>
    <t xml:space="preserve"> C00705 </t>
  </si>
  <si>
    <t xml:space="preserve"> Amkay Distributors Limited </t>
  </si>
  <si>
    <t>6821148, 6824347</t>
  </si>
  <si>
    <t>steve_lihanda@yahoo.com;amkaynbi@wananchi.com</t>
  </si>
  <si>
    <t xml:space="preserve"> C00721 </t>
  </si>
  <si>
    <t xml:space="preserve"> ANDY WISEMAN </t>
  </si>
  <si>
    <t>fionacheffs@gmail.com</t>
  </si>
  <si>
    <t xml:space="preserve"> C00748 </t>
  </si>
  <si>
    <t xml:space="preserve"> Approtech </t>
  </si>
  <si>
    <t>finance@kickstart.org;salome.kinyanjui@kickstart.org</t>
  </si>
  <si>
    <t xml:space="preserve"> C00758 </t>
  </si>
  <si>
    <t xml:space="preserve"> Arnold Mcilwaine </t>
  </si>
  <si>
    <t>arnie.mcilwaine@yahoo.co.uk</t>
  </si>
  <si>
    <t xml:space="preserve"> C00785 </t>
  </si>
  <si>
    <t xml:space="preserve"> Auto Selection (K) Limited </t>
  </si>
  <si>
    <t>aslnbi@autosel.com;divinah.o@autosel.com</t>
  </si>
  <si>
    <t>070721-306090;0722400059</t>
  </si>
  <si>
    <t xml:space="preserve"> C00797 </t>
  </si>
  <si>
    <t xml:space="preserve"> Azna Fabrics Limited </t>
  </si>
  <si>
    <t>3752492,0723 858940</t>
  </si>
  <si>
    <t>shemir@royhauliers.com</t>
  </si>
  <si>
    <t xml:space="preserve"> C00880 </t>
  </si>
  <si>
    <t xml:space="preserve"> Blessed Bakanja College </t>
  </si>
  <si>
    <t>0722615774/890021/2</t>
  </si>
  <si>
    <t>bakanjaamecea@yahoo.com</t>
  </si>
  <si>
    <t xml:space="preserve"> C00881 </t>
  </si>
  <si>
    <t xml:space="preserve"> Bloomerg Ltd - Nrb. A/c </t>
  </si>
  <si>
    <t>317828;2219997</t>
  </si>
  <si>
    <t>info@bloomergltd.com</t>
  </si>
  <si>
    <t xml:space="preserve"> C00932 </t>
  </si>
  <si>
    <t xml:space="preserve"> BURUBURU K.A.G CHURCH </t>
  </si>
  <si>
    <t>fridah@eastassembly.org</t>
  </si>
  <si>
    <t xml:space="preserve"> C01020 </t>
  </si>
  <si>
    <t xml:space="preserve"> Jiangsu Jianda International  Kenya- Chalbi Drv. </t>
  </si>
  <si>
    <t>572366;56743</t>
  </si>
  <si>
    <t>562621829@qq.com</t>
  </si>
  <si>
    <t xml:space="preserve"> C01038 </t>
  </si>
  <si>
    <t xml:space="preserve"> Christian Brothers Karen </t>
  </si>
  <si>
    <t>072177908;0722596074</t>
  </si>
  <si>
    <t>malyavincent@gmail.com;farankwabi@gmail.com</t>
  </si>
  <si>
    <t xml:space="preserve"> C02713 </t>
  </si>
  <si>
    <t xml:space="preserve"> Angelos Michael Michaelid Mr. </t>
  </si>
  <si>
    <t>3001315;3522574;0722-809034</t>
  </si>
  <si>
    <t>prue.michaelides@gmail.com</t>
  </si>
  <si>
    <t xml:space="preserve"> C04200 </t>
  </si>
  <si>
    <t xml:space="preserve"> Abraaj Kenya Advisers Ltd </t>
  </si>
  <si>
    <t>2206000/0722787138</t>
  </si>
  <si>
    <t>grace.kibe@abraaj.com</t>
  </si>
  <si>
    <t xml:space="preserve"> C04262 </t>
  </si>
  <si>
    <t xml:space="preserve"> Blackhurst David Brian Mr. </t>
  </si>
  <si>
    <t>admin@semaestateagents.com</t>
  </si>
  <si>
    <t xml:space="preserve"> C06381 </t>
  </si>
  <si>
    <t xml:space="preserve"> Bonfide Clearing &amp; Forwarding </t>
  </si>
  <si>
    <t>2043220;1</t>
  </si>
  <si>
    <t>bonfide@bonfide.com</t>
  </si>
  <si>
    <t xml:space="preserve"> C07006 </t>
  </si>
  <si>
    <t xml:space="preserve"> Arvind Engineering Ltd </t>
  </si>
  <si>
    <t>ceo@arvind.co.ke;arvindengltd@yahoo.com</t>
  </si>
  <si>
    <t xml:space="preserve"> C07094 </t>
  </si>
  <si>
    <t xml:space="preserve"> Cancer Care Kenya Ltd. </t>
  </si>
  <si>
    <t>3740153;0227;0737;0727-844882</t>
  </si>
  <si>
    <t xml:space="preserve"> C07314 </t>
  </si>
  <si>
    <t xml:space="preserve"> Bureau Veritas (K) Ltd. </t>
  </si>
  <si>
    <t>041-2314463;2314022</t>
  </si>
  <si>
    <t>fin.nairobi@ke.bureauveritas.com;magdalene.kagua@ke.bureauveritas.com</t>
  </si>
  <si>
    <t xml:space="preserve"> C07391 </t>
  </si>
  <si>
    <t xml:space="preserve"> Actionaid International Africa </t>
  </si>
  <si>
    <t>4440458;69</t>
  </si>
  <si>
    <t>Milka.Nyakeri@actionaid.org; Fancy.Mutangili@actionaid.org</t>
  </si>
  <si>
    <t xml:space="preserve"> C07395 </t>
  </si>
  <si>
    <t xml:space="preserve"> Africa Cement Ltd. </t>
  </si>
  <si>
    <t>0728-091400/0722322020</t>
  </si>
  <si>
    <t>evawandia@africacement.com</t>
  </si>
  <si>
    <t xml:space="preserve"> C07626 </t>
  </si>
  <si>
    <t xml:space="preserve"> City Park Properties Investment Limited </t>
  </si>
  <si>
    <t>0734296740</t>
  </si>
  <si>
    <t>sultanjiwa@yahoo.com;onesmuskyalo@mawji-sennik.com</t>
  </si>
  <si>
    <t xml:space="preserve"> C07746 </t>
  </si>
  <si>
    <t xml:space="preserve"> African Farms &amp; Markets Ltd </t>
  </si>
  <si>
    <t>0733670092;0704202167</t>
  </si>
  <si>
    <t>linet.libese@farmconcern.org;franklin.kobia@farmconcern.org</t>
  </si>
  <si>
    <t xml:space="preserve"> C08080 </t>
  </si>
  <si>
    <t xml:space="preserve"> Berant Estates Limited </t>
  </si>
  <si>
    <t>0722637774</t>
  </si>
  <si>
    <t>abdijaamac@gmail.com;berantestates@gmail.com</t>
  </si>
  <si>
    <t xml:space="preserve"> C08374 </t>
  </si>
  <si>
    <t xml:space="preserve"> Bhandari Supriya Ms. </t>
  </si>
  <si>
    <t>4215209;0708229227;0722204434</t>
  </si>
  <si>
    <t>supriyabhandari10@gmail.com</t>
  </si>
  <si>
    <t xml:space="preserve"> C08722 </t>
  </si>
  <si>
    <t xml:space="preserve"> Abdulla Murtaza Mr. </t>
  </si>
  <si>
    <t>0722-631423</t>
  </si>
  <si>
    <t>info@ivorypropertykenya.com;pammi@springvalleyfuel.co.ke</t>
  </si>
  <si>
    <t xml:space="preserve"> C08727 </t>
  </si>
  <si>
    <t xml:space="preserve"> Belgravia Services Ltd </t>
  </si>
  <si>
    <t>dkwamboka@belgraviaservices.com;hnjambi@belgraviaservices.com</t>
  </si>
  <si>
    <t>C08734</t>
  </si>
  <si>
    <t xml:space="preserve"> Bikram Yoga Nairobi c/o Emma Day </t>
  </si>
  <si>
    <t>manager@bikramyoganairobi.com</t>
  </si>
  <si>
    <t>C08744</t>
  </si>
  <si>
    <t xml:space="preserve"> Belzer Stephen Mr. </t>
  </si>
  <si>
    <t>accounts@europes-food.com;info@europes-food.com</t>
  </si>
  <si>
    <t>C08900</t>
  </si>
  <si>
    <t>F.K.Njoroge@cgiar.org</t>
  </si>
  <si>
    <t>C08945</t>
  </si>
  <si>
    <t xml:space="preserve"> Chase Bank (K) Ltd. </t>
  </si>
  <si>
    <t>2774000/120/228</t>
  </si>
  <si>
    <t>mkuria@chasebank.co.ke;rmuriithi@chasebank.co.ke;bchemjor@chasebank.co.ke</t>
  </si>
  <si>
    <t>C09098</t>
  </si>
  <si>
    <t xml:space="preserve"> China Town Supermarkets Ltd </t>
  </si>
  <si>
    <t>tuzi39@hotmail.com</t>
  </si>
  <si>
    <t>C09635</t>
  </si>
  <si>
    <t xml:space="preserve"> Bank of Africa </t>
  </si>
  <si>
    <t>3275000;0705723403;0733603681</t>
  </si>
  <si>
    <t>ProcurementUnit@boakenya.com</t>
  </si>
  <si>
    <t>C09639</t>
  </si>
  <si>
    <t xml:space="preserve"> Athi River Steel Plant Ltd. </t>
  </si>
  <si>
    <t>020-2603501/2/3/4</t>
  </si>
  <si>
    <t>deepika@athisteel.com</t>
  </si>
  <si>
    <t>C09796</t>
  </si>
  <si>
    <t xml:space="preserve"> Chawla Kuldeep </t>
  </si>
  <si>
    <t>0733735921;0723892230;0728111998</t>
  </si>
  <si>
    <t>chawlaandcompanyadvocates@gmail.com</t>
  </si>
  <si>
    <t>Kuldeep Chawla</t>
  </si>
  <si>
    <t>C10061</t>
  </si>
  <si>
    <t xml:space="preserve"> Bomas Of Kenya Ltd </t>
  </si>
  <si>
    <t>020 8068400/0721 646976</t>
  </si>
  <si>
    <t>jnjoroge@bomasofkenya.co.ke</t>
  </si>
  <si>
    <t>C10193</t>
  </si>
  <si>
    <t xml:space="preserve"> Appleton Kindergaten &amp; Montessori </t>
  </si>
  <si>
    <t>0722540521;254 020 2124619</t>
  </si>
  <si>
    <t>info@appletonschool.ac.ke;mercy@appletonschool.ac.ke</t>
  </si>
  <si>
    <t>C10247</t>
  </si>
  <si>
    <t xml:space="preserve"> Alidi Kenya Limited. </t>
  </si>
  <si>
    <t>charles.oketch@alidi.com;Joseph.Oloo@alidi.com</t>
  </si>
  <si>
    <t>C10278</t>
  </si>
  <si>
    <t xml:space="preserve"> Adventure Power Sports Limited </t>
  </si>
  <si>
    <t>020 8564444;0703 574881</t>
  </si>
  <si>
    <t>jmwalili@apskenya.com</t>
  </si>
  <si>
    <t>C10293</t>
  </si>
  <si>
    <t xml:space="preserve"> DUPONT Kenya Ltd </t>
  </si>
  <si>
    <t>0722 479 269;0726436124</t>
  </si>
  <si>
    <t>accounts@dupontkenya.com;gmupapale@gmail.com</t>
  </si>
  <si>
    <t>C10382</t>
  </si>
  <si>
    <t xml:space="preserve"> Alexandra Fiorito Mr. </t>
  </si>
  <si>
    <t>0731 065 004</t>
  </si>
  <si>
    <t>amelieandalexafrica@yahoo.com</t>
  </si>
  <si>
    <t>C10453</t>
  </si>
  <si>
    <t xml:space="preserve"> Beverly Russo Mrs. </t>
  </si>
  <si>
    <t>bbrusso2@gmail.com</t>
  </si>
  <si>
    <t>C10474</t>
  </si>
  <si>
    <t xml:space="preserve"> Adventures Aloft Kenya Limited </t>
  </si>
  <si>
    <t>creditors@madahotels.com;mary.gichohi@madahotels.com</t>
  </si>
  <si>
    <t>C10539</t>
  </si>
  <si>
    <t xml:space="preserve"> Alpha Grain Miller Ltd </t>
  </si>
  <si>
    <t>muha@alphagrainmillers.com;creditors@alphagrainmillers.com</t>
  </si>
  <si>
    <t>C10549</t>
  </si>
  <si>
    <t xml:space="preserve"> Canon Chemicals Ltd </t>
  </si>
  <si>
    <t>2360270 ; 1</t>
  </si>
  <si>
    <t>production@canonchem.com;stephen.macharia@godrejcp.com</t>
  </si>
  <si>
    <t>C10591</t>
  </si>
  <si>
    <t xml:space="preserve"> Chaudry Azhar Mr. </t>
  </si>
  <si>
    <t>0710600440;0722741853</t>
  </si>
  <si>
    <t>azhar.chaudry@commcarrier.com</t>
  </si>
  <si>
    <t>Azhar Chaudry</t>
  </si>
  <si>
    <t>C10665</t>
  </si>
  <si>
    <t xml:space="preserve"> Caritas </t>
  </si>
  <si>
    <t>rkamau@caritas.ch</t>
  </si>
  <si>
    <t>C10708</t>
  </si>
  <si>
    <t xml:space="preserve"> Acres Investment Ltd. </t>
  </si>
  <si>
    <t>info@acresinvestments.co.ke</t>
  </si>
  <si>
    <t>C10743</t>
  </si>
  <si>
    <t xml:space="preserve"> Andrew Kairu Kangethe </t>
  </si>
  <si>
    <t>0726483823;0725502457</t>
  </si>
  <si>
    <t>kairuk@gmail.com</t>
  </si>
  <si>
    <t>C10877</t>
  </si>
  <si>
    <t xml:space="preserve"> Anne Wanyoike </t>
  </si>
  <si>
    <t>0722524205;</t>
  </si>
  <si>
    <t>accounts2@ctm-travel.com;anne@ctm-travel.com</t>
  </si>
  <si>
    <t>C10882</t>
  </si>
  <si>
    <t xml:space="preserve"> Abdallah H. Khamis  </t>
  </si>
  <si>
    <t>abdhussein@gmail.com</t>
  </si>
  <si>
    <t>C10914</t>
  </si>
  <si>
    <t xml:space="preserve"> Bonfide C &amp; F Company Ltd </t>
  </si>
  <si>
    <t>bonfide@bonfide.com;nicholas.njari@bonfide.com</t>
  </si>
  <si>
    <t>C11038</t>
  </si>
  <si>
    <t xml:space="preserve"> Ahsan Manji </t>
  </si>
  <si>
    <t>020652377;0728120339</t>
  </si>
  <si>
    <t>VWM@weetabix.com</t>
  </si>
  <si>
    <t>C11066</t>
  </si>
  <si>
    <t xml:space="preserve"> Bakehouse Investment (K) Ltd </t>
  </si>
  <si>
    <t>0738-686735;0705-100357</t>
  </si>
  <si>
    <t>info@bakehouse.co.ke</t>
  </si>
  <si>
    <t>C11162</t>
  </si>
  <si>
    <t xml:space="preserve"> Chuchu Wambui Margret </t>
  </si>
  <si>
    <t>chuchuwambui@yahoo.com</t>
  </si>
  <si>
    <t>C11320</t>
  </si>
  <si>
    <t xml:space="preserve"> Action Marketing Plus Ltd </t>
  </si>
  <si>
    <t>0723392007/0707410005</t>
  </si>
  <si>
    <t>marion@actionmarketingplus.com;Thomas@actionmarketing.com</t>
  </si>
  <si>
    <t>C11377</t>
  </si>
  <si>
    <t xml:space="preserve"> China Radio International </t>
  </si>
  <si>
    <t>xuchen@cri.com.cn;xuchencri@hotmail.com</t>
  </si>
  <si>
    <t>Xu Chen</t>
  </si>
  <si>
    <t>C11384</t>
  </si>
  <si>
    <t xml:space="preserve"> Bakhresa Grain Milling Ltd </t>
  </si>
  <si>
    <t>0736-555398</t>
  </si>
  <si>
    <t>tchhniyara@gmail.com</t>
  </si>
  <si>
    <t>C11557</t>
  </si>
  <si>
    <t xml:space="preserve"> BBC-East Africa-Alastair Leithead </t>
  </si>
  <si>
    <t>pat.strong@bbc.co.uk;Brenda.Namidi@bbc.co.uk</t>
  </si>
  <si>
    <t>C11610</t>
  </si>
  <si>
    <t xml:space="preserve"> Bernard Otieno Oketch Mr, </t>
  </si>
  <si>
    <t>0722-624984/0720-781151</t>
  </si>
  <si>
    <t>muzz@fastermail.com</t>
  </si>
  <si>
    <t>C11657</t>
  </si>
  <si>
    <t xml:space="preserve"> Charles Le Rougetel Mr </t>
  </si>
  <si>
    <t>charles.lerougetel@dnvgl.com;Jessica.Gogo@dnvgl.com</t>
  </si>
  <si>
    <t>Charles Le Rougetel</t>
  </si>
  <si>
    <t>C11753</t>
  </si>
  <si>
    <t xml:space="preserve"> Centric Limited </t>
  </si>
  <si>
    <t>0729-716900;0723-583187</t>
  </si>
  <si>
    <t>mosesmunene@yahoo.com</t>
  </si>
  <si>
    <t>Moses Munene MurithiMr,</t>
  </si>
  <si>
    <t>C11796</t>
  </si>
  <si>
    <t xml:space="preserve"> Capt. Ernest Chege </t>
  </si>
  <si>
    <t>echege@yahoo.com</t>
  </si>
  <si>
    <t>C11900</t>
  </si>
  <si>
    <t xml:space="preserve"> Alex Nderitu Mr </t>
  </si>
  <si>
    <t>0724-987181</t>
  </si>
  <si>
    <t>alex@alucoptrading.com</t>
  </si>
  <si>
    <t>C12034</t>
  </si>
  <si>
    <t xml:space="preserve"> Bavaria Gardens </t>
  </si>
  <si>
    <t>bavariagardens@gmail.com</t>
  </si>
  <si>
    <t>C12360</t>
  </si>
  <si>
    <t xml:space="preserve"> Arunkumar Patel Mr. </t>
  </si>
  <si>
    <t>0720204550;0733882106</t>
  </si>
  <si>
    <t>arunpatel2426@yahoo.com</t>
  </si>
  <si>
    <t>C12371</t>
  </si>
  <si>
    <t xml:space="preserve"> Bhatti Electricals Ltd </t>
  </si>
  <si>
    <t>0722515520;0202694239</t>
  </si>
  <si>
    <t>bhatti@bhattielectricals.com;accounts@bhattielectricals.com</t>
  </si>
  <si>
    <t>C12394</t>
  </si>
  <si>
    <t xml:space="preserve"> Ben Orori Momanyi Mr </t>
  </si>
  <si>
    <t>0722-202744;0722-215779</t>
  </si>
  <si>
    <t>momanyiadvocates@yahoo.com</t>
  </si>
  <si>
    <t>C12438</t>
  </si>
  <si>
    <t xml:space="preserve"> China Sichuan Int. Co-op Company Ltd </t>
  </si>
  <si>
    <t>huchang@sinohydrohenan.com</t>
  </si>
  <si>
    <t>Hu Chang</t>
  </si>
  <si>
    <t>C12480</t>
  </si>
  <si>
    <t xml:space="preserve"> Cedrick Lemarie/GSEK ENGE E.A LTD </t>
  </si>
  <si>
    <t>0700703961;0796111940</t>
  </si>
  <si>
    <t>irene.mutegi@engie.com</t>
  </si>
  <si>
    <t>C12517</t>
  </si>
  <si>
    <t xml:space="preserve"> Amao Bamidele Moses Mr </t>
  </si>
  <si>
    <t>bamidele.amao@unilever.com</t>
  </si>
  <si>
    <t>C12635</t>
  </si>
  <si>
    <t xml:space="preserve"> Andreas Sandin </t>
  </si>
  <si>
    <t>2835000;5238;0732508060</t>
  </si>
  <si>
    <t>CSandin@qedgroupllc.com</t>
  </si>
  <si>
    <t>C12689</t>
  </si>
  <si>
    <t xml:space="preserve"> Benoit Munsch Mr. </t>
  </si>
  <si>
    <t>Terminated</t>
  </si>
  <si>
    <t>C12693</t>
  </si>
  <si>
    <t xml:space="preserve"> Choda Limited </t>
  </si>
  <si>
    <t>0722-515486;0737-053000</t>
  </si>
  <si>
    <t>wahome347@gmail.com</t>
  </si>
  <si>
    <t>Ameet Singh Choda</t>
  </si>
  <si>
    <t>C12698</t>
  </si>
  <si>
    <t xml:space="preserve"> Alex Ronald Macharia Mr. </t>
  </si>
  <si>
    <t>0795167336 ; 0710612780</t>
  </si>
  <si>
    <t>alexmacharia@yahoo.co.uk</t>
  </si>
  <si>
    <t>C12711</t>
  </si>
  <si>
    <t xml:space="preserve"> Catherine Awino Opondo </t>
  </si>
  <si>
    <t>0707-251367;0780-251367</t>
  </si>
  <si>
    <t>catherine.opondo.omboke@gmail.com</t>
  </si>
  <si>
    <t>Catherine Awino Opondo</t>
  </si>
  <si>
    <t>C12816</t>
  </si>
  <si>
    <t xml:space="preserve"> Atul Kochhar Mr. </t>
  </si>
  <si>
    <t>atul@exeter.co.ke</t>
  </si>
  <si>
    <t>Atul Kochhar</t>
  </si>
  <si>
    <t>C13036</t>
  </si>
  <si>
    <t xml:space="preserve"> Bertrand Belben  </t>
  </si>
  <si>
    <t>0792 261187/0792261187</t>
  </si>
  <si>
    <t>bbelben@infracoafrica.com</t>
  </si>
  <si>
    <t>C13059</t>
  </si>
  <si>
    <t xml:space="preserve"> Airmarc Ltd, T/A Four Point by Sheraton </t>
  </si>
  <si>
    <t>0709 760000/0740 031194</t>
  </si>
  <si>
    <t>fm@fourpointsnairobiairport.co.ke;accounts@fourpointsnairobiairport.co.ke</t>
  </si>
  <si>
    <t>Mr Pankaj Rawat</t>
  </si>
  <si>
    <t>C13101</t>
  </si>
  <si>
    <t xml:space="preserve"> Christina Risberg-C/O Swedish Embassy </t>
  </si>
  <si>
    <t>christina.risberg@bella.com</t>
  </si>
  <si>
    <t>C13195</t>
  </si>
  <si>
    <t xml:space="preserve"> Anthony Mutahi Wangari </t>
  </si>
  <si>
    <t>0733-333551</t>
  </si>
  <si>
    <t>mutahi@gmail.com</t>
  </si>
  <si>
    <t>C13298</t>
  </si>
  <si>
    <t xml:space="preserve"> Amarjit Singh Jandu Mr </t>
  </si>
  <si>
    <t>0722 616 312</t>
  </si>
  <si>
    <t>as_jandu@hotmail.com</t>
  </si>
  <si>
    <t>C13442</t>
  </si>
  <si>
    <t xml:space="preserve"> Catrimec Service Limited  </t>
  </si>
  <si>
    <t>0722 842577</t>
  </si>
  <si>
    <t>info@catrimec.com</t>
  </si>
  <si>
    <t>C13450</t>
  </si>
  <si>
    <t xml:space="preserve"> Brooke Simone Squires </t>
  </si>
  <si>
    <t>brooke@rawafricaecotours.com</t>
  </si>
  <si>
    <t>C13495</t>
  </si>
  <si>
    <t xml:space="preserve"> Caroline Waithira Ndarua </t>
  </si>
  <si>
    <t>0722 822149</t>
  </si>
  <si>
    <t>carolndarua@gmail.com</t>
  </si>
  <si>
    <t>C13518</t>
  </si>
  <si>
    <t xml:space="preserve"> Caroline Wambui Kuria </t>
  </si>
  <si>
    <t>0723 200316</t>
  </si>
  <si>
    <t>annawambui81@gmail.com;geokinman@gmail.com</t>
  </si>
  <si>
    <t>C13636</t>
  </si>
  <si>
    <t xml:space="preserve"> Anthony Waithaka Ndegwa </t>
  </si>
  <si>
    <t>0728 601141/ 0722 600233</t>
  </si>
  <si>
    <t>ndegwajr@gmail.com;gracemkiragu@gmail.com</t>
  </si>
  <si>
    <t>Anthony</t>
  </si>
  <si>
    <t>C14248</t>
  </si>
  <si>
    <t xml:space="preserve"> A1 Autoservice </t>
  </si>
  <si>
    <t>mule@a1autoserviceltd.com;info@a1autoserviceltd.com</t>
  </si>
  <si>
    <t>Mule Ngwili</t>
  </si>
  <si>
    <t>C20396</t>
  </si>
  <si>
    <t xml:space="preserve"> Claus Henrik Pedersen </t>
  </si>
  <si>
    <t>0719896075-T.Hansen</t>
  </si>
  <si>
    <t>claped37@gmail.com</t>
  </si>
  <si>
    <t>C20404</t>
  </si>
  <si>
    <t xml:space="preserve"> Benjamin Macharia Mbatia </t>
  </si>
  <si>
    <t>bnjmnmasha@gmail.com</t>
  </si>
  <si>
    <t>C20546</t>
  </si>
  <si>
    <t xml:space="preserve"> Anthony Ng'anga Wambugu </t>
  </si>
  <si>
    <t>Nganga.a@gmail.com</t>
  </si>
  <si>
    <t>.</t>
  </si>
  <si>
    <t>C20605</t>
  </si>
  <si>
    <t xml:space="preserve"> Africa Gold Refineries ltd </t>
  </si>
  <si>
    <t>Muhammad 0700173791</t>
  </si>
  <si>
    <t>C20832</t>
  </si>
  <si>
    <t xml:space="preserve"> Bianca Bashir </t>
  </si>
  <si>
    <t>b.lichtenberg@web.de</t>
  </si>
  <si>
    <t>0704-967885</t>
  </si>
  <si>
    <t>0757-924786</t>
  </si>
  <si>
    <t>0700-505545/0721-380819</t>
  </si>
  <si>
    <t>0207602148;0788-524969</t>
  </si>
  <si>
    <t>0203740175;6;7;0722686251;0721855580;0721200579</t>
  </si>
  <si>
    <t>0700-829608/ 0700-173791/020-2392472</t>
  </si>
  <si>
    <t>karan@agr.co.ke;yousef@ysquared.ae; c.odhiambo@oksuswaenergy.com</t>
  </si>
  <si>
    <t>0737932573; 0714-408440</t>
  </si>
  <si>
    <t>0721631180; 0720251610</t>
  </si>
  <si>
    <t>0734445444; 0728837009</t>
  </si>
  <si>
    <t>8099934;0722-200700;0735-272472</t>
  </si>
  <si>
    <t>Called the number provided and was picked by one Mr.Stephen who claims not to know any Mr Charles . Moreover he has no email adress. Upon sending an email to the given email adress, the mail bounced.</t>
  </si>
  <si>
    <t>Given the numbers below none of them was actually going through. Upon calling another line attached to this company,apparently theres a new management that is not aware of the claims. *****to find out more information***</t>
  </si>
  <si>
    <t>The balance is cleared.</t>
  </si>
  <si>
    <t>Mail bounced.</t>
  </si>
  <si>
    <t>Organization closed.</t>
  </si>
  <si>
    <t>Unit was disconnected and will take matters further.</t>
  </si>
  <si>
    <t>Asked Cornelius for full statements.</t>
  </si>
  <si>
    <t>Wrong email address. Receiptient claims not to be Andy Wiseman.</t>
  </si>
  <si>
    <t>Talked to Mr. Shah claimed to not have good relation with the KK team and willnot pay the balance.</t>
  </si>
  <si>
    <t>Asked Cornelius for full statements. No response yet as of 12/07/2021</t>
  </si>
  <si>
    <t xml:space="preserve">Upon asking for statements of the above  client, Conelius confirmed the balance to be cleared. </t>
  </si>
  <si>
    <t>The numbers given above were not sucessful as they aren't in service at the mement. As a result found a new contact and talked to Irene who then directed me to the accounts office. Upon sending an email on (29/06/21) , Mr Gabriel Mwao promised to check on the matter and revert back to me. Still doing a close follow up.</t>
  </si>
  <si>
    <t>No recognition of the debt with KK security. Follow up.</t>
  </si>
  <si>
    <t>This account has new ownership with the same client number. Cornelius to advise further.</t>
  </si>
  <si>
    <t>Conversations are on going with Nancy Gathigia on the outstanding balance. Invoices that seem to be unpaid have been sent as well.(27/07/2021)</t>
  </si>
  <si>
    <t>Sunny left the company. Sent an email to Thameshan Sooriah on 12/07/2021 and promised to pay end month. Payment has been done.</t>
  </si>
  <si>
    <t xml:space="preserve">sent an email on 02 august </t>
  </si>
  <si>
    <t>sent an email on 02 august and mr. Muhammad left the company 0733490319</t>
  </si>
  <si>
    <t>Numbers picked but by people who claim not to know such a company</t>
  </si>
  <si>
    <t>number given is for another guy who claimed to be in eldoret</t>
  </si>
  <si>
    <t>blocked personal numbers</t>
  </si>
  <si>
    <t>0721-920200/0202043220/1    0703035300</t>
  </si>
  <si>
    <t>numbers not going through</t>
  </si>
  <si>
    <t>NO ANSWER</t>
  </si>
  <si>
    <t>To call on 13/08 for cheque writing and collection</t>
  </si>
  <si>
    <t>Sent an email on 3 aug</t>
  </si>
  <si>
    <t>send an email on 03 aug</t>
  </si>
  <si>
    <t>sent an email on 3 aug</t>
  </si>
  <si>
    <t>The company is being wound up and is under PWC</t>
  </si>
  <si>
    <t>0713048426 0711590000</t>
  </si>
  <si>
    <t>Sent an email on 4 Aug</t>
  </si>
  <si>
    <t>0705010156 0704260000</t>
  </si>
  <si>
    <t>sent an email on 02 august. To visit office at windsor university way</t>
  </si>
  <si>
    <t>Wrong contact numbers</t>
  </si>
  <si>
    <t>Sent a reminder on 5 August</t>
  </si>
  <si>
    <t>Sent an email on 5 Aug</t>
  </si>
  <si>
    <t>0721386023 fridah</t>
  </si>
  <si>
    <t>The client is willing to pay if Alarm is restored.</t>
  </si>
  <si>
    <t>Anthony picked the call and asked for the statement which I did</t>
  </si>
  <si>
    <t>0254-703 745 984;0703 747 689</t>
  </si>
  <si>
    <t>Sent an email on 11 Aug</t>
  </si>
  <si>
    <t>0729 844 249</t>
  </si>
  <si>
    <t>0733 640 339 0721 701 014</t>
  </si>
  <si>
    <t>0733 640 339- 0721 701 014</t>
  </si>
  <si>
    <t>Sent an email to maggy i.e accounts@madahotels.com   Promised to revert back</t>
  </si>
  <si>
    <t>francy said via mail that Wendy is handling the matter by tracing the contracts and invoices</t>
  </si>
  <si>
    <t>the client was adamant not to pay as his car was totally damaged</t>
  </si>
  <si>
    <t>Send an email on 4 Aug and explained to Pat strong that the amount pending is an accrual and not a new invoice</t>
  </si>
  <si>
    <t>Asked Cornelius for full statements 4 Aug. never replies</t>
  </si>
  <si>
    <t xml:space="preserve">number not going thru but sent an email. Yet to respond </t>
  </si>
  <si>
    <t>Never picks the call. Will plan for a visit mid week</t>
  </si>
  <si>
    <t>doesn’t repond</t>
  </si>
  <si>
    <t>Sent an email on 11 Aug and he claimed to have paid and cornelius said so but never send the payment recipt claiming it was KK lawyer who collected the debt</t>
  </si>
  <si>
    <t>REMARKS</t>
  </si>
  <si>
    <t>actual collecion(august</t>
  </si>
  <si>
    <t>0725-819 994;0796-034 929</t>
  </si>
  <si>
    <t>say he terminated contract with KK in 2015 and has no debt</t>
  </si>
  <si>
    <t>To pay 20k on Friday 27th Aug then balance end of the month.</t>
  </si>
  <si>
    <t xml:space="preserve">Agreed to visit in the 2nd week of Sept after her leave ends. No one else </t>
  </si>
  <si>
    <t>sent statement on 24 Aug</t>
  </si>
  <si>
    <t>SEND STATEMENT ON 25 AUG</t>
  </si>
  <si>
    <t>SEND EMAIL ON 25 AUG</t>
  </si>
  <si>
    <t>info@cancercarekenya.com;admin@cancercarekenya.com, frontdesk@hcgcck.com</t>
  </si>
  <si>
    <t>WEEK 1</t>
  </si>
  <si>
    <t>WEEK 2</t>
  </si>
  <si>
    <t>WEEK 3</t>
  </si>
  <si>
    <t>WEEK 4</t>
  </si>
  <si>
    <t xml:space="preserve">sent email on 5/5/2021 </t>
  </si>
  <si>
    <t>got the real contact numbers 0701 639 925</t>
  </si>
  <si>
    <t>Bioversity International</t>
  </si>
  <si>
    <t>TOTAL PROJEC</t>
  </si>
  <si>
    <t>actual collecion(SEPT</t>
  </si>
  <si>
    <t>0721 386 023 fridah</t>
  </si>
  <si>
    <t>07/09/2021 Anthony promised to push for the payment within this month</t>
  </si>
  <si>
    <t>07/09/2021 left statement and invoices at reception</t>
  </si>
  <si>
    <t>Un allocated W/VAT</t>
  </si>
  <si>
    <t>0722 521 446</t>
  </si>
  <si>
    <t>evans.onyango@hcgel.com ,frontdesk@hcgcck.com</t>
  </si>
  <si>
    <t>3740153;0227;0737;0727-844882-0726 701 587</t>
  </si>
  <si>
    <t>Client willing to pay 30,000-16/09/2021</t>
  </si>
  <si>
    <t>C11325</t>
  </si>
  <si>
    <t>Nayomie Construction Ltd</t>
  </si>
  <si>
    <t>C09251</t>
  </si>
  <si>
    <t>Winners Chapel International</t>
  </si>
  <si>
    <t>C03300</t>
  </si>
  <si>
    <t>PROGRESSIVE INVESTMENTS</t>
  </si>
  <si>
    <t>C08159</t>
  </si>
  <si>
    <t>Premji Karim Mr.</t>
  </si>
  <si>
    <t>C10759</t>
  </si>
  <si>
    <t>Rita Chandra Mrs.</t>
  </si>
  <si>
    <t>C08491</t>
  </si>
  <si>
    <t>Nderitu Martin Mr.</t>
  </si>
  <si>
    <t>C02798</t>
  </si>
  <si>
    <t>MUSIME MULI FLORENCE</t>
  </si>
  <si>
    <t>C02952</t>
  </si>
  <si>
    <t>Ng'inja Branko</t>
  </si>
  <si>
    <t>C10749</t>
  </si>
  <si>
    <t>Mr. Alex Kamau Maina</t>
  </si>
  <si>
    <t>C06697</t>
  </si>
  <si>
    <t>Rukikaire Enid Keishamaza Ms.</t>
  </si>
  <si>
    <t>C07428</t>
  </si>
  <si>
    <t>New Pilion Estate Ltd.</t>
  </si>
  <si>
    <t>C11380</t>
  </si>
  <si>
    <t>Powerstar Hyper Supermarket</t>
  </si>
  <si>
    <t>C07731</t>
  </si>
  <si>
    <t>Riara Thorns Management Co. Ltd</t>
  </si>
  <si>
    <t>C09183</t>
  </si>
  <si>
    <t>Ngolu Court Residents Association</t>
  </si>
  <si>
    <t>C09259</t>
  </si>
  <si>
    <t>Weya Nyaumba Joseph</t>
  </si>
  <si>
    <t>C09488</t>
  </si>
  <si>
    <t>NW Realite Ltd (Cumberland)</t>
  </si>
  <si>
    <t>C08064</t>
  </si>
  <si>
    <t>Loki Forex Bureau Ltd</t>
  </si>
  <si>
    <t>C04385</t>
  </si>
  <si>
    <t>Kante Bakary</t>
  </si>
  <si>
    <t>C03086</t>
  </si>
  <si>
    <t>OMBATI MARANYA EUNICE</t>
  </si>
  <si>
    <t>C11032</t>
  </si>
  <si>
    <t>Wallace Mwaura Mr.</t>
  </si>
  <si>
    <t>C08715</t>
  </si>
  <si>
    <t>Nyamodi Paul Mr.</t>
  </si>
  <si>
    <t>C07900</t>
  </si>
  <si>
    <t>Prince Dani Car Spray Booth</t>
  </si>
  <si>
    <t>C09724</t>
  </si>
  <si>
    <t>NBP Ascot Ltd</t>
  </si>
  <si>
    <t>C08139</t>
  </si>
  <si>
    <t>Resnix Ltd</t>
  </si>
  <si>
    <t>C03266</t>
  </si>
  <si>
    <t>Powerstar Ltd.</t>
  </si>
  <si>
    <t>C09613</t>
  </si>
  <si>
    <t>Masaku Investments Limited</t>
  </si>
  <si>
    <t>C09080</t>
  </si>
  <si>
    <t>Waithaka Johnstone</t>
  </si>
  <si>
    <t>C11696</t>
  </si>
  <si>
    <t>Worley Limited</t>
  </si>
  <si>
    <t>C02910</t>
  </si>
  <si>
    <t>Ndarua Charles</t>
  </si>
  <si>
    <t>C11855</t>
  </si>
  <si>
    <t>Mr &amp; Mrs Henry &amp; Eunice Waweru</t>
  </si>
  <si>
    <t>C11646</t>
  </si>
  <si>
    <t>Multilines Global Forwarding Ltd</t>
  </si>
  <si>
    <t>C02696</t>
  </si>
  <si>
    <t>Lancaster Ltd.</t>
  </si>
  <si>
    <t>C08482</t>
  </si>
  <si>
    <t>Newport Africa (K) Limited</t>
  </si>
  <si>
    <t>C02604</t>
  </si>
  <si>
    <t>Mekan (E.A.) Limited</t>
  </si>
  <si>
    <t>C09527</t>
  </si>
  <si>
    <t>Pacific Designs Kenya Limited</t>
  </si>
  <si>
    <t>C10042</t>
  </si>
  <si>
    <t>Salzer Heidrun Ms.</t>
  </si>
  <si>
    <t>C03412</t>
  </si>
  <si>
    <t>Riham Saleh-Mugal Mrs.</t>
  </si>
  <si>
    <t>C08692</t>
  </si>
  <si>
    <t>Njenga Isaac Mr.</t>
  </si>
  <si>
    <t>C08021</t>
  </si>
  <si>
    <t>Ramani Geo System</t>
  </si>
  <si>
    <t>0715 788 188| +254 262 6017/18</t>
  </si>
  <si>
    <t>0701639925/ 0709 134 100</t>
  </si>
  <si>
    <t>received all pending invoices and promised to clear balance</t>
  </si>
  <si>
    <t>received all pending invoices and promised to clear balance in september/oct</t>
  </si>
  <si>
    <t>0722 703 311</t>
  </si>
  <si>
    <t>priscilla</t>
  </si>
  <si>
    <r>
      <t>0715-007064;0723-760179;</t>
    </r>
    <r>
      <rPr>
        <sz val="11"/>
        <color rgb="FFFF0000"/>
        <rFont val="Calibri"/>
        <family val="2"/>
        <scheme val="minor"/>
      </rPr>
      <t>0709 134 100</t>
    </r>
  </si>
  <si>
    <t>Paid via mpesa on 28/09/2021</t>
  </si>
  <si>
    <t>total projection</t>
  </si>
  <si>
    <t>Hellen promised to start payment process end of sept 2021</t>
  </si>
  <si>
    <t>promised partial payments 14/09/2021. Later complained of money shortage but promised to clear start of oct 2021</t>
  </si>
  <si>
    <t>Promised to pay start of oct 2021</t>
  </si>
  <si>
    <t>Discussed with Richard and will be making partial payments this oct 2021</t>
  </si>
  <si>
    <t>client failed to recognise the debt as its after his contract was terminated</t>
  </si>
  <si>
    <t>Evans confirmed to make payments in sept 2021</t>
  </si>
  <si>
    <t>cleared</t>
  </si>
  <si>
    <t>client claimed to have cleared the debt and Conelius is yet to confirm that</t>
  </si>
  <si>
    <t>Issue of invoicing after contract termination</t>
  </si>
  <si>
    <t>Client does not recognise debt and un willing to have a meeting on the matter</t>
  </si>
  <si>
    <t>Client never pick calls</t>
  </si>
  <si>
    <t>The contract was terminated on 14/06/2018 by the client on a written notice .</t>
  </si>
  <si>
    <t>Claims that his car was damaged beyond repair within 4 months and cant pay</t>
  </si>
  <si>
    <t>Amounts pending are Un allocated W/VATS</t>
  </si>
  <si>
    <t>Fancy Promised to clear debt but yet to confirm date</t>
  </si>
  <si>
    <t>Promised to clear the debt on 30/09/2021</t>
  </si>
  <si>
    <t>ACTUAL COLLECTION OCTOMBER</t>
  </si>
  <si>
    <t>sent an email on 19/10/21</t>
  </si>
  <si>
    <t>sent e-mail on 21/10/21</t>
  </si>
  <si>
    <t>TERMINATED</t>
  </si>
  <si>
    <t>confirmed from Richard that the invoice in question had been paid</t>
  </si>
  <si>
    <t>Richard confirmed Bhandari was invoiced after termination</t>
  </si>
  <si>
    <t>paid</t>
  </si>
  <si>
    <t>called.client to confirm his boss' egagement with KK</t>
  </si>
  <si>
    <t>e-mail bounced.CALLED.claims not to be in kenya.</t>
  </si>
  <si>
    <t xml:space="preserve"> </t>
  </si>
  <si>
    <t>Sent e-mail</t>
  </si>
  <si>
    <t>sent e-mail</t>
  </si>
  <si>
    <t>hanged up on me</t>
  </si>
  <si>
    <t>no answer</t>
  </si>
  <si>
    <t>no contacts</t>
  </si>
  <si>
    <t xml:space="preserve">sent e-mail </t>
  </si>
  <si>
    <t>sent email</t>
  </si>
  <si>
    <t>e-mail user not listed in domino directory.calls not going</t>
  </si>
  <si>
    <t>calls not going through</t>
  </si>
  <si>
    <t>Mail bounced.contacts not going through.</t>
  </si>
  <si>
    <t>sent an email on 19/10/21.CALLED.Signal lost after car accident .says he cleared everything.awaiting richards directives</t>
  </si>
  <si>
    <t>sent e-mail on 21/10/21 and statement</t>
  </si>
  <si>
    <t>sent e-mail on 21/10/21.says contract was terminated 3yrs ago, settled his debt and introduced a new client to KK.Richard checking on the matter</t>
  </si>
  <si>
    <t>sent e-mail on 21/10/21.asked invoice.richard confirmed the paid</t>
  </si>
  <si>
    <t>sent an email on 19/10/21.Richard said not to make contact</t>
  </si>
  <si>
    <t>sent e-mail on 19/10/21.Richard said not to make contact</t>
  </si>
  <si>
    <t>sent an email on 19/10/21.wrong contact</t>
  </si>
  <si>
    <t>Nancy claims they have no debt.says they have no proof of payment since the balance in the statement does not exist in the AvU.</t>
  </si>
  <si>
    <t>sent e-mail on 21/10/21.Richard advised not to make contact.</t>
  </si>
  <si>
    <t>.sent email.called and the client claims to have a emaining debt of Shs 10,000, upon asking richard he confirmed the amount balance of shs 25,000.following up on the matterr</t>
  </si>
  <si>
    <t>sent an email on 19/10/21.CALLED.Contact person said that the company is being  wound up by PWC.Richard advised to hold on this issue</t>
  </si>
  <si>
    <t>sent e-mail on 21/10/21.sent invoice.wants to talk with Kk to know the source of the invoice.Talked to richard.expecting payment as early as next week.</t>
  </si>
  <si>
    <t>sent e-mail on 21/10/21.client attached an e-mail where they had informed KK to give a credit note of the Acc as they ceased operations.following up.</t>
  </si>
  <si>
    <t>sent an email on 19/10/21.contact number not picking calls</t>
  </si>
  <si>
    <t>-</t>
  </si>
  <si>
    <t>sent e-mail on 21/10/21.says no balance owed.asked for invoice.sent statement.to be called.client sent payment evidence for follow up.found that client had an overpayment of 4503.71,Richard confirmed that the overpayment will offset the balance.</t>
  </si>
  <si>
    <t>sent e-mail on 21/10/21 says he cleared debt.waiting for invoice to send .Richad looking into the matter.</t>
  </si>
  <si>
    <t>sent an email on 19/10/21.talked to daniel,following up on payment.Evans following on the matter too.Evans is verifying the invoices for payment</t>
  </si>
  <si>
    <t>talked to fridah,said there is new management and assured to pay by end of year.to write a letter.will write a letter and visit with the statement</t>
  </si>
  <si>
    <t>sent an email on 19/10/21.said to contact husband.refused to disclose the whereabouts and the contacts of the client</t>
  </si>
  <si>
    <t>sent an email on 19/10/21.called.to call again on Wednesday for confirmation.in contact with Sarah (manager).called again, sarah is out of the office till nest week.requested to speak to someone else</t>
  </si>
  <si>
    <t>sent an email on 19/10/21.talked to elman.He is following up on payment.found out the client is waiting for a credit note since the Acc has been on reconciliation since 2017.Richard is yet to confirm this issue.</t>
  </si>
  <si>
    <t>sent an email on 19/10/21,calls not going through.visit.found contact online and talked to Naom who asked for the invoices.sent the invoices.</t>
  </si>
  <si>
    <t>sent e-mail.called irene and got accountants no (0726047662) not picking calls.plan to visit.</t>
  </si>
  <si>
    <t>sent e-mail. Contact number claim not to work for bioversity.found online contact and sent another e-mail.</t>
  </si>
  <si>
    <t>sent an email on 19/10/21 wrong numbers.sent e-mail I found in their website.</t>
  </si>
  <si>
    <t>according to previous comments I found out the payment has already been done.</t>
  </si>
  <si>
    <t>C</t>
  </si>
  <si>
    <t xml:space="preserve"> OCT 2021 COLLECTIONS</t>
  </si>
  <si>
    <t>Nov 2021 Projections</t>
  </si>
  <si>
    <t>Nov 2021 Collections</t>
  </si>
  <si>
    <t>PAID IN OCT AND PIOR</t>
  </si>
  <si>
    <t>CLIENT OUT OF THE COUNTRY</t>
  </si>
  <si>
    <t>HAVE AN AGREEMENT WITH RICHARD</t>
  </si>
  <si>
    <t>TOTALS</t>
  </si>
  <si>
    <t>TERMINATED CONTRACTS AND CASES OF INVOICING AFTER TERMINATION AND OTHER CASES.</t>
  </si>
  <si>
    <t>sent an email on 19/10/21.e-mails bounced</t>
  </si>
  <si>
    <t>sent an email on 19/10/21 wrong numbers.sent e-mail I found in their website.plan visit</t>
  </si>
  <si>
    <t>sent e-mail.view comments on powerstar hyper supermarket.</t>
  </si>
  <si>
    <t>sent e-mail.not responding to calls</t>
  </si>
  <si>
    <t>sent e-mail.not reponding to calls</t>
  </si>
  <si>
    <t>sent e-mail.contacts not in service</t>
  </si>
  <si>
    <t>sent e-mail.</t>
  </si>
  <si>
    <t>sent email.calls not going through</t>
  </si>
  <si>
    <t>mails bounced.contact calls not going through</t>
  </si>
  <si>
    <t>sent e-mail on 21/10/21.sent invoice.wants to talk with Kk to know the source of the invoice.Talked to richard.expecting payment as early as next week.paid</t>
  </si>
  <si>
    <t>sent an email on 19/10/21.</t>
  </si>
  <si>
    <t>sent e-mail on 21/10/21.all contacts not going through</t>
  </si>
  <si>
    <t>sent e-mail on 21/10/21,not  picking  calls.</t>
  </si>
  <si>
    <t>sent an email on 19/10/21.talked to daniel,following up on payment.Evans following on the matter too.Evans is verifying the invoices for payment.to collect cheque.one invoice had already been paid asked for remittance.paid the other invoice.</t>
  </si>
  <si>
    <t>Nancy claims they have no debt.says they have no proof of payment since the balance in the statement does not exist in the AvU.has gone silent not esponding to anything.</t>
  </si>
  <si>
    <t>hanged up on me.hanged up again after mentioning KK security.not picking on the back up contacts,called jeniffer (receptionist) said mr. premji is no longer their manager at aquamist since 2019.KK to provide location</t>
  </si>
  <si>
    <t>e-mail bounced.called.claims not to be in kenya.</t>
  </si>
  <si>
    <t>sent an email on 19/10/21.client has an issue of tyres worth over 200k were stolen under the watch of KK SECURITY.</t>
  </si>
  <si>
    <t>talked to fridah,said there is new management and assured to pay by end of year.client says the balance in our statement is overstated.will write a letter and visit with the statement.booked a meeting,rejected the meeting and said they had an agreement with shadrack,irene and wendy.to pay end of year</t>
  </si>
  <si>
    <t>sent an email on 19/10/21,calls not going through.visit.found contact online and talked to Naom who asked for the invoices.sent the invoices and the contract to be appoved by the director.naom sent the accountants e-mail, said he will revert back once he gets relevant department.</t>
  </si>
  <si>
    <t>sent e-mail on 21/10/21 says he cleared debt.waiting for invoice to send .Richard looking into the matter.confirmed the client paid in july 2020 and cleared and the transmitter was emoved as per job card.the amount pending was billed after termination.</t>
  </si>
  <si>
    <t>called.client to confirm his boss' egagement with KK.not picking up my calls.</t>
  </si>
  <si>
    <t>sent an email on 19/10/21.called and contact enquired on how the balance accumulated.to get personal e-mail to send the statement.</t>
  </si>
  <si>
    <t>sent an email on 19/10/21.made contact with them and upon confirming with Richard we found out that the correct outstanding balance is . 16,074.57.following up on payment.further confirmation th client has an outstanding of 643,110.43 which the client said the  invoices were issued in quick succession and will not pay.Richard requested a meeting with them,they confirmed the meeting to be on date 7th dec</t>
  </si>
  <si>
    <t>sent e-mail.called irene and got accountants no (0726047662) not picking calls.plan to visit.in contact with susan,will check the progress on Monday.head accountant irene advised I go to the branches and sort out with the various accountants.beatrice (accountant  powerstar hyper) claims not to have records.beatrice is looking for the 'register' and will go back on friday for sorting.</t>
  </si>
  <si>
    <t>sent an email on 19/10/21.client said he had already told KK to use his deposit to cash out as he had stopped using the services.not picking calls</t>
  </si>
  <si>
    <t>sent e-mail on 21/10/21.they claim to have unresolved issues with KK whereby KK should refund them the money they spent on fie fighter servicemens' allowance, to follow up with richard.client was firm on his word that he deserves compensation.negotiating.</t>
  </si>
  <si>
    <t>sent an email on 19/10/21.called.to call again on Wednesday for confirmation.in contact with Sarah (manager).called again, sarah is out of the office till next week.requested to speak to someone else.spoke to the manager in charge and  apparently there is an issue with the account.following closely with Richard.to contact sarah on wednesday about the directors final verdict on the balance or any proof of contract termination.requested a meeting with sarah and the director (if he/she will be available).</t>
  </si>
  <si>
    <t>sent e-mail on 21/10/21.client claims to have paid, waiting payment confirmation  from richard.received.</t>
  </si>
  <si>
    <t>sent an email on 19/10/21.said to contact husband.refused to disclose the whereabouts and the contacts of the client.contact says Mr Abdulla is dead.contact not receiving calls.contact provided abdulla mutazas' partner who stated that they never transacted with KK directly, payments were done through the housing agent who collected the money of over 13k on a  monthly basis.</t>
  </si>
  <si>
    <t>.sent email.called and the client claims to have a remaining debt of Shs 10,000, upon asking richard he confirmed the amount balance of shs 25,000.following up on the matter.paid  10k.expecting  balance payment by Friday or latest Monday.waiting confirmation of payment on thursday afternoon.richard to confirm the payment.</t>
  </si>
  <si>
    <t>sent e-mail on 21/10/21.says no balance owed.asked for invoice.sent statement.to be called.client sent payment evidence for follow up.found that client had an overpayment of 4503.71,Richard confirmed that the overpayment will offset the balance.further followed the 1766.31 remaining,it will be settled in course of the week.</t>
  </si>
  <si>
    <t>sent an email on 19/10/21.wrong contact.to visit</t>
  </si>
  <si>
    <t>sent e-mail. Contact number claim not to work for bioversity.found online contact and sent another e-mail.to send contract details since the new management is not aware of the engagement with KK.sent contract and invoices.some invoices had previously been paid,asked them for remittance of the paid invoices and registration of the unregistered invoices.in contact with lilian and the whole management.pending  balance from their side is 32,162.46.accepted a call to straighten things up.Sonia sent the bank statement to aid in reconciliation and updating the statement</t>
  </si>
  <si>
    <t>sent e-mail on 21/10/21.talked to beatrice said she will forward the satement to the management and give feedback.called again and Mr. ireri  said that there is a pending case with KK that happened on 2017 election when KK guards were on duty, police are on this case.they terminated the services post election.i will pass by as i go for deliveries.</t>
  </si>
  <si>
    <t>no contacts.found contacts from Richard and the client asked to be contacted at the last week of this month.to call again latest by wednesday on the amounts to be settled .client is not responding to calls ..</t>
  </si>
  <si>
    <t>e-mail user not listed in domino directory.calls not going.to visit.met the accountant who asked to be provided with invoices top verify.waiting for the invoices.sent invoices.Following.</t>
  </si>
  <si>
    <t>sent an email on 19/10/21.Richard stepped in and we are in contact with alice.following up.contacts for alice no going through. Sent a reminder.</t>
  </si>
  <si>
    <t>sent e-mail client asked for updated statement,sent.client not picking calls.anne directed me to the accounts department.called anne she is looking int the matter,nothing yet,following up.she is out of the country.sent areminder to the accountant.</t>
  </si>
  <si>
    <t>December 2021 Projections</t>
  </si>
  <si>
    <t>sent e-mail on 21/10/21.says no balance owed.asked for invoice.sent statement.to be called.client sent payment evidence for follow up.found that client had an overpayment of 4503.71,Richard confirmed that the overpayment will offset the balance.further followed the 1766.31 remaining,it will be settled in course of the week.all businesses in kenya were stopped,in touch with WILL and he will release the payment once they access the bank accounts.</t>
  </si>
  <si>
    <t>sent e-mail. Contact number claim not to work for bioversity.found online contact and sent another e-mail.to send contract details since the new management is not aware of the engagement with KK.sent contract and invoices.some invoices had previously been paid,asked them for remittance of the paid invoices and registration of the unregistered invoices.in contact with lilian and the whole management.pending  balance from their side is 32,162.46.accepted a call to straighten things up.Sonia sent the bank statement to aid in reconciliation and updating the statement.in talks with Sonia.</t>
  </si>
  <si>
    <t>sent an email on 19/10/21.talked to daniel,following up on payment.Evans following on the matter too.Evans is verifying the invoices for payment.to collect cheque.one invoice had already been paid asked for remittance.paid the other invoice.evans is yet to give the remittance and has gone mute.</t>
  </si>
  <si>
    <t>sent an email on 19/10/21.called and contact enquired on how the balance accumulated.to get personal e-mail to send the statement.client has not sent the mail and is not receiving my calls.</t>
  </si>
  <si>
    <t>sent an email on 19/10/21.made contact with them and upon confirming with Richard we found out that the correct outstanding balance is . 16,074.57.following up on payment.further confirmation th client has an outstanding of 643,110.43 which the client said the  invoices were issued in quick succession and will not pay.Richard requested a meeting with them,they confirmed the meeting to be on date 7th dec.meeting was held and client will pay the bills for when the services were rendered.</t>
  </si>
  <si>
    <t>Actual collection</t>
  </si>
  <si>
    <t>.sent email.called and the client claims to have a remaining debt of Shs 10,000, upon asking richard he confirmed the amount balance of shs 25,000.following up on the matter.paid  10k.expecting  balance payment by Friday or latest Monday.waiting confirmation of payment on thursday afternoon.richard to confirm the payment.she is not picking calls.</t>
  </si>
  <si>
    <t>e-mail user not listed in domino directory.calls not going.to visit.met the accountant who asked to be provided with invoices top verify.waiting for the invoices.sent invoices.Following.client asked for mail correspondences/letters to get the amount approved.asked cornelius for the same.sent the mails and the amount is waiting approval.however the release of money i that company happens on 4th of every month.</t>
  </si>
  <si>
    <t>sent an email on 19/10/21.client said he had already told KK to use his deposit to cash out as he had stopped using the services.not picking calls.client commited to paying 5k every month starting from february.</t>
  </si>
  <si>
    <t>sent an email on 19/10/21.called.to call again on Wednesday for confirmation.in contact with Sarah (manager).called again, sarah is out of the office till next week.requested to speak to someone else.spoke to the manager in charge and  apparently there is an issue with the account.following closely with Richard.to contact sarah on wednesday about the directors final verdict on the balance or any proof of contract termination.requested a meeting with sarah and the director (if he/she will be available).was directed to hemant and is not picking calls.</t>
  </si>
  <si>
    <t>no contacts.found contacts from Richard and the client asked to be contacted at the last week of this month.to call again latest by wednesday on the amounts to be settled .client is not responding to calls ..client responded and expecting him to wire transfer 100k on tuesday 21st dec.client is not picking calls since 22nd the day he was to pay.</t>
  </si>
  <si>
    <t>sent an email on 19/10/21,calls not going through.visit.found contact online and talked to Naom who asked for the invoices.sent the invoices and the contract to be appoved by the director.naom sent the accountants e-mail, said he will revert back once he gets relevant department.talked to the accountant who is yet to speak to his director.asked for the directors contacts.directors are currently out of the country.office resume on 5th jan</t>
  </si>
  <si>
    <t>talked to fridah,said there is new management and assured to pay by end of year.client says the balance in our statement is overstated.will write a letter and visit with the statement.booked a meeting,rejected the meeting and said they had an agreement with shadrack,irene and wendy.to pay end of year.sent a reminder.following up</t>
  </si>
  <si>
    <t>Nancy claims they have no debt.says they have no proof of payment since the balance in the statement does not exist in the AvU.has gone silent not responding to anything.</t>
  </si>
  <si>
    <t>sent e-mail client asked for updated statement,sent.client not picking calls.anne directed me to the accounts department.called anne she is looking int the matter,nothing yet,following up.she is out of the country.sent areminder to the accountant.contacted anne and she promised to pay by the end of the month.made contact again and she insisted on end month.following up on Anne.</t>
  </si>
  <si>
    <t>sent an email on 19/10/21.Richard stepped in and we are in contact with alice.following up.contacts for alice no going through. Sent a reminder.alice communicated back and said that they will be able to settle the debt after the festive season.following.</t>
  </si>
  <si>
    <t>sent e-mail on 21/10/21/calls are not going through</t>
  </si>
  <si>
    <t>sent an email on 19/10/21.e-mails bounced.contacts are closed</t>
  </si>
  <si>
    <t>sent an email on 19/10/21/not picking.</t>
  </si>
  <si>
    <t>PAID IN OCT AND PRIOR</t>
  </si>
  <si>
    <t>TERMINATED CONTRACTS,INVOICED AFTER TERMINATION AND OTHER CASES</t>
  </si>
  <si>
    <t xml:space="preserve">   </t>
  </si>
  <si>
    <t>sent e-mail.called irene and got accountants no (0726047662) not picking calls.plan to visit.in contact with susan,will check the progress on Monday.head accountant irene advised I go to the branches and sort out with the various accountants.beatrice (accountant  powerstar hyper) claims not to have records.beatrice is looking for the 'register' and will go back on friday for sorting.went and couldn't get the necessary documents.asked beatrice for bank statements, not yet replied and not picking calls.will visit them again.</t>
  </si>
  <si>
    <t>sent e-mail on 21/10/21.says no balance owed.asked for invoice.sent statement.to be called.client sent payment evidence for follow up.found that client had an overpayment of 4503.71,Richard confirmed that the overpayment will offset the balance.further followed the 1766.31 remaining,it will be settled in course of the week.all businesses in kenya were stopped,in touch with WILL and he will release the payment once they access the bank accounts.CLEARED.</t>
  </si>
  <si>
    <t>Morris Maingi Mr.</t>
  </si>
  <si>
    <t>C11035</t>
  </si>
  <si>
    <t>Peter</t>
  </si>
  <si>
    <t>Elkanah</t>
  </si>
  <si>
    <t>I have been calling martin many times but he keps on giving exvuses he has even blocked office phone number</t>
  </si>
  <si>
    <t>Judy</t>
  </si>
  <si>
    <t>MOE &amp; BILL CO. LTD</t>
  </si>
  <si>
    <t>C10712</t>
  </si>
  <si>
    <t>elkanah said that mr tim colby shouldn’t be called he will deal with him personally</t>
  </si>
  <si>
    <t>Tim Colby Mr.</t>
  </si>
  <si>
    <t>debt cleared for mobius motors</t>
  </si>
  <si>
    <t>Mobius Motors</t>
  </si>
  <si>
    <t>Sub Total</t>
  </si>
  <si>
    <t>Jennifer Wambui Mrs.</t>
  </si>
  <si>
    <t>C10281</t>
  </si>
  <si>
    <t>Mr Dyfed Aubrey</t>
  </si>
  <si>
    <t>C13002</t>
  </si>
  <si>
    <t>Francesca Caonero</t>
  </si>
  <si>
    <t>C11258</t>
  </si>
  <si>
    <t>Mrs Gasnault-Vuiart Claire</t>
  </si>
  <si>
    <t>C13089</t>
  </si>
  <si>
    <t>Mark Lewis</t>
  </si>
  <si>
    <t>C13009</t>
  </si>
  <si>
    <t>Bernadette Nyiratunga</t>
  </si>
  <si>
    <t>C13453</t>
  </si>
  <si>
    <t>PIERRE GELAS</t>
  </si>
  <si>
    <t>C04558</t>
  </si>
  <si>
    <t>Sulaiman Jawed Ahmed Mr.</t>
  </si>
  <si>
    <t>C07578</t>
  </si>
  <si>
    <t>Narae Lee</t>
  </si>
  <si>
    <t>C13610</t>
  </si>
  <si>
    <t>World Food Programme - Somalia</t>
  </si>
  <si>
    <t>C08288</t>
  </si>
  <si>
    <t>Heidrun Kippenberger</t>
  </si>
  <si>
    <t>C10587</t>
  </si>
  <si>
    <t>LOUIS CORRAL</t>
  </si>
  <si>
    <t>C11369</t>
  </si>
  <si>
    <t>Njoroge Joseph Waithaka</t>
  </si>
  <si>
    <t>C10327</t>
  </si>
  <si>
    <t>Fitsum Tesfaye Habtemariam</t>
  </si>
  <si>
    <t>C20920</t>
  </si>
  <si>
    <t>Kim Seongho</t>
  </si>
  <si>
    <t>C10983</t>
  </si>
  <si>
    <t>C11270</t>
  </si>
  <si>
    <t>Klas Groth</t>
  </si>
  <si>
    <t>C11522</t>
  </si>
  <si>
    <t>Susan Byaruhanga</t>
  </si>
  <si>
    <t>C13503</t>
  </si>
  <si>
    <t>Chiti Roy Mr.</t>
  </si>
  <si>
    <t>C06274</t>
  </si>
  <si>
    <t>Luca Alinovi Mr.</t>
  </si>
  <si>
    <t>C07223</t>
  </si>
  <si>
    <t>not reachable</t>
  </si>
  <si>
    <t>Warren Jones.</t>
  </si>
  <si>
    <t>C09423</t>
  </si>
  <si>
    <t>number unreachable but I am organising on site visit</t>
  </si>
  <si>
    <t>Waganda Agnes</t>
  </si>
  <si>
    <t>C07508</t>
  </si>
  <si>
    <t>still pending</t>
  </si>
  <si>
    <t>Lovelace Kwasa Mrs.</t>
  </si>
  <si>
    <t>C09298</t>
  </si>
  <si>
    <t>Patrick Laurent Mr.</t>
  </si>
  <si>
    <t>C11282</t>
  </si>
  <si>
    <t>Mikki J. Keenan Ms.</t>
  </si>
  <si>
    <t>C11767</t>
  </si>
  <si>
    <t>Mukuha Kimani David Mr.</t>
  </si>
  <si>
    <t>C07213</t>
  </si>
  <si>
    <t>Michael Kariuki</t>
  </si>
  <si>
    <t>C12449</t>
  </si>
  <si>
    <t>MBURU MUCHIRI KENNETH</t>
  </si>
  <si>
    <t>C02590</t>
  </si>
  <si>
    <t>Mr Aleem Manji</t>
  </si>
  <si>
    <t>C12086</t>
  </si>
  <si>
    <t>Mehdi Bank</t>
  </si>
  <si>
    <t>C11781</t>
  </si>
  <si>
    <t>Mohammed Jaffer.</t>
  </si>
  <si>
    <t>C05282</t>
  </si>
  <si>
    <t>Melchizedek Hospital</t>
  </si>
  <si>
    <t>C07884</t>
  </si>
  <si>
    <t>Nancy Nyokabi Kibe</t>
  </si>
  <si>
    <t>C12820</t>
  </si>
  <si>
    <t>Moto Botique Ltd</t>
  </si>
  <si>
    <t>C05765</t>
  </si>
  <si>
    <t>LISA DOHERTY</t>
  </si>
  <si>
    <t>C13162</t>
  </si>
  <si>
    <t>MAVJI CONSTRUCTION LTD</t>
  </si>
  <si>
    <t>C02568</t>
  </si>
  <si>
    <t>Masheti Masinjila Mr.</t>
  </si>
  <si>
    <t>C11295</t>
  </si>
  <si>
    <t>NCCK HURUMA COMMUNITY CENTRE</t>
  </si>
  <si>
    <t>C02908</t>
  </si>
  <si>
    <t>Marek Fuchs Mr.</t>
  </si>
  <si>
    <t>C12660</t>
  </si>
  <si>
    <t>Napro Industries Ltd</t>
  </si>
  <si>
    <t>C09935</t>
  </si>
  <si>
    <t>Ngankam Bernadette Mrs.</t>
  </si>
  <si>
    <t>C09586</t>
  </si>
  <si>
    <t>Mureithi Nderitu David Mr.</t>
  </si>
  <si>
    <t>C08177</t>
  </si>
  <si>
    <t>Mawara Holdings Limited</t>
  </si>
  <si>
    <t>C08216</t>
  </si>
  <si>
    <t>Maximus Synergy Limited</t>
  </si>
  <si>
    <t>C13398</t>
  </si>
  <si>
    <t>Mary Njoki Wainaina</t>
  </si>
  <si>
    <t>C12771</t>
  </si>
  <si>
    <t>Lorna Nyambura Macharia</t>
  </si>
  <si>
    <t>C13583</t>
  </si>
  <si>
    <t>Leah Magua Mrs.</t>
  </si>
  <si>
    <t>C08160</t>
  </si>
  <si>
    <t>Mary Lucia Mbithi</t>
  </si>
  <si>
    <t>C13265</t>
  </si>
  <si>
    <t>Lifeline Laboratories Ltd</t>
  </si>
  <si>
    <t>C20991</t>
  </si>
  <si>
    <t>Lodhia Pradhodas Dr.</t>
  </si>
  <si>
    <t>C10365</t>
  </si>
  <si>
    <t>Munyiri Kirite Kenneth</t>
  </si>
  <si>
    <t>C08527</t>
  </si>
  <si>
    <t>Mbuguah Nelson K.</t>
  </si>
  <si>
    <t>C10633</t>
  </si>
  <si>
    <t>Mwaura Parmenas Mungai Mr</t>
  </si>
  <si>
    <t>C00184</t>
  </si>
  <si>
    <t>Mountain View Investment Ltd</t>
  </si>
  <si>
    <t>C07616</t>
  </si>
  <si>
    <t>Mr. Wambaa Mungai</t>
  </si>
  <si>
    <t>C10635</t>
  </si>
  <si>
    <t>Mt Larvena Academy</t>
  </si>
  <si>
    <t>C07193</t>
  </si>
  <si>
    <t>Maurice Odhiambo Oloo Mr.</t>
  </si>
  <si>
    <t>C13338</t>
  </si>
  <si>
    <t>Muthaiga Centrum Limited</t>
  </si>
  <si>
    <t>C20362</t>
  </si>
  <si>
    <t>Loice Mburu</t>
  </si>
  <si>
    <t>C13330</t>
  </si>
  <si>
    <t>Mutuku Mutinda David Mr.</t>
  </si>
  <si>
    <t>C08613</t>
  </si>
  <si>
    <t>Mrs. Rebecca Nyandeng De Mabior</t>
  </si>
  <si>
    <t>C11659</t>
  </si>
  <si>
    <t>Muli Elizabeth Mrs.</t>
  </si>
  <si>
    <t>C09293</t>
  </si>
  <si>
    <t xml:space="preserve">Nathan Paul Mast </t>
  </si>
  <si>
    <t>C20841</t>
  </si>
  <si>
    <t>Naapasha Properties Ltd</t>
  </si>
  <si>
    <t>C10105</t>
  </si>
  <si>
    <t>Mohamed Farid</t>
  </si>
  <si>
    <t>C07451</t>
  </si>
  <si>
    <t>Nafaka Cereals Supplies Ltd</t>
  </si>
  <si>
    <t>C11374</t>
  </si>
  <si>
    <t>Ng'ang'a Patrick Njenga Mr</t>
  </si>
  <si>
    <t>C12532</t>
  </si>
  <si>
    <t>Matu Marangu Robert Mr.</t>
  </si>
  <si>
    <t>C06579</t>
  </si>
  <si>
    <t>Lavington Green C/O Sunland Real Estates Ltd</t>
  </si>
  <si>
    <t>C11296</t>
  </si>
  <si>
    <t>Machines Technologies Ltd</t>
  </si>
  <si>
    <t>C07730</t>
  </si>
  <si>
    <t>LAWRENCE DOUGLAS ROBERTS</t>
  </si>
  <si>
    <t>C02363</t>
  </si>
  <si>
    <t>Lester Verity Mr.</t>
  </si>
  <si>
    <t>C11693</t>
  </si>
  <si>
    <t>New Muthokinju H/W ltd.</t>
  </si>
  <si>
    <t>C11215</t>
  </si>
  <si>
    <t>Mwari Mbugua Mrs.</t>
  </si>
  <si>
    <t>C12542</t>
  </si>
  <si>
    <t>C09122</t>
  </si>
  <si>
    <t xml:space="preserve">not receiving phone calls </t>
  </si>
  <si>
    <t>MIRITINI VET &amp; AGRO SUPP</t>
  </si>
  <si>
    <t>C02652</t>
  </si>
  <si>
    <t>Minard Holdings Ltd</t>
  </si>
  <si>
    <t>C10229</t>
  </si>
  <si>
    <t xml:space="preserve">Nancy McNally Ms </t>
  </si>
  <si>
    <t>C13566</t>
  </si>
  <si>
    <t>Lord Erroll Ltd.</t>
  </si>
  <si>
    <t>C06298</t>
  </si>
  <si>
    <t>Moonsun pictures International limited</t>
  </si>
  <si>
    <t>C20691</t>
  </si>
  <si>
    <t>Maridadi Building Contractors</t>
  </si>
  <si>
    <t>C02517</t>
  </si>
  <si>
    <t>I agreed with miloski accountant to ensure the outstanding balance is paid by this week that is after messaged was passed to the director</t>
  </si>
  <si>
    <t>Miloski Management Ltd</t>
  </si>
  <si>
    <t>C11505</t>
  </si>
  <si>
    <t>Mrs. Sakina Amin</t>
  </si>
  <si>
    <t>C10771</t>
  </si>
  <si>
    <t>LITTLE RED</t>
  </si>
  <si>
    <t>C02399</t>
  </si>
  <si>
    <t>Nairobi Java House Limited</t>
  </si>
  <si>
    <t>C10481</t>
  </si>
  <si>
    <t>National Cement Co. Ltd</t>
  </si>
  <si>
    <t>C07354</t>
  </si>
  <si>
    <t>client paid the outstanding balance for this account on behalf of  [dr kinuthia]</t>
  </si>
  <si>
    <t>Mariakani Cottage Hospital</t>
  </si>
  <si>
    <t>C11366</t>
  </si>
  <si>
    <t>Maakiou Estate</t>
  </si>
  <si>
    <t>C02445</t>
  </si>
  <si>
    <t>Nairobi Upperhill Hotel</t>
  </si>
  <si>
    <t>C12652</t>
  </si>
  <si>
    <t>Limuru Hills Limited</t>
  </si>
  <si>
    <t>C11656</t>
  </si>
  <si>
    <t>Mulinya Teddy Mr</t>
  </si>
  <si>
    <t>C09008</t>
  </si>
  <si>
    <t>Mercury Lounge Limited</t>
  </si>
  <si>
    <t>C07234</t>
  </si>
  <si>
    <t>Lunga Lunga Petroleum Ltd.</t>
  </si>
  <si>
    <t>C09189</t>
  </si>
  <si>
    <t>Mwangi Nancy Nyambura</t>
  </si>
  <si>
    <t>C07376</t>
  </si>
  <si>
    <t>Mr. Chris Ohaga Okoko</t>
  </si>
  <si>
    <t>C10724</t>
  </si>
  <si>
    <t>Nazir Dhalla</t>
  </si>
  <si>
    <t>C09510</t>
  </si>
  <si>
    <t>Miss Grace Wambui</t>
  </si>
  <si>
    <t>C11187</t>
  </si>
  <si>
    <t>january</t>
  </si>
  <si>
    <t>Client Name</t>
  </si>
  <si>
    <t>Account No.</t>
  </si>
  <si>
    <t>Assigned</t>
  </si>
  <si>
    <t>Credit Control</t>
  </si>
  <si>
    <t>Debtors Movement  2021</t>
  </si>
  <si>
    <t>sent e-mail.called irene and got accountants no (0726047662) not picking calls.plan to visit.in contact with susan,will check the progress on Monday.head accountant irene advised I go to the branches and sort out with the various accountants.beatrice (accountant  powerstar hyper) claims not to have records.beatrice is looking for the 'register' and will go back on friday for sorting.went and couldn't get the necessary documents.asked beatrice for bank statements, not yet replied and not picking calls.</t>
  </si>
  <si>
    <t>sent an email on 19/10/21.said to contact husband.refused to disclose the whereabouts and the contacts of the client.contact says Mr Abdulla is dead.contact not receiving calls.contact provided abdulla mutazas' partner who stated that they never transacted with KK directly, payments were done through the housing agent who collected the money of over 13k on a  monthly basis.agent shabir claims to have left that work long ago. not picking calls.</t>
  </si>
  <si>
    <t>sent an email on 19/10/21.called.to call again on Wednesday for confirmation.in contact with Sarah (manager).called again, sarah is out of the office till next week.requested to speak to someone else.spoke to the manager in charge and  apparently there is an issue with the account.following closely with Richard.to contact sarah on wednesday about the directors final verdict on the balance or any proof of contract termination.requested a meeting with sarah and the director (if he/she will be available).was directed to hemant and is not picking calls.visited their premises,met with hemant who produced evidence to have spoken to cornelius about suspension of services when they were closing down due to covid.said they will not pay.</t>
  </si>
  <si>
    <t>sent e-mail.view comments on powerstar hyper supermarket.they are not cooperating.</t>
  </si>
  <si>
    <t>no contacts.found contacts from Richard and the client asked to be contacted at the last week of this month.to call again latest by wednesday on the amounts to be settled .client is not responding to calls ..client responded and expecting him to wire transfer 100k on tuesday 21st dec.client is not picking calls since 22nd the day he was to pay.client called and said to be called on thursday 19th jan.client is not picking calls ever since.tried arranging a meeting, still no answer.</t>
  </si>
  <si>
    <t xml:space="preserve">sent an email on 19/10/21.Richard stepped in and we are in contact with alice.following up.contacts for alice no going through. Sent a reminder.alice communicated back and said that they will be able to settle the debt after the festive season.wrote to alice.alice reverted saying that they are currently unable to pay the amounts.sent a reminder. </t>
  </si>
  <si>
    <t>C02925</t>
  </si>
  <si>
    <t>Paul Waithaka Gitahi</t>
  </si>
  <si>
    <t>C12457</t>
  </si>
  <si>
    <t>PKariuki</t>
  </si>
  <si>
    <t>cleared outstanding balance</t>
  </si>
  <si>
    <t>Pacific Stationers (K) Ltd</t>
  </si>
  <si>
    <t>Mulchand Devji Millers</t>
  </si>
  <si>
    <t>C09470</t>
  </si>
  <si>
    <t xml:space="preserve">rusinga cleared their outstanding balance after an agreement with them </t>
  </si>
  <si>
    <t>Rusinga School</t>
  </si>
  <si>
    <t>C13600</t>
  </si>
  <si>
    <t>Nitin Wadhwa Mr.</t>
  </si>
  <si>
    <t>C12736</t>
  </si>
  <si>
    <t>Brian</t>
  </si>
  <si>
    <t>Roy Oils Ltd.</t>
  </si>
  <si>
    <t>C03447</t>
  </si>
  <si>
    <t>Rafiki Business Park Ltd.</t>
  </si>
  <si>
    <t>C07414</t>
  </si>
  <si>
    <t>Pablo Ramirez Matos</t>
  </si>
  <si>
    <t>C20863</t>
  </si>
  <si>
    <t>Kiligroup (East Africa) Ltd</t>
  </si>
  <si>
    <t>C02984</t>
  </si>
  <si>
    <t>Ridgeviews Limited</t>
  </si>
  <si>
    <t>C11658</t>
  </si>
  <si>
    <t>Noreh Joshua</t>
  </si>
  <si>
    <t>C06337</t>
  </si>
  <si>
    <t>Peter Ng'eno Mr</t>
  </si>
  <si>
    <t>C11946</t>
  </si>
  <si>
    <t>Royal International Academy</t>
  </si>
  <si>
    <t>C03451</t>
  </si>
  <si>
    <t>Norris Investment Ltd.</t>
  </si>
  <si>
    <t>C10609</t>
  </si>
  <si>
    <t>WELLMED PHAMACEUTICALS</t>
  </si>
  <si>
    <t>C04089</t>
  </si>
  <si>
    <t>not responding to emails neither phone calls</t>
  </si>
  <si>
    <t>Oldonyo Wuas Ltd</t>
  </si>
  <si>
    <t>C14281</t>
  </si>
  <si>
    <t>paid quarter  after too much pressure and meeting him at his office at kiambu</t>
  </si>
  <si>
    <t>Woodsman Agencies Ltd</t>
  </si>
  <si>
    <t>C07238</t>
  </si>
  <si>
    <t>Raena Learning Centre Limited</t>
  </si>
  <si>
    <t>C20441</t>
  </si>
  <si>
    <t>One check pending</t>
  </si>
  <si>
    <t>Equip Agensis</t>
  </si>
  <si>
    <t>C12247</t>
  </si>
  <si>
    <t>Wilson John Mr.</t>
  </si>
  <si>
    <t>C08451</t>
  </si>
  <si>
    <t>Phelistas Ludia</t>
  </si>
  <si>
    <t>C12127</t>
  </si>
  <si>
    <t>Richard Adika Mr</t>
  </si>
  <si>
    <t>C11833</t>
  </si>
  <si>
    <t>William Muthike Mr</t>
  </si>
  <si>
    <t>C12308</t>
  </si>
  <si>
    <t>number not reachable but I have emailed accountant accounts@mekanea.co.ke</t>
  </si>
  <si>
    <t>Perez Andres Mr.</t>
  </si>
  <si>
    <t>C11041</t>
  </si>
  <si>
    <t>Red Hot Branding Ltd.</t>
  </si>
  <si>
    <t>C11214</t>
  </si>
  <si>
    <t>Njoroge Vincent Mr.</t>
  </si>
  <si>
    <t>C07602</t>
  </si>
  <si>
    <t>Niki Farmcare E.A. Ltd.</t>
  </si>
  <si>
    <t>C02977</t>
  </si>
  <si>
    <t>Njoki Gitau Onesmus</t>
  </si>
  <si>
    <t>C02997</t>
  </si>
  <si>
    <t>Wargen Services</t>
  </si>
  <si>
    <t>C04074</t>
  </si>
  <si>
    <t>Okumu Steve Mr.</t>
  </si>
  <si>
    <t>C11674</t>
  </si>
  <si>
    <t>Raicon Dev Services</t>
  </si>
  <si>
    <t>C03342</t>
  </si>
  <si>
    <t>unreachable contact and the guy is out of country</t>
  </si>
  <si>
    <t>Pirelli Tyre (Suisse) S.A.</t>
  </si>
  <si>
    <t>C07876</t>
  </si>
  <si>
    <t>Realtime Logistics Ltd</t>
  </si>
  <si>
    <t>C11080</t>
  </si>
  <si>
    <t>she hangs automaticall calls</t>
  </si>
  <si>
    <t>Njeri Winfred Ms.</t>
  </si>
  <si>
    <t>C07598</t>
  </si>
  <si>
    <t>business was closed down and no one has any information around in closure for the business</t>
  </si>
  <si>
    <t>Pedros Fresh Foods Ltd.</t>
  </si>
  <si>
    <t>C07530</t>
  </si>
  <si>
    <t>one madam said she will get back to me after I called but later the number went unreachable I am still finding means of knowing their wherebouts</t>
  </si>
  <si>
    <t>Waceke Diana</t>
  </si>
  <si>
    <t>C09250</t>
  </si>
  <si>
    <t>Wamwea Martin Mr.</t>
  </si>
  <si>
    <t>C08215</t>
  </si>
  <si>
    <t>Petken Ltd.</t>
  </si>
  <si>
    <t>C08163</t>
  </si>
  <si>
    <t>Wincomp Services</t>
  </si>
  <si>
    <t>C04110</t>
  </si>
  <si>
    <t>I have called several times and days no one reeives phone calls above I have emailed each one of them but no response I am trying to find location for that particullar business to vist them</t>
  </si>
  <si>
    <t>Rama Auto Parts Ltd</t>
  </si>
  <si>
    <t>C12233</t>
  </si>
  <si>
    <t>Were Fred Prof.</t>
  </si>
  <si>
    <t>C06194</t>
  </si>
  <si>
    <t xml:space="preserve">the business closed abruptly without notice </t>
  </si>
  <si>
    <t>after site visit this client migrated to unknown destination</t>
  </si>
  <si>
    <t>Wamkoko Gas Supplies</t>
  </si>
  <si>
    <t>C07322</t>
  </si>
  <si>
    <t>number not reachable at all but I have send emails many times no response</t>
  </si>
  <si>
    <t>Welffens Yan Mr.</t>
  </si>
  <si>
    <t>C07880</t>
  </si>
  <si>
    <t>unreachable contacts  I have sent emails in regards to an outstanding balance but no response still fetching what to do or action</t>
  </si>
  <si>
    <t xml:space="preserve">finished all her outstanding balance </t>
  </si>
  <si>
    <t>Mungara Eunice Njambi Ms.</t>
  </si>
  <si>
    <t>C09609</t>
  </si>
  <si>
    <t>after too much pressure moon/sun pictures paid atleast quarter of the outstanding balance</t>
  </si>
  <si>
    <t>paid the outstanding 12/02/21 38,944.00</t>
  </si>
  <si>
    <t>Mrs,Rosemary Waruguru Ngugi</t>
  </si>
  <si>
    <t>C11275</t>
  </si>
  <si>
    <t>cleared outstandig balance but in pd checks</t>
  </si>
  <si>
    <t>Neg Investment</t>
  </si>
  <si>
    <t>week4</t>
  </si>
  <si>
    <t>week3</t>
  </si>
  <si>
    <t>week2</t>
  </si>
  <si>
    <t>week 1</t>
  </si>
  <si>
    <t>february projection</t>
  </si>
  <si>
    <t>adviced not to follow</t>
  </si>
  <si>
    <t>CLEARED</t>
  </si>
  <si>
    <t>EXPUNGED</t>
  </si>
  <si>
    <t>actual collection</t>
  </si>
  <si>
    <t>FEBRUARY PROJECTION</t>
  </si>
  <si>
    <t xml:space="preserve">  </t>
  </si>
  <si>
    <t>e-mail user not listed in domino directory.calls not going.to visit.met the accountant who asked to be provided with invoices top verify.waiting for the invoices.sent invoices.Following.client asked for mail correspondences/letters to get the amount approved.asked cornelius for the same.sent the mails and the amount is waiting approval.however the release of money i that company happens on 4th of every month.to visit again on friday because the legal team is blocking the payment.meeting was postponed to thursday.richard attended the meeting and they are to settle 2 invoices this month.</t>
  </si>
  <si>
    <t>sent an email on 19/10/21,calls not going through.visit.found contact online and talked to Naom who asked for the invoices.sent the invoices and the contract to be appoved by the director.naom sent the accountants e-mail, said he will revert back once he gets relevant department.talked to the accountant who is yet to speak to his director.asked for the directors contacts.directors are currently out of the country.office resume on 5th jan.office administrator confirmed to have taken the matter to the directors and awaiting their feedback.there is a meetin today,richard will attend.</t>
  </si>
  <si>
    <t>sent e-mail. Contact number claim not to work for bioversity.found online contact and sent another e-mail.to send contract details since the new management is not aware of the engagement with KK.sent contract and invoices.some invoices had previously been paid,asked them for remittance of the paid invoices and registration of the unregistered invoices.in contact with lilian and the whole management.pending  balance from their side is 32,162.46.accepted a call to straighten things up.Sonia sent the bank statement to aid in reconciliation and updating the statement.in talks with Sonia.agreed to settle the undisputed amount 32162.46 as they find remittances for the other 2 invoices in question.payment is in process.paid the undisputed amount.</t>
  </si>
  <si>
    <t>talked to fridah,said there is new management and assured to pay by end of year.client says the balance in our statement is overstated.will write a letter and visit with the statement.booked a meeting,rejected the meeting and said they had an agreement with shadrack,irene and wendy.to pay end of year.sent a reminder.following up.  Fridah took the matter to the treasurer.unfortunately the treasurer is on leave.(according to fridah).payment on the 3rd week.</t>
  </si>
  <si>
    <t>they have been compassionate with payment doing it partially.next payment is 1st march.</t>
  </si>
  <si>
    <t>cleared his balance</t>
  </si>
  <si>
    <t>the client reffered me to his lawyers for legal action.</t>
  </si>
  <si>
    <t>no response at all.</t>
  </si>
  <si>
    <t>not receiving calls.</t>
  </si>
  <si>
    <t>the current management says the last invoice they received was in march, so they want a stamped invoice by them. Invoice was not stamped by the previous management</t>
  </si>
  <si>
    <t>claims they have nothing to do with the bill for riverside since they relocated,hanged up.</t>
  </si>
  <si>
    <t>promised to settle the whole amount</t>
  </si>
  <si>
    <t>contact unreachable</t>
  </si>
  <si>
    <t>in talks with Opuko of Tropical farms as they were in charge of management of new pillion estates.</t>
  </si>
  <si>
    <t>promised to settle the balance this month.</t>
  </si>
  <si>
    <t>client claims that everything was settled before he moved out of kenya.</t>
  </si>
  <si>
    <t>she is not receiving any number even my personal number.</t>
  </si>
  <si>
    <t>not responding</t>
  </si>
  <si>
    <t>sent e-mail on 21/10/21.talked to beatrice said she will forward the satement to the management and give feedback.called again and Mr. ireri  said that there is a pending case with KK that happened on 2017 election when KK guards were on duty, police are on this case.they terminated the services post election.</t>
  </si>
  <si>
    <t>.sent email.called and the client claims to have a remaining debt of Shs 10,000, upon asking richard he confirmed the amount balance of shs 25,000.following up on the matter.paid  10k.expecting  balance payment by Friday or latest Monday.waiting confirmation of payment on thursday afternoon.richard to confirm the payment.she is not picking calls.Said she has no money to pay.</t>
  </si>
  <si>
    <t>UNREACHABLE CLIENTS</t>
  </si>
  <si>
    <t>CASES</t>
  </si>
  <si>
    <t>Wrong contacts</t>
  </si>
  <si>
    <t>mr premji karim said he can not pay and he will not pay that is after I  have sent so many emails in regards to the outstanding balance here at kk security then it happened he is outside the country at the moment but he told me he will not pay because the guards were taken away from the premises without his concept. he no longer receives calls.</t>
  </si>
  <si>
    <t>says that everything was settled before he moved out of kenya.</t>
  </si>
  <si>
    <t>UNREACHABLE AND NO CONTACTS</t>
  </si>
  <si>
    <t>client is out of the country.not picking calls.</t>
  </si>
  <si>
    <t>payment at end month 28th-7th march</t>
  </si>
  <si>
    <t>prof agreed to settle the first 4 months and wants to be reinstated.settled.</t>
  </si>
  <si>
    <t>client is to pay a certain portion of the total outstanding amount and the balance to be cleared next month.</t>
  </si>
  <si>
    <t>client is not responding to mails  and call. She is not in kenya.got in touch, claimed she cleared everything, explained it's VAT.she is looking into the matter.waiting for a response.client reverted back saying she is not aware of the amount,she wil check with the org on matters of the V.A.T</t>
  </si>
  <si>
    <t>sent e-mail client asked for updated statement,sent.client not picking calls.anne directed me to the accounts department.called anne she is looking int the matter,nothing yet,following up.she is out of the country.sent areminder to the accountant.contacted anne and she promised to pay by the end of the month.made contact again and she insisted on end month.following up on Anne.cheque collection 19th jan.Anne didn't show up in her office,called and told me to wait a call from her accountant.following.she is promised to follow on the accounts as to why the money hasn't been released yet.the accountant promised to settle the amount on 7th march</t>
  </si>
  <si>
    <t>sent an email on 19/10/21.made contact with them and upon confirming with Richard we found out that the correct outstanding balance is . 16,074.57.following up on payment.further confirmation th client has an outstanding of 643,110.43 which the client said the  invoices were issued in quick succession and will not pay.Richard requested a meeting with them,they confirmed the meeting to be on date 7th dec.meeting was held and client will pay the bills for when the services were rendered.waiting to hear from KK.richard proposed that the client settles the undisputed amounts first.talks on the settlement on going.client agreed to pay the undisputed amount.waiting for the confirmation.</t>
  </si>
  <si>
    <t>C12898</t>
  </si>
  <si>
    <t>Rachel Peace katimbo</t>
  </si>
  <si>
    <t>C21317</t>
  </si>
  <si>
    <t>Nyawira Rosemary Kabui</t>
  </si>
  <si>
    <t>fn</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</si>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</sst>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font>
    <font>
      <sz val="11"/>
      <color rgb="FF000000"/>
      <name val="Calibri"/>
      <family val="2"/>
      <scheme val="minor"/>
    </font>
    <font>
      <b/>
      <sz val="11"/>
      <color rgb="FF000000"/>
      <name val="Calibri"/>
      <family val="2"/>
    </font>
    <font>
      <b/>
      <sz val="11"/>
      <name val="Calibri"/>
      <family val="2"/>
    </font>
    <font>
      <u/>
      <sz val="11"/>
      <color theme="10"/>
      <name val="Calibri"/>
      <family val="2"/>
      <scheme val="minor"/>
    </font>
    <font>
      <sz val="11"/>
      <color rgb="FFFF0000"/>
      <name val="Calibri"/>
      <family val="2"/>
      <scheme val="minor"/>
    </font>
    <font>
      <sz val="11"/>
      <color rgb="FF3333FF"/>
      <name val="Calibri"/>
      <family val="2"/>
      <scheme val="minor"/>
    </font>
    <font>
      <sz val="11"/>
      <name val="Calibri"/>
      <family val="2"/>
      <scheme val="minor"/>
    </font>
    <font>
      <u/>
      <sz val="11"/>
      <color rgb="FFFF0000"/>
      <name val="Calibri"/>
      <family val="2"/>
      <scheme val="minor"/>
    </font>
    <font>
      <sz val="10"/>
      <name val="Arial"/>
      <family val="2"/>
    </font>
    <font>
      <sz val="8"/>
      <name val="Tahoma"/>
      <family val="2"/>
    </font>
    <font>
      <sz val="10"/>
      <name val="Calibri"/>
      <family val="2"/>
      <scheme val="minor"/>
    </font>
    <font>
      <sz val="10"/>
      <color rgb="FF1F497D"/>
      <name val="Verdana"/>
      <family val="2"/>
    </font>
    <font>
      <b/>
      <sz val="11"/>
      <color theme="10"/>
      <name val="Calibri"/>
      <family val="2"/>
      <scheme val="minor"/>
    </font>
    <font>
      <b/>
      <sz val="8"/>
      <name val="Tahoma"/>
      <family val="2"/>
    </font>
    <font>
      <sz val="11"/>
      <color theme="4"/>
      <name val="Calibri"/>
      <family val="2"/>
      <scheme val="minor"/>
    </font>
    <font>
      <b/>
      <sz val="10"/>
      <color theme="1"/>
      <name val="Calibri"/>
      <family val="2"/>
      <scheme val="minor"/>
    </font>
    <font>
      <sz val="11"/>
      <name val="Tahoma"/>
      <family val="2"/>
    </font>
    <font>
      <sz val="8"/>
      <color theme="1"/>
      <name val="Tahoma"/>
      <family val="2"/>
    </font>
    <font>
      <sz val="10"/>
      <color theme="1"/>
      <name val="Calibri"/>
      <family val="2"/>
      <scheme val="minor"/>
    </font>
    <font>
      <sz val="11"/>
      <color theme="1"/>
      <name val="Calibri"/>
      <family val="2"/>
    </font>
    <font>
      <b/>
      <sz val="9"/>
      <color indexed="81"/>
      <name val="Tahoma"/>
      <charset val="1"/>
    </font>
    <font>
      <sz val="9"/>
      <color indexed="81"/>
      <name val="Tahoma"/>
      <charset val="1"/>
    </font>
    <font>
      <b/>
      <sz val="9"/>
      <color indexed="81"/>
      <name val="Tahoma"/>
      <family val="2"/>
    </font>
    <font>
      <sz val="9"/>
      <color indexed="81"/>
      <name val="Tahoma"/>
      <family val="2"/>
    </font>
    <font>
      <b/>
      <u val="doubleAccounting"/>
      <sz val="8"/>
      <name val="Tahoma"/>
      <family val="2"/>
    </font>
    <font>
      <b/>
      <u val="doubleAccounting"/>
      <sz val="11"/>
      <color theme="1"/>
      <name val="Calibri"/>
      <family val="2"/>
      <scheme val="minor"/>
    </font>
    <font>
      <sz val="9"/>
      <color theme="1"/>
      <name val="Tahoma"/>
      <family val="2"/>
    </font>
    <font>
      <b/>
      <u val="singleAccounting"/>
      <sz val="11"/>
      <color theme="1"/>
      <name val="Calibri"/>
      <family val="2"/>
      <scheme val="minor"/>
    </font>
    <font>
      <b/>
      <sz val="1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theme="2" tint="-0.749992370372631"/>
        <bgColor indexed="64"/>
      </patternFill>
    </fill>
    <fill>
      <patternFill patternType="solid">
        <fgColor theme="7"/>
        <bgColor indexed="64"/>
      </patternFill>
    </fill>
    <fill>
      <patternFill patternType="solid">
        <fgColor rgb="FFC00000"/>
        <bgColor indexed="64"/>
      </patternFill>
    </fill>
    <fill>
      <patternFill patternType="solid">
        <fgColor theme="8" tint="-0.249977111117893"/>
        <bgColor indexed="64"/>
      </patternFill>
    </fill>
  </fills>
  <borders count="24">
    <border>
      <left/>
      <right/>
      <top/>
      <bottom/>
      <diagonal/>
    </border>
    <border>
      <left/>
      <right/>
      <top/>
      <bottom style="thin">
        <color indexed="64"/>
      </bottom>
      <diagonal/>
    </border>
    <border>
      <left style="thin">
        <color indexed="64"/>
      </left>
      <right/>
      <top/>
      <bottom/>
      <diagonal/>
    </border>
    <border>
      <left style="hair">
        <color rgb="FF002060"/>
      </left>
      <right style="hair">
        <color rgb="FF002060"/>
      </right>
      <top style="hair">
        <color rgb="FF002060"/>
      </top>
      <bottom style="hair">
        <color rgb="FF002060"/>
      </bottom>
      <diagonal/>
    </border>
    <border>
      <left style="hair">
        <color rgb="FF002060"/>
      </left>
      <right/>
      <top style="hair">
        <color rgb="FF002060"/>
      </top>
      <bottom style="hair">
        <color rgb="FF002060"/>
      </bottom>
      <diagonal/>
    </border>
    <border>
      <left style="thin">
        <color indexed="64"/>
      </left>
      <right style="thin">
        <color indexed="64"/>
      </right>
      <top style="thin">
        <color indexed="64"/>
      </top>
      <bottom style="thin">
        <color indexed="64"/>
      </bottom>
      <diagonal/>
    </border>
    <border>
      <left style="hair">
        <color rgb="FF002060"/>
      </left>
      <right style="hair">
        <color rgb="FF002060"/>
      </right>
      <top style="hair">
        <color rgb="FF00206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rgb="FF002060"/>
      </top>
      <bottom style="hair">
        <color rgb="FF002060"/>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dotted">
        <color rgb="FF0070C0"/>
      </left>
      <right/>
      <top style="dotted">
        <color rgb="FF0070C0"/>
      </top>
      <bottom style="dotted">
        <color rgb="FF0070C0"/>
      </bottom>
      <diagonal/>
    </border>
    <border>
      <left/>
      <right/>
      <top/>
      <bottom style="dotted">
        <color rgb="FF0070C0"/>
      </bottom>
      <diagonal/>
    </border>
    <border>
      <left style="thin">
        <color indexed="64"/>
      </left>
      <right style="dotted">
        <color rgb="FF0070C0"/>
      </right>
      <top/>
      <bottom style="dotted">
        <color rgb="FF0070C0"/>
      </bottom>
      <diagonal/>
    </border>
    <border>
      <left style="dotted">
        <color rgb="FF0070C0"/>
      </left>
      <right style="dotted">
        <color rgb="FF0070C0"/>
      </right>
      <top style="dotted">
        <color rgb="FF0070C0"/>
      </top>
      <bottom style="dotted">
        <color rgb="FF0070C0"/>
      </bottom>
      <diagonal/>
    </border>
    <border>
      <left style="mediumDashDotDot">
        <color rgb="FF0070C0"/>
      </left>
      <right style="dotted">
        <color rgb="FF0070C0"/>
      </right>
      <top style="dotted">
        <color rgb="FF0070C0"/>
      </top>
      <bottom style="dotted">
        <color rgb="FF0070C0"/>
      </bottom>
      <diagonal/>
    </border>
    <border>
      <left style="dotted">
        <color rgb="FF0070C0"/>
      </left>
      <right style="dotted">
        <color rgb="FF0070C0"/>
      </right>
      <top/>
      <bottom/>
      <diagonal/>
    </border>
    <border>
      <left style="dotted">
        <color rgb="FF0070C0"/>
      </left>
      <right style="dotted">
        <color rgb="FF0070C0"/>
      </right>
      <top style="thin">
        <color indexed="64"/>
      </top>
      <bottom style="thin">
        <color indexed="64"/>
      </bottom>
      <diagonal/>
    </border>
    <border>
      <left style="dotted">
        <color rgb="FF0070C0"/>
      </left>
      <right/>
      <top style="mediumDashDotDot">
        <color rgb="FF0070C0"/>
      </top>
      <bottom style="dotted">
        <color rgb="FF0070C0"/>
      </bottom>
      <diagonal/>
    </border>
    <border>
      <left style="dotted">
        <color rgb="FF0070C0"/>
      </left>
      <right style="dotted">
        <color rgb="FF0070C0"/>
      </right>
      <top style="mediumDashDotDot">
        <color rgb="FF0070C0"/>
      </top>
      <bottom style="dotted">
        <color rgb="FF0070C0"/>
      </bottom>
      <diagonal/>
    </border>
    <border>
      <left style="mediumDashDotDot">
        <color rgb="FF0070C0"/>
      </left>
      <right style="dotted">
        <color rgb="FF0070C0"/>
      </right>
      <top style="mediumDashDotDot">
        <color rgb="FF0070C0"/>
      </top>
      <bottom style="dotted">
        <color rgb="FF0070C0"/>
      </bottom>
      <diagonal/>
    </border>
    <border>
      <left/>
      <right style="dotted">
        <color rgb="FF0070C0"/>
      </right>
      <top/>
      <bottom style="dotted">
        <color rgb="FF0070C0"/>
      </bottom>
      <diagonal/>
    </border>
    <border>
      <left/>
      <right style="medium">
        <color indexed="64"/>
      </right>
      <top style="medium">
        <color indexed="64"/>
      </top>
      <bottom style="medium">
        <color indexed="64"/>
      </bottom>
      <diagonal/>
    </border>
  </borders>
  <cellStyleXfs count="12">
    <xf numFmtId="0" fontId="0" fillId="0" borderId="0"/>
    <xf numFmtId="164" fontId="1" fillId="0" borderId="0" applyFont="0" applyFill="0" applyBorder="0" applyAlignment="0" applyProtection="0"/>
    <xf numFmtId="0" fontId="5" fillId="0" borderId="0"/>
    <xf numFmtId="164" fontId="5" fillId="0" borderId="0" applyFont="0" applyFill="0" applyBorder="0" applyAlignment="0" applyProtection="0"/>
    <xf numFmtId="0" fontId="8" fillId="0" borderId="0" applyNumberFormat="0" applyFill="0" applyBorder="0" applyAlignment="0" applyProtection="0"/>
    <xf numFmtId="0" fontId="13" fillId="0" borderId="0"/>
    <xf numFmtId="0" fontId="5" fillId="0" borderId="0"/>
    <xf numFmtId="0"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225">
    <xf numFmtId="0" fontId="0" fillId="0" borderId="0" xfId="0"/>
    <xf numFmtId="0" fontId="2" fillId="0" borderId="0" xfId="0" applyFont="1"/>
    <xf numFmtId="164" fontId="0" fillId="0" borderId="0" xfId="1" applyFont="1"/>
    <xf numFmtId="0" fontId="4" fillId="0" borderId="0" xfId="0" applyFont="1" applyAlignment="1">
      <alignment wrapText="1"/>
    </xf>
    <xf numFmtId="4" fontId="4" fillId="0" borderId="0" xfId="0" applyNumberFormat="1" applyFont="1" applyAlignment="1">
      <alignment wrapText="1"/>
    </xf>
    <xf numFmtId="0" fontId="3" fillId="0" borderId="0" xfId="0" applyFont="1" applyAlignment="1">
      <alignment wrapText="1"/>
    </xf>
    <xf numFmtId="0" fontId="6" fillId="0" borderId="0" xfId="0" applyFont="1" applyAlignment="1">
      <alignment wrapText="1"/>
    </xf>
    <xf numFmtId="0" fontId="7" fillId="0" borderId="0" xfId="0" applyFont="1" applyAlignment="1">
      <alignment wrapText="1"/>
    </xf>
    <xf numFmtId="4" fontId="7" fillId="0" borderId="0" xfId="0" applyNumberFormat="1" applyFont="1" applyAlignment="1">
      <alignment wrapText="1"/>
    </xf>
    <xf numFmtId="0" fontId="8" fillId="0" borderId="0" xfId="4"/>
    <xf numFmtId="0" fontId="0" fillId="0" borderId="0" xfId="0" quotePrefix="1"/>
    <xf numFmtId="3" fontId="0" fillId="0" borderId="0" xfId="0" applyNumberFormat="1"/>
    <xf numFmtId="164" fontId="2" fillId="2" borderId="0" xfId="1" applyFont="1" applyFill="1"/>
    <xf numFmtId="1" fontId="0" fillId="0" borderId="0" xfId="1" applyNumberFormat="1" applyFont="1" applyAlignment="1">
      <alignment horizontal="left"/>
    </xf>
    <xf numFmtId="0" fontId="6" fillId="0" borderId="0" xfId="0" applyFont="1" applyAlignment="1">
      <alignment horizontal="center" vertical="center" wrapText="1"/>
    </xf>
    <xf numFmtId="164" fontId="9" fillId="0" borderId="0" xfId="1" applyFont="1"/>
    <xf numFmtId="0" fontId="10" fillId="0" borderId="0" xfId="0" applyFont="1"/>
    <xf numFmtId="164" fontId="11" fillId="0" borderId="0" xfId="1" applyFont="1"/>
    <xf numFmtId="0" fontId="11" fillId="0" borderId="0" xfId="0" applyFont="1"/>
    <xf numFmtId="0" fontId="12" fillId="0" borderId="0" xfId="4" applyFont="1"/>
    <xf numFmtId="0" fontId="0" fillId="4" borderId="0" xfId="0" applyFill="1"/>
    <xf numFmtId="0" fontId="11" fillId="5" borderId="0" xfId="0" applyFont="1" applyFill="1"/>
    <xf numFmtId="0" fontId="0" fillId="5" borderId="0" xfId="0" applyFill="1"/>
    <xf numFmtId="0" fontId="9" fillId="0" borderId="0" xfId="0" applyFont="1"/>
    <xf numFmtId="0" fontId="0" fillId="6" borderId="0" xfId="0" applyFill="1"/>
    <xf numFmtId="0" fontId="0" fillId="6" borderId="1" xfId="0" applyFill="1" applyBorder="1"/>
    <xf numFmtId="0" fontId="11" fillId="6" borderId="0" xfId="0" applyFont="1" applyFill="1"/>
    <xf numFmtId="164" fontId="0" fillId="6" borderId="0" xfId="1" applyFont="1" applyFill="1"/>
    <xf numFmtId="0" fontId="8" fillId="6" borderId="0" xfId="4" applyFill="1"/>
    <xf numFmtId="164" fontId="2" fillId="6" borderId="0" xfId="1" applyFont="1" applyFill="1"/>
    <xf numFmtId="0" fontId="0" fillId="3" borderId="0" xfId="0" applyFill="1"/>
    <xf numFmtId="0" fontId="9" fillId="4" borderId="0" xfId="0" applyFont="1" applyFill="1"/>
    <xf numFmtId="164" fontId="1" fillId="6" borderId="0" xfId="1" applyFont="1" applyFill="1"/>
    <xf numFmtId="164" fontId="2" fillId="0" borderId="0" xfId="1" applyFont="1"/>
    <xf numFmtId="164" fontId="2" fillId="5" borderId="0" xfId="0" applyNumberFormat="1" applyFont="1" applyFill="1"/>
    <xf numFmtId="0" fontId="4" fillId="0" borderId="0" xfId="1" applyNumberFormat="1" applyFont="1" applyAlignment="1">
      <alignment wrapText="1"/>
    </xf>
    <xf numFmtId="164" fontId="0" fillId="6" borderId="2" xfId="1" applyFont="1" applyFill="1" applyBorder="1"/>
    <xf numFmtId="0" fontId="14" fillId="0" borderId="3" xfId="0" applyFont="1" applyBorder="1" applyAlignment="1">
      <alignment vertical="center" wrapText="1"/>
    </xf>
    <xf numFmtId="0" fontId="14" fillId="0" borderId="3" xfId="0" applyFont="1" applyBorder="1" applyAlignment="1">
      <alignment vertical="top" wrapText="1"/>
    </xf>
    <xf numFmtId="164" fontId="14" fillId="0" borderId="3" xfId="1" applyFont="1" applyBorder="1" applyAlignment="1">
      <alignment vertical="top"/>
    </xf>
    <xf numFmtId="0" fontId="14" fillId="6" borderId="3" xfId="0" applyFont="1" applyFill="1" applyBorder="1" applyAlignment="1">
      <alignment vertical="center" wrapText="1"/>
    </xf>
    <xf numFmtId="0" fontId="14" fillId="6" borderId="3" xfId="0" applyFont="1" applyFill="1" applyBorder="1" applyAlignment="1">
      <alignment vertical="top" wrapText="1"/>
    </xf>
    <xf numFmtId="164" fontId="14" fillId="6" borderId="4" xfId="1" applyFont="1" applyFill="1" applyBorder="1" applyAlignment="1">
      <alignment vertical="center"/>
    </xf>
    <xf numFmtId="164" fontId="14" fillId="0" borderId="4" xfId="1" applyFont="1" applyBorder="1" applyAlignment="1">
      <alignment vertical="center"/>
    </xf>
    <xf numFmtId="164" fontId="14" fillId="6" borderId="4" xfId="1" applyFont="1" applyFill="1" applyBorder="1" applyAlignment="1">
      <alignment vertical="top"/>
    </xf>
    <xf numFmtId="164" fontId="14" fillId="0" borderId="4" xfId="1" applyFont="1" applyBorder="1" applyAlignment="1">
      <alignment vertical="top"/>
    </xf>
    <xf numFmtId="164" fontId="14" fillId="0" borderId="3" xfId="1" applyFont="1" applyBorder="1" applyAlignment="1">
      <alignment vertical="center"/>
    </xf>
    <xf numFmtId="164" fontId="14" fillId="6" borderId="3" xfId="1" applyFont="1" applyFill="1" applyBorder="1" applyAlignment="1">
      <alignment vertical="center"/>
    </xf>
    <xf numFmtId="164" fontId="14" fillId="6" borderId="3" xfId="1" applyFont="1" applyFill="1" applyBorder="1" applyAlignment="1">
      <alignment vertical="top"/>
    </xf>
    <xf numFmtId="0" fontId="15" fillId="0" borderId="3" xfId="0" applyFont="1" applyBorder="1" applyAlignment="1">
      <alignment vertical="center"/>
    </xf>
    <xf numFmtId="164" fontId="15" fillId="0" borderId="3" xfId="1" applyFont="1" applyBorder="1" applyAlignment="1">
      <alignment vertical="center"/>
    </xf>
    <xf numFmtId="0" fontId="15" fillId="6" borderId="3" xfId="0" applyFont="1" applyFill="1" applyBorder="1" applyAlignment="1">
      <alignment vertical="center"/>
    </xf>
    <xf numFmtId="164" fontId="15" fillId="6" borderId="3" xfId="1" applyFont="1" applyFill="1" applyBorder="1" applyAlignment="1">
      <alignment vertical="center"/>
    </xf>
    <xf numFmtId="0" fontId="15" fillId="6" borderId="3" xfId="0" applyFont="1" applyFill="1" applyBorder="1" applyAlignment="1">
      <alignment vertical="top"/>
    </xf>
    <xf numFmtId="164" fontId="15" fillId="6" borderId="3" xfId="1" applyFont="1" applyFill="1" applyBorder="1" applyAlignment="1">
      <alignment vertical="top"/>
    </xf>
    <xf numFmtId="0" fontId="15" fillId="0" borderId="3" xfId="0" applyFont="1" applyBorder="1" applyAlignment="1">
      <alignment vertical="top"/>
    </xf>
    <xf numFmtId="164" fontId="15" fillId="0" borderId="3" xfId="1" applyFont="1" applyBorder="1" applyAlignment="1">
      <alignment vertical="top"/>
    </xf>
    <xf numFmtId="0" fontId="15" fillId="6" borderId="3" xfId="0" applyFont="1" applyFill="1" applyBorder="1" applyAlignment="1">
      <alignment vertical="top" wrapText="1"/>
    </xf>
    <xf numFmtId="0" fontId="15" fillId="6" borderId="3" xfId="0" applyFont="1" applyFill="1" applyBorder="1" applyAlignment="1">
      <alignment vertical="center" wrapText="1"/>
    </xf>
    <xf numFmtId="0" fontId="16" fillId="0" borderId="0" xfId="0" applyFont="1"/>
    <xf numFmtId="0" fontId="15" fillId="4" borderId="3" xfId="0" applyFont="1" applyFill="1" applyBorder="1" applyAlignment="1">
      <alignment vertical="top"/>
    </xf>
    <xf numFmtId="164" fontId="17" fillId="0" borderId="0" xfId="4" applyNumberFormat="1" applyFont="1"/>
    <xf numFmtId="164" fontId="1" fillId="0" borderId="0" xfId="1" applyFont="1"/>
    <xf numFmtId="0" fontId="14" fillId="0" borderId="6" xfId="0" applyFont="1" applyBorder="1" applyAlignment="1">
      <alignment vertical="top" wrapText="1"/>
    </xf>
    <xf numFmtId="0" fontId="15" fillId="0" borderId="6" xfId="0" applyFont="1" applyBorder="1" applyAlignment="1">
      <alignment vertical="top"/>
    </xf>
    <xf numFmtId="164" fontId="15" fillId="0" borderId="6" xfId="1" applyFont="1" applyBorder="1" applyAlignment="1">
      <alignment vertical="top"/>
    </xf>
    <xf numFmtId="164" fontId="14" fillId="0" borderId="6" xfId="1" applyFont="1" applyBorder="1" applyAlignment="1">
      <alignment vertical="top"/>
    </xf>
    <xf numFmtId="0" fontId="14" fillId="6" borderId="5" xfId="0" applyFont="1" applyFill="1" applyBorder="1" applyAlignment="1">
      <alignment vertical="top" wrapText="1"/>
    </xf>
    <xf numFmtId="0" fontId="15" fillId="6" borderId="5" xfId="0" applyFont="1" applyFill="1" applyBorder="1" applyAlignment="1">
      <alignment vertical="top" wrapText="1"/>
    </xf>
    <xf numFmtId="164" fontId="15" fillId="6" borderId="7" xfId="1" applyFont="1" applyFill="1" applyBorder="1" applyAlignment="1">
      <alignment vertical="top"/>
    </xf>
    <xf numFmtId="164" fontId="14" fillId="6" borderId="8" xfId="1" applyFont="1" applyFill="1" applyBorder="1" applyAlignment="1">
      <alignment vertical="top"/>
    </xf>
    <xf numFmtId="164" fontId="0" fillId="0" borderId="0" xfId="0" applyNumberFormat="1"/>
    <xf numFmtId="164" fontId="1" fillId="4" borderId="0" xfId="1" applyFont="1" applyFill="1"/>
    <xf numFmtId="164" fontId="14" fillId="6" borderId="9" xfId="1" applyFont="1" applyFill="1" applyBorder="1" applyAlignment="1">
      <alignment vertical="top"/>
    </xf>
    <xf numFmtId="164" fontId="14" fillId="6" borderId="9" xfId="1" applyFont="1" applyFill="1" applyBorder="1" applyAlignment="1">
      <alignment vertical="center"/>
    </xf>
    <xf numFmtId="164" fontId="14" fillId="6" borderId="6" xfId="1" applyFont="1" applyFill="1" applyBorder="1" applyAlignment="1">
      <alignment vertical="top"/>
    </xf>
    <xf numFmtId="164" fontId="14" fillId="6" borderId="0" xfId="1" applyFont="1" applyFill="1" applyBorder="1" applyAlignment="1">
      <alignment vertical="center"/>
    </xf>
    <xf numFmtId="164" fontId="14" fillId="6" borderId="0" xfId="1" applyFont="1" applyFill="1" applyBorder="1" applyAlignment="1">
      <alignment vertical="top"/>
    </xf>
    <xf numFmtId="164" fontId="18" fillId="6" borderId="3" xfId="1" applyFont="1" applyFill="1" applyBorder="1" applyAlignment="1">
      <alignment vertical="top"/>
    </xf>
    <xf numFmtId="0" fontId="2" fillId="0" borderId="0" xfId="0" applyFont="1" applyAlignment="1">
      <alignment horizontal="right"/>
    </xf>
    <xf numFmtId="164" fontId="0" fillId="4" borderId="0" xfId="0" applyNumberFormat="1" applyFill="1"/>
    <xf numFmtId="164" fontId="9" fillId="0" borderId="0" xfId="0" applyNumberFormat="1" applyFont="1"/>
    <xf numFmtId="0" fontId="0" fillId="7" borderId="0" xfId="0" applyFill="1"/>
    <xf numFmtId="164" fontId="1" fillId="7" borderId="0" xfId="1" applyFont="1" applyFill="1"/>
    <xf numFmtId="164" fontId="0" fillId="7" borderId="0" xfId="0" applyNumberFormat="1" applyFill="1"/>
    <xf numFmtId="0" fontId="9" fillId="6" borderId="0" xfId="0" applyFont="1" applyFill="1"/>
    <xf numFmtId="0" fontId="11" fillId="7" borderId="0" xfId="0" applyFont="1" applyFill="1"/>
    <xf numFmtId="164" fontId="15" fillId="0" borderId="3" xfId="1" applyFont="1" applyFill="1" applyBorder="1" applyAlignment="1">
      <alignment vertical="center"/>
    </xf>
    <xf numFmtId="164" fontId="14" fillId="0" borderId="3" xfId="1" applyFont="1" applyFill="1" applyBorder="1" applyAlignment="1">
      <alignment vertical="center"/>
    </xf>
    <xf numFmtId="0" fontId="0" fillId="8" borderId="0" xfId="0" applyFill="1"/>
    <xf numFmtId="164" fontId="1" fillId="8" borderId="0" xfId="1" applyFont="1" applyFill="1"/>
    <xf numFmtId="164" fontId="0" fillId="8" borderId="0" xfId="0" applyNumberFormat="1" applyFill="1"/>
    <xf numFmtId="164" fontId="1" fillId="0" borderId="0" xfId="1" applyFont="1" applyFill="1"/>
    <xf numFmtId="0" fontId="19" fillId="0" borderId="0" xfId="0" applyFont="1"/>
    <xf numFmtId="0" fontId="19" fillId="6" borderId="0" xfId="0" applyFont="1" applyFill="1"/>
    <xf numFmtId="164" fontId="19" fillId="0" borderId="0" xfId="1" applyFont="1"/>
    <xf numFmtId="164" fontId="19" fillId="0" borderId="0" xfId="0" applyNumberFormat="1" applyFont="1"/>
    <xf numFmtId="0" fontId="19" fillId="7" borderId="0" xfId="0" applyFont="1" applyFill="1"/>
    <xf numFmtId="164" fontId="0" fillId="4" borderId="0" xfId="1" applyFont="1" applyFill="1"/>
    <xf numFmtId="164" fontId="0" fillId="0" borderId="5" xfId="0" applyNumberFormat="1" applyBorder="1"/>
    <xf numFmtId="164" fontId="2" fillId="0" borderId="5" xfId="0" applyNumberFormat="1" applyFont="1" applyBorder="1"/>
    <xf numFmtId="164" fontId="2" fillId="0" borderId="5" xfId="1" applyFont="1" applyBorder="1"/>
    <xf numFmtId="0" fontId="14" fillId="7" borderId="3" xfId="0" applyFont="1" applyFill="1" applyBorder="1" applyAlignment="1">
      <alignment vertical="center" wrapText="1"/>
    </xf>
    <xf numFmtId="0" fontId="15" fillId="7" borderId="3" xfId="0" applyFont="1" applyFill="1" applyBorder="1" applyAlignment="1">
      <alignment vertical="center"/>
    </xf>
    <xf numFmtId="164" fontId="15" fillId="7" borderId="3" xfId="1" applyFont="1" applyFill="1" applyBorder="1" applyAlignment="1">
      <alignment vertical="center"/>
    </xf>
    <xf numFmtId="164" fontId="14" fillId="7" borderId="3" xfId="1" applyFont="1" applyFill="1" applyBorder="1" applyAlignment="1">
      <alignment vertical="center"/>
    </xf>
    <xf numFmtId="0" fontId="0" fillId="0" borderId="10" xfId="0" applyBorder="1"/>
    <xf numFmtId="164" fontId="1" fillId="0" borderId="10" xfId="1" applyFont="1" applyBorder="1"/>
    <xf numFmtId="0" fontId="11" fillId="0" borderId="10" xfId="0" applyFont="1" applyBorder="1"/>
    <xf numFmtId="164" fontId="1" fillId="0" borderId="10" xfId="1" applyFont="1" applyFill="1" applyBorder="1"/>
    <xf numFmtId="0" fontId="0" fillId="6" borderId="10" xfId="0" applyFill="1" applyBorder="1"/>
    <xf numFmtId="164" fontId="1" fillId="6" borderId="10" xfId="1" applyFont="1" applyFill="1" applyBorder="1"/>
    <xf numFmtId="0" fontId="0" fillId="4" borderId="10" xfId="0" applyFill="1" applyBorder="1"/>
    <xf numFmtId="164" fontId="1" fillId="4" borderId="10" xfId="1" applyFont="1" applyFill="1" applyBorder="1"/>
    <xf numFmtId="164" fontId="0" fillId="4" borderId="10" xfId="1" applyFont="1" applyFill="1" applyBorder="1"/>
    <xf numFmtId="0" fontId="9" fillId="0" borderId="10" xfId="0" applyFont="1" applyBorder="1"/>
    <xf numFmtId="164" fontId="9" fillId="0" borderId="10" xfId="1" applyFont="1" applyBorder="1"/>
    <xf numFmtId="0" fontId="9" fillId="6" borderId="10" xfId="0" applyFont="1" applyFill="1" applyBorder="1"/>
    <xf numFmtId="0" fontId="14" fillId="0" borderId="10" xfId="0" applyFont="1" applyBorder="1" applyAlignment="1">
      <alignment vertical="center" wrapText="1"/>
    </xf>
    <xf numFmtId="0" fontId="15" fillId="0" borderId="10" xfId="0" applyFont="1" applyBorder="1" applyAlignment="1">
      <alignment vertical="center"/>
    </xf>
    <xf numFmtId="164" fontId="15" fillId="0" borderId="10" xfId="1" applyFont="1" applyBorder="1" applyAlignment="1">
      <alignment vertical="center"/>
    </xf>
    <xf numFmtId="164" fontId="14" fillId="0" borderId="10" xfId="1" applyFont="1" applyBorder="1" applyAlignment="1">
      <alignment vertical="center"/>
    </xf>
    <xf numFmtId="0" fontId="14" fillId="6" borderId="10" xfId="0" applyFont="1" applyFill="1" applyBorder="1" applyAlignment="1">
      <alignment vertical="center" wrapText="1"/>
    </xf>
    <xf numFmtId="0" fontId="15" fillId="6" borderId="10" xfId="0" applyFont="1" applyFill="1" applyBorder="1" applyAlignment="1">
      <alignment vertical="center"/>
    </xf>
    <xf numFmtId="164" fontId="15" fillId="6" borderId="10" xfId="1" applyFont="1" applyFill="1" applyBorder="1" applyAlignment="1">
      <alignment vertical="center"/>
    </xf>
    <xf numFmtId="164" fontId="14" fillId="6" borderId="10" xfId="1" applyFont="1" applyFill="1" applyBorder="1" applyAlignment="1">
      <alignment vertical="center"/>
    </xf>
    <xf numFmtId="164" fontId="15" fillId="0" borderId="10" xfId="1" applyFont="1" applyFill="1" applyBorder="1" applyAlignment="1">
      <alignment vertical="center"/>
    </xf>
    <xf numFmtId="164" fontId="14" fillId="0" borderId="10" xfId="1" applyFont="1" applyFill="1" applyBorder="1" applyAlignment="1">
      <alignment vertical="center"/>
    </xf>
    <xf numFmtId="0" fontId="14" fillId="6" borderId="10" xfId="0" applyFont="1" applyFill="1" applyBorder="1" applyAlignment="1">
      <alignment vertical="top" wrapText="1"/>
    </xf>
    <xf numFmtId="0" fontId="15" fillId="6" borderId="10" xfId="0" applyFont="1" applyFill="1" applyBorder="1" applyAlignment="1">
      <alignment vertical="top"/>
    </xf>
    <xf numFmtId="164" fontId="15" fillId="6" borderId="10" xfId="1" applyFont="1" applyFill="1" applyBorder="1" applyAlignment="1">
      <alignment vertical="top"/>
    </xf>
    <xf numFmtId="164" fontId="14" fillId="6" borderId="10" xfId="1" applyFont="1" applyFill="1" applyBorder="1" applyAlignment="1">
      <alignment vertical="top"/>
    </xf>
    <xf numFmtId="0" fontId="14" fillId="0" borderId="10" xfId="0" applyFont="1" applyBorder="1" applyAlignment="1">
      <alignment vertical="top" wrapText="1"/>
    </xf>
    <xf numFmtId="0" fontId="15" fillId="0" borderId="10" xfId="0" applyFont="1" applyBorder="1" applyAlignment="1">
      <alignment vertical="top"/>
    </xf>
    <xf numFmtId="164" fontId="15" fillId="0" borderId="10" xfId="1" applyFont="1" applyBorder="1" applyAlignment="1">
      <alignment vertical="top"/>
    </xf>
    <xf numFmtId="164" fontId="14" fillId="0" borderId="10" xfId="1" applyFont="1" applyBorder="1" applyAlignment="1">
      <alignment vertical="top"/>
    </xf>
    <xf numFmtId="0" fontId="15" fillId="6" borderId="10" xfId="0" applyFont="1" applyFill="1" applyBorder="1" applyAlignment="1">
      <alignment vertical="top" wrapText="1"/>
    </xf>
    <xf numFmtId="164" fontId="2" fillId="0" borderId="10" xfId="1" applyFont="1" applyBorder="1"/>
    <xf numFmtId="164" fontId="0" fillId="6" borderId="10" xfId="1" applyFont="1" applyFill="1" applyBorder="1"/>
    <xf numFmtId="0" fontId="11" fillId="6" borderId="10" xfId="0" applyFont="1" applyFill="1" applyBorder="1"/>
    <xf numFmtId="0" fontId="4" fillId="9" borderId="11" xfId="0" applyFont="1" applyFill="1" applyBorder="1" applyAlignment="1">
      <alignment wrapText="1"/>
    </xf>
    <xf numFmtId="0" fontId="7" fillId="9" borderId="11" xfId="0" applyFont="1" applyFill="1" applyBorder="1" applyAlignment="1">
      <alignment wrapText="1"/>
    </xf>
    <xf numFmtId="0" fontId="20" fillId="9" borderId="11" xfId="0" applyFont="1" applyFill="1" applyBorder="1" applyAlignment="1">
      <alignment wrapText="1"/>
    </xf>
    <xf numFmtId="4" fontId="7" fillId="9" borderId="11" xfId="0" applyNumberFormat="1" applyFont="1" applyFill="1" applyBorder="1" applyAlignment="1">
      <alignment wrapText="1"/>
    </xf>
    <xf numFmtId="0" fontId="2" fillId="9" borderId="11" xfId="0" applyFont="1" applyFill="1" applyBorder="1"/>
    <xf numFmtId="0" fontId="0" fillId="10" borderId="0" xfId="0" applyFill="1"/>
    <xf numFmtId="0" fontId="0" fillId="11" borderId="0" xfId="0" applyFill="1"/>
    <xf numFmtId="164" fontId="0" fillId="0" borderId="10" xfId="1" applyFont="1" applyBorder="1"/>
    <xf numFmtId="0" fontId="11" fillId="0" borderId="10" xfId="0" applyFont="1" applyBorder="1" applyAlignment="1">
      <alignment vertical="center"/>
    </xf>
    <xf numFmtId="0" fontId="2" fillId="0" borderId="10" xfId="0" applyFont="1" applyBorder="1"/>
    <xf numFmtId="164" fontId="11" fillId="0" borderId="10" xfId="1" applyFont="1" applyFill="1" applyBorder="1" applyAlignment="1">
      <alignment vertical="center"/>
    </xf>
    <xf numFmtId="164" fontId="0" fillId="0" borderId="10" xfId="0" applyNumberFormat="1" applyBorder="1"/>
    <xf numFmtId="0" fontId="21" fillId="0" borderId="10" xfId="0" applyFont="1" applyBorder="1" applyAlignment="1">
      <alignment vertical="top" wrapText="1"/>
    </xf>
    <xf numFmtId="0" fontId="11" fillId="0" borderId="10" xfId="0" applyFont="1" applyBorder="1" applyAlignment="1">
      <alignment vertical="top"/>
    </xf>
    <xf numFmtId="164" fontId="11" fillId="0" borderId="10" xfId="1" applyFont="1" applyBorder="1" applyAlignment="1">
      <alignment vertical="top"/>
    </xf>
    <xf numFmtId="164" fontId="21" fillId="0" borderId="10" xfId="1" applyFont="1" applyBorder="1" applyAlignment="1">
      <alignment vertical="top"/>
    </xf>
    <xf numFmtId="0" fontId="22" fillId="6" borderId="3" xfId="0" applyFont="1" applyFill="1" applyBorder="1" applyAlignment="1">
      <alignment vertical="center" wrapText="1"/>
    </xf>
    <xf numFmtId="0" fontId="23" fillId="6" borderId="3" xfId="0" applyFont="1" applyFill="1" applyBorder="1" applyAlignment="1">
      <alignment vertical="center" wrapText="1"/>
    </xf>
    <xf numFmtId="164" fontId="23" fillId="6" borderId="3" xfId="1" applyFont="1" applyFill="1" applyBorder="1" applyAlignment="1">
      <alignment vertical="center"/>
    </xf>
    <xf numFmtId="4" fontId="0" fillId="0" borderId="0" xfId="0" applyNumberFormat="1"/>
    <xf numFmtId="164" fontId="22" fillId="6" borderId="3" xfId="1" applyFont="1" applyFill="1" applyBorder="1" applyAlignment="1">
      <alignment vertical="top"/>
    </xf>
    <xf numFmtId="164" fontId="22" fillId="6" borderId="3" xfId="1" applyFont="1" applyFill="1" applyBorder="1" applyAlignment="1">
      <alignment vertical="center"/>
    </xf>
    <xf numFmtId="164" fontId="22" fillId="6" borderId="4" xfId="1" applyFont="1" applyFill="1" applyBorder="1" applyAlignment="1">
      <alignment vertical="center"/>
    </xf>
    <xf numFmtId="0" fontId="24" fillId="0" borderId="0" xfId="0" applyFont="1" applyAlignment="1">
      <alignment wrapText="1"/>
    </xf>
    <xf numFmtId="164" fontId="0" fillId="6" borderId="3" xfId="1" applyFont="1" applyFill="1" applyBorder="1" applyAlignment="1">
      <alignment vertical="top"/>
    </xf>
    <xf numFmtId="164" fontId="15" fillId="6" borderId="0" xfId="1" applyFont="1" applyFill="1" applyBorder="1" applyAlignment="1">
      <alignment vertical="center"/>
    </xf>
    <xf numFmtId="0" fontId="14" fillId="0" borderId="0" xfId="0" applyFont="1" applyAlignment="1">
      <alignment vertical="center"/>
    </xf>
    <xf numFmtId="0" fontId="23" fillId="0" borderId="3" xfId="0" applyFont="1" applyBorder="1" applyAlignment="1">
      <alignment vertical="center" wrapText="1"/>
    </xf>
    <xf numFmtId="164" fontId="0" fillId="0" borderId="3" xfId="1" applyFont="1" applyFill="1" applyBorder="1" applyAlignment="1">
      <alignment vertical="top"/>
    </xf>
    <xf numFmtId="164" fontId="22" fillId="0" borderId="3" xfId="1" applyFont="1" applyFill="1" applyBorder="1" applyAlignment="1">
      <alignment vertical="top"/>
    </xf>
    <xf numFmtId="164" fontId="22" fillId="0" borderId="3" xfId="1" applyFont="1" applyFill="1" applyBorder="1" applyAlignment="1">
      <alignment vertical="center"/>
    </xf>
    <xf numFmtId="164" fontId="22" fillId="0" borderId="4" xfId="1" applyFont="1" applyFill="1" applyBorder="1" applyAlignment="1">
      <alignment vertical="center"/>
    </xf>
    <xf numFmtId="0" fontId="31" fillId="0" borderId="3" xfId="0" applyFont="1" applyBorder="1" applyAlignment="1">
      <alignment vertical="center" wrapText="1"/>
    </xf>
    <xf numFmtId="0" fontId="4" fillId="0" borderId="11" xfId="0" applyFont="1" applyBorder="1" applyAlignment="1">
      <alignment wrapText="1"/>
    </xf>
    <xf numFmtId="0" fontId="7" fillId="0" borderId="11" xfId="0" applyFont="1" applyBorder="1" applyAlignment="1">
      <alignment wrapText="1"/>
    </xf>
    <xf numFmtId="4" fontId="7" fillId="0" borderId="11" xfId="0" applyNumberFormat="1" applyFont="1" applyBorder="1" applyAlignment="1">
      <alignment wrapText="1"/>
    </xf>
    <xf numFmtId="0" fontId="2" fillId="0" borderId="11" xfId="0" applyFont="1" applyBorder="1"/>
    <xf numFmtId="164" fontId="0" fillId="0" borderId="10" xfId="1" applyFont="1" applyFill="1" applyBorder="1"/>
    <xf numFmtId="164" fontId="30" fillId="0" borderId="10" xfId="0" applyNumberFormat="1" applyFont="1" applyBorder="1"/>
    <xf numFmtId="164" fontId="30" fillId="0" borderId="0" xfId="0" applyNumberFormat="1" applyFont="1"/>
    <xf numFmtId="164" fontId="0" fillId="0" borderId="0" xfId="1" applyFont="1" applyFill="1"/>
    <xf numFmtId="0" fontId="31" fillId="0" borderId="10" xfId="0" applyFont="1" applyBorder="1" applyAlignment="1">
      <alignment vertical="center" wrapText="1"/>
    </xf>
    <xf numFmtId="0" fontId="0" fillId="0" borderId="10" xfId="0" applyBorder="1" applyAlignment="1">
      <alignment vertical="center"/>
    </xf>
    <xf numFmtId="164" fontId="0" fillId="0" borderId="10" xfId="1" applyFont="1" applyFill="1" applyBorder="1" applyAlignment="1">
      <alignment vertical="center"/>
    </xf>
    <xf numFmtId="0" fontId="31" fillId="0" borderId="10" xfId="0" applyFont="1" applyBorder="1" applyAlignment="1">
      <alignment vertical="top" wrapText="1"/>
    </xf>
    <xf numFmtId="0" fontId="0" fillId="0" borderId="10" xfId="0" applyBorder="1" applyAlignment="1">
      <alignment vertical="top"/>
    </xf>
    <xf numFmtId="164" fontId="0" fillId="0" borderId="10" xfId="1" applyFont="1" applyFill="1" applyBorder="1" applyAlignment="1">
      <alignment vertical="top"/>
    </xf>
    <xf numFmtId="164" fontId="2" fillId="0" borderId="10" xfId="1" applyFont="1" applyFill="1" applyBorder="1"/>
    <xf numFmtId="164" fontId="32" fillId="0" borderId="10" xfId="1" applyFont="1" applyFill="1" applyBorder="1"/>
    <xf numFmtId="164" fontId="2" fillId="4" borderId="10" xfId="1" applyFont="1" applyFill="1" applyBorder="1"/>
    <xf numFmtId="0" fontId="2" fillId="4" borderId="0" xfId="0" applyFont="1" applyFill="1"/>
    <xf numFmtId="0" fontId="18" fillId="0" borderId="21" xfId="6" applyFont="1" applyBorder="1" applyAlignment="1">
      <alignment horizontal="left"/>
    </xf>
    <xf numFmtId="0" fontId="14" fillId="0" borderId="20" xfId="0" applyFont="1" applyBorder="1"/>
    <xf numFmtId="0" fontId="14" fillId="0" borderId="19" xfId="0" applyFont="1" applyBorder="1"/>
    <xf numFmtId="0" fontId="14" fillId="0" borderId="0" xfId="0" applyFont="1"/>
    <xf numFmtId="0" fontId="18" fillId="0" borderId="23" xfId="0" applyFont="1" applyBorder="1" applyAlignment="1">
      <alignment horizontal="center"/>
    </xf>
    <xf numFmtId="4" fontId="14" fillId="0" borderId="0" xfId="0" applyNumberFormat="1" applyFont="1"/>
    <xf numFmtId="0" fontId="14" fillId="0" borderId="16" xfId="6" applyFont="1" applyBorder="1" applyAlignment="1">
      <alignment horizontal="left"/>
    </xf>
    <xf numFmtId="0" fontId="18" fillId="0" borderId="15" xfId="0" applyFont="1" applyBorder="1"/>
    <xf numFmtId="0" fontId="18" fillId="0" borderId="12" xfId="0" applyFont="1" applyBorder="1"/>
    <xf numFmtId="0" fontId="18" fillId="0" borderId="0" xfId="0" applyFont="1"/>
    <xf numFmtId="0" fontId="18" fillId="0" borderId="0" xfId="0" applyFont="1" applyAlignment="1">
      <alignment wrapText="1"/>
    </xf>
    <xf numFmtId="0" fontId="18" fillId="0" borderId="15" xfId="0" applyFont="1" applyBorder="1" applyAlignment="1">
      <alignment wrapText="1"/>
    </xf>
    <xf numFmtId="0" fontId="18" fillId="0" borderId="12" xfId="0" applyFont="1" applyBorder="1" applyAlignment="1">
      <alignment wrapText="1"/>
    </xf>
    <xf numFmtId="0" fontId="14" fillId="0" borderId="15" xfId="0" applyFont="1" applyBorder="1"/>
    <xf numFmtId="0" fontId="14" fillId="0" borderId="15" xfId="0" applyFont="1" applyBorder="1" applyAlignment="1">
      <alignment vertical="center"/>
    </xf>
    <xf numFmtId="164" fontId="14" fillId="0" borderId="14" xfId="1" applyFont="1" applyFill="1" applyBorder="1" applyAlignment="1"/>
    <xf numFmtId="164" fontId="14" fillId="0" borderId="13" xfId="1" applyFont="1" applyFill="1" applyBorder="1" applyAlignment="1"/>
    <xf numFmtId="164" fontId="14" fillId="0" borderId="12" xfId="1" applyFont="1" applyFill="1" applyBorder="1" applyAlignment="1"/>
    <xf numFmtId="164" fontId="14" fillId="0" borderId="0" xfId="1" applyFont="1" applyFill="1" applyBorder="1" applyAlignment="1"/>
    <xf numFmtId="164" fontId="14" fillId="0" borderId="15" xfId="1" applyFont="1" applyFill="1" applyBorder="1" applyAlignment="1"/>
    <xf numFmtId="164" fontId="14" fillId="0" borderId="22" xfId="1" applyFont="1" applyFill="1" applyBorder="1" applyAlignment="1"/>
    <xf numFmtId="0" fontId="14" fillId="0" borderId="12" xfId="0" applyFont="1" applyBorder="1"/>
    <xf numFmtId="0" fontId="14" fillId="0" borderId="13" xfId="0" applyFont="1" applyBorder="1"/>
    <xf numFmtId="0" fontId="18" fillId="0" borderId="0" xfId="6" applyFont="1" applyAlignment="1">
      <alignment horizontal="left"/>
    </xf>
    <xf numFmtId="164" fontId="29" fillId="0" borderId="18" xfId="1" applyFont="1" applyFill="1" applyBorder="1" applyAlignment="1"/>
    <xf numFmtId="164" fontId="18" fillId="0" borderId="18" xfId="1" applyFont="1" applyFill="1" applyBorder="1" applyAlignment="1"/>
    <xf numFmtId="164" fontId="29" fillId="0" borderId="0" xfId="1" applyFont="1" applyFill="1" applyBorder="1" applyAlignment="1"/>
    <xf numFmtId="0" fontId="14" fillId="0" borderId="17" xfId="0" applyFont="1" applyBorder="1" applyAlignment="1">
      <alignment vertical="center"/>
    </xf>
    <xf numFmtId="164" fontId="18" fillId="0" borderId="0" xfId="1" applyFont="1" applyFill="1" applyBorder="1" applyAlignment="1"/>
    <xf numFmtId="0" fontId="14" fillId="0" borderId="14" xfId="0" applyFont="1" applyBorder="1" applyAlignment="1">
      <alignment vertical="center"/>
    </xf>
    <xf numFmtId="0" fontId="14" fillId="0" borderId="13" xfId="0" applyFont="1" applyBorder="1" applyAlignment="1">
      <alignment vertical="center"/>
    </xf>
    <xf numFmtId="0" fontId="14" fillId="0" borderId="0" xfId="6" applyFont="1" applyAlignment="1">
      <alignment horizontal="left"/>
    </xf>
    <xf numFmtId="0" fontId="33" fillId="0" borderId="0" xfId="0" applyFont="1"/>
    <xf numFmtId="164" fontId="11" fillId="0" borderId="0" xfId="0" applyNumberFormat="1" applyFont="1"/>
  </cellXfs>
  <cellStyles count="12">
    <cellStyle name="Comma" xfId="1" builtinId="3"/>
    <cellStyle name="Comma 2" xfId="11" xr:uid="{00000000-0005-0000-0000-000001000000}"/>
    <cellStyle name="Comma 2 25" xfId="9" xr:uid="{00000000-0005-0000-0000-000002000000}"/>
    <cellStyle name="Comma 3" xfId="10" xr:uid="{00000000-0005-0000-0000-000003000000}"/>
    <cellStyle name="Comma 3 2" xfId="7" xr:uid="{00000000-0005-0000-0000-000004000000}"/>
    <cellStyle name="Comma 4" xfId="8" xr:uid="{00000000-0005-0000-0000-000005000000}"/>
    <cellStyle name="Comma 9" xfId="3" xr:uid="{00000000-0005-0000-0000-000006000000}"/>
    <cellStyle name="Hyperlink" xfId="4" builtinId="8"/>
    <cellStyle name="Normal" xfId="0" builtinId="0"/>
    <cellStyle name="Normal 2" xfId="2" xr:uid="{00000000-0005-0000-0000-000009000000}"/>
    <cellStyle name="Normal 2 2" xfId="5" xr:uid="{00000000-0005-0000-0000-00000A000000}"/>
    <cellStyle name="Normal 3" xfId="6" xr:uid="{00000000-0005-0000-0000-00000B000000}"/>
  </cellStyles>
  <dxfs count="0"/>
  <tableStyles count="0" defaultTableStyle="TableStyleMedium2" defaultPivotStyle="PivotStyleLight16"/>
  <colors>
    <mruColors>
      <color rgb="FFFF66FF"/>
      <color rgb="FF3333FF"/>
      <color rgb="FF6600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fridah@eastassembly.org" TargetMode="External"/><Relationship Id="rId18" Type="http://schemas.openxmlformats.org/officeDocument/2006/relationships/hyperlink" Target="mailto:bonfide@bonfide.com" TargetMode="External"/><Relationship Id="rId26" Type="http://schemas.openxmlformats.org/officeDocument/2006/relationships/hyperlink" Target="mailto:info@ivorypropertykenya.com;pammi@springvalleyfuel.co.ke" TargetMode="External"/><Relationship Id="rId39" Type="http://schemas.openxmlformats.org/officeDocument/2006/relationships/hyperlink" Target="mailto:bamidele.amao@unilever.com" TargetMode="External"/><Relationship Id="rId21" Type="http://schemas.openxmlformats.org/officeDocument/2006/relationships/hyperlink" Target="mailto:Milka.Nyakeri@actionaid.org;%20Fancy.Mutangili@actionaid.org" TargetMode="External"/><Relationship Id="rId34" Type="http://schemas.openxmlformats.org/officeDocument/2006/relationships/hyperlink" Target="mailto:fm@fourpointsnairobiairport.co.ke;accounts@fourpointsnairobiairport.co.ke" TargetMode="External"/><Relationship Id="rId7" Type="http://schemas.openxmlformats.org/officeDocument/2006/relationships/hyperlink" Target="mailto:fionacheffs@gmail.com" TargetMode="External"/><Relationship Id="rId2" Type="http://schemas.openxmlformats.org/officeDocument/2006/relationships/hyperlink" Target="mailto:sunny.mateti@abn360.com" TargetMode="External"/><Relationship Id="rId16" Type="http://schemas.openxmlformats.org/officeDocument/2006/relationships/hyperlink" Target="mailto:grace.kibe@abraaj.com" TargetMode="External"/><Relationship Id="rId20" Type="http://schemas.openxmlformats.org/officeDocument/2006/relationships/hyperlink" Target="mailto:fin.nairobi@ke.bureauveritas.com;magdalene.kagua@ke.bureauveritas.com" TargetMode="External"/><Relationship Id="rId29" Type="http://schemas.openxmlformats.org/officeDocument/2006/relationships/hyperlink" Target="mailto:mule@a1autoserviceltd.com;info@a1autoserviceltd.com" TargetMode="External"/><Relationship Id="rId41" Type="http://schemas.openxmlformats.org/officeDocument/2006/relationships/printerSettings" Target="../printerSettings/printerSettings1.bin"/><Relationship Id="rId1" Type="http://schemas.openxmlformats.org/officeDocument/2006/relationships/hyperlink" Target="mailto:david.mbogo@ke.abb.com" TargetMode="External"/><Relationship Id="rId6" Type="http://schemas.openxmlformats.org/officeDocument/2006/relationships/hyperlink" Target="mailto:steve_lihanda@yahoo.com;amkaynbi@wananchi.com" TargetMode="External"/><Relationship Id="rId11" Type="http://schemas.openxmlformats.org/officeDocument/2006/relationships/hyperlink" Target="mailto:bakanjaamecea@yahoo.com" TargetMode="External"/><Relationship Id="rId24" Type="http://schemas.openxmlformats.org/officeDocument/2006/relationships/hyperlink" Target="mailto:linet.libese@farmconcern.org;franklin.kobia@farmconcern.org" TargetMode="External"/><Relationship Id="rId32" Type="http://schemas.openxmlformats.org/officeDocument/2006/relationships/hyperlink" Target="mailto:CSandin@qedgroupllc.com" TargetMode="External"/><Relationship Id="rId37" Type="http://schemas.openxmlformats.org/officeDocument/2006/relationships/hyperlink" Target="mailto:accounts@dupontkenya.com;gmupapale@gmail.com" TargetMode="External"/><Relationship Id="rId40" Type="http://schemas.openxmlformats.org/officeDocument/2006/relationships/hyperlink" Target="mailto:F.K.Njoroge@cgiar.org" TargetMode="External"/><Relationship Id="rId5" Type="http://schemas.openxmlformats.org/officeDocument/2006/relationships/hyperlink" Target="mailto:office@akshrap.com" TargetMode="External"/><Relationship Id="rId15" Type="http://schemas.openxmlformats.org/officeDocument/2006/relationships/hyperlink" Target="mailto:prue.michaelides@gmail.com" TargetMode="External"/><Relationship Id="rId23" Type="http://schemas.openxmlformats.org/officeDocument/2006/relationships/hyperlink" Target="mailto:sultanjiwa@yahoo.com;onesmuskyalo@mawji-sennik.com" TargetMode="External"/><Relationship Id="rId28" Type="http://schemas.openxmlformats.org/officeDocument/2006/relationships/hyperlink" Target="mailto:manager@bikramyoganairobi.com" TargetMode="External"/><Relationship Id="rId36" Type="http://schemas.openxmlformats.org/officeDocument/2006/relationships/hyperlink" Target="mailto:jnjoroge@bomasofkenya.co.ke" TargetMode="External"/><Relationship Id="rId10" Type="http://schemas.openxmlformats.org/officeDocument/2006/relationships/hyperlink" Target="mailto:shemir@royhauliers.com" TargetMode="External"/><Relationship Id="rId19" Type="http://schemas.openxmlformats.org/officeDocument/2006/relationships/hyperlink" Target="mailto:evans.onyango@hcgel.com%20,frontdesk@hcgcck.com" TargetMode="External"/><Relationship Id="rId31" Type="http://schemas.openxmlformats.org/officeDocument/2006/relationships/hyperlink" Target="mailto:muha@alphagrainmillers.com;creditors@alphagrainmillers.com" TargetMode="External"/><Relationship Id="rId4" Type="http://schemas.openxmlformats.org/officeDocument/2006/relationships/hyperlink" Target="mailto:Ekya.Shah@afroplastics.biz" TargetMode="External"/><Relationship Id="rId9" Type="http://schemas.openxmlformats.org/officeDocument/2006/relationships/hyperlink" Target="mailto:aslnbi@autosel.com;divinah.o@autosel.com" TargetMode="External"/><Relationship Id="rId14" Type="http://schemas.openxmlformats.org/officeDocument/2006/relationships/hyperlink" Target="mailto:malyavincent@gmail.com;farankwabi@gmail.com" TargetMode="External"/><Relationship Id="rId22" Type="http://schemas.openxmlformats.org/officeDocument/2006/relationships/hyperlink" Target="mailto:evawandia@africacement.com" TargetMode="External"/><Relationship Id="rId27" Type="http://schemas.openxmlformats.org/officeDocument/2006/relationships/hyperlink" Target="mailto:dkwamboka@belgraviaservices.com;hnjambi@belgraviaservices.com" TargetMode="External"/><Relationship Id="rId30" Type="http://schemas.openxmlformats.org/officeDocument/2006/relationships/hyperlink" Target="mailto:info@acresinvestments.co.ke" TargetMode="External"/><Relationship Id="rId35" Type="http://schemas.openxmlformats.org/officeDocument/2006/relationships/hyperlink" Target="mailto:accounts2@ctm-travel.com;anne@ctm-travel.com" TargetMode="External"/><Relationship Id="rId8" Type="http://schemas.openxmlformats.org/officeDocument/2006/relationships/hyperlink" Target="mailto:arnie.mcilwaine@yahoo.co.uk" TargetMode="External"/><Relationship Id="rId3" Type="http://schemas.openxmlformats.org/officeDocument/2006/relationships/hyperlink" Target="mailto:accounts@avu.org;jobara@avu.org" TargetMode="External"/><Relationship Id="rId12" Type="http://schemas.openxmlformats.org/officeDocument/2006/relationships/hyperlink" Target="mailto:info@bloomergltd.com" TargetMode="External"/><Relationship Id="rId17" Type="http://schemas.openxmlformats.org/officeDocument/2006/relationships/hyperlink" Target="mailto:admin@semaestateagents.com" TargetMode="External"/><Relationship Id="rId25" Type="http://schemas.openxmlformats.org/officeDocument/2006/relationships/hyperlink" Target="mailto:supriyabhandari10@gmail.com" TargetMode="External"/><Relationship Id="rId33" Type="http://schemas.openxmlformats.org/officeDocument/2006/relationships/hyperlink" Target="mailto:creditors@madahotels.com;mary.gichohi@madahotels.com" TargetMode="External"/><Relationship Id="rId38" Type="http://schemas.openxmlformats.org/officeDocument/2006/relationships/hyperlink" Target="mailto:annawambui81@gmail.com;geokinman@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bakanjaamecea@yahoo.com" TargetMode="External"/><Relationship Id="rId18" Type="http://schemas.openxmlformats.org/officeDocument/2006/relationships/hyperlink" Target="mailto:malyavincent@gmail.com;farankwabi@gmail.com" TargetMode="External"/><Relationship Id="rId26" Type="http://schemas.openxmlformats.org/officeDocument/2006/relationships/hyperlink" Target="mailto:Milka.Nyakeri@actionaid.org;%20Fancy.Mutangili@actionaid.org" TargetMode="External"/><Relationship Id="rId39" Type="http://schemas.openxmlformats.org/officeDocument/2006/relationships/hyperlink" Target="mailto:muha@alphagrainmillers.com;creditors@alphagrainmillers.com" TargetMode="External"/><Relationship Id="rId21" Type="http://schemas.openxmlformats.org/officeDocument/2006/relationships/hyperlink" Target="mailto:admin@semaestateagents.com" TargetMode="External"/><Relationship Id="rId34" Type="http://schemas.openxmlformats.org/officeDocument/2006/relationships/hyperlink" Target="mailto:manager@bikramyoganairobi.com" TargetMode="External"/><Relationship Id="rId42" Type="http://schemas.openxmlformats.org/officeDocument/2006/relationships/hyperlink" Target="mailto:fm@fourpointsnairobiairport.co.ke;accounts@fourpointsnairobiairport.co.ke" TargetMode="External"/><Relationship Id="rId47" Type="http://schemas.openxmlformats.org/officeDocument/2006/relationships/hyperlink" Target="mailto:annawambui81@gmail.com;geokinman@gmail.com" TargetMode="External"/><Relationship Id="rId50" Type="http://schemas.openxmlformats.org/officeDocument/2006/relationships/hyperlink" Target="mailto:F.K.Njoroge@cgiar.org" TargetMode="External"/><Relationship Id="rId7" Type="http://schemas.openxmlformats.org/officeDocument/2006/relationships/hyperlink" Target="mailto:steve_lihanda@yahoo.com;amkaynbi@wananchi.com" TargetMode="External"/><Relationship Id="rId2" Type="http://schemas.openxmlformats.org/officeDocument/2006/relationships/hyperlink" Target="mailto:africapeaceforum@gmail.com;muriukijane59@yahoo.com" TargetMode="External"/><Relationship Id="rId16" Type="http://schemas.openxmlformats.org/officeDocument/2006/relationships/hyperlink" Target="mailto:562621829@qq.com" TargetMode="External"/><Relationship Id="rId29" Type="http://schemas.openxmlformats.org/officeDocument/2006/relationships/hyperlink" Target="mailto:linet.libese@farmconcern.org;franklin.kobia@farmconcern.org" TargetMode="External"/><Relationship Id="rId11" Type="http://schemas.openxmlformats.org/officeDocument/2006/relationships/hyperlink" Target="mailto:aslnbi@autosel.com;divinah.o@autosel.com" TargetMode="External"/><Relationship Id="rId24" Type="http://schemas.openxmlformats.org/officeDocument/2006/relationships/hyperlink" Target="mailto:info@cancercarekenya.com;admin@cancercarekenya.com" TargetMode="External"/><Relationship Id="rId32" Type="http://schemas.openxmlformats.org/officeDocument/2006/relationships/hyperlink" Target="mailto:info@ivorypropertykenya.com;pammi@springvalleyfuel.co.ke" TargetMode="External"/><Relationship Id="rId37" Type="http://schemas.openxmlformats.org/officeDocument/2006/relationships/hyperlink" Target="mailto:mule@a1autoserviceltd.com;info@a1autoserviceltd.com" TargetMode="External"/><Relationship Id="rId40" Type="http://schemas.openxmlformats.org/officeDocument/2006/relationships/hyperlink" Target="mailto:CSandin@qedgroupllc.com" TargetMode="External"/><Relationship Id="rId45" Type="http://schemas.openxmlformats.org/officeDocument/2006/relationships/hyperlink" Target="mailto:jnjoroge@bomasofkenya.co.ke" TargetMode="External"/><Relationship Id="rId5" Type="http://schemas.openxmlformats.org/officeDocument/2006/relationships/hyperlink" Target="mailto:Ekya.Shah@afroplastics.biz" TargetMode="External"/><Relationship Id="rId15" Type="http://schemas.openxmlformats.org/officeDocument/2006/relationships/hyperlink" Target="mailto:fridah@eastassembly.org" TargetMode="External"/><Relationship Id="rId23" Type="http://schemas.openxmlformats.org/officeDocument/2006/relationships/hyperlink" Target="mailto:ceo@arvind.co.ke;arvindengltd@yahoo.com" TargetMode="External"/><Relationship Id="rId28" Type="http://schemas.openxmlformats.org/officeDocument/2006/relationships/hyperlink" Target="mailto:sultanjiwa@yahoo.com;onesmuskyalo@mawji-sennik.com" TargetMode="External"/><Relationship Id="rId36" Type="http://schemas.openxmlformats.org/officeDocument/2006/relationships/hyperlink" Target="mailto:charles.lerougetel@dnvgl.com;Jessica.Gogo@dnvgl.com" TargetMode="External"/><Relationship Id="rId49" Type="http://schemas.openxmlformats.org/officeDocument/2006/relationships/hyperlink" Target="mailto:bamidele.amao@unilever.com" TargetMode="External"/><Relationship Id="rId10" Type="http://schemas.openxmlformats.org/officeDocument/2006/relationships/hyperlink" Target="mailto:arnie.mcilwaine@yahoo.co.uk" TargetMode="External"/><Relationship Id="rId19" Type="http://schemas.openxmlformats.org/officeDocument/2006/relationships/hyperlink" Target="mailto:prue.michaelides@gmail.com" TargetMode="External"/><Relationship Id="rId31" Type="http://schemas.openxmlformats.org/officeDocument/2006/relationships/hyperlink" Target="mailto:supriyabhandari10@gmail.com" TargetMode="External"/><Relationship Id="rId44" Type="http://schemas.openxmlformats.org/officeDocument/2006/relationships/hyperlink" Target="mailto:accounts2@ctm-travel.com;anne@ctm-travel.com" TargetMode="External"/><Relationship Id="rId52" Type="http://schemas.openxmlformats.org/officeDocument/2006/relationships/printerSettings" Target="../printerSettings/printerSettings2.bin"/><Relationship Id="rId4" Type="http://schemas.openxmlformats.org/officeDocument/2006/relationships/hyperlink" Target="mailto:accounts@avu.org;jobara@avu.org" TargetMode="External"/><Relationship Id="rId9" Type="http://schemas.openxmlformats.org/officeDocument/2006/relationships/hyperlink" Target="mailto:finance@kickstart.org;salome.kinyanjui@kickstart.org" TargetMode="External"/><Relationship Id="rId14" Type="http://schemas.openxmlformats.org/officeDocument/2006/relationships/hyperlink" Target="mailto:info@bloomergltd.com" TargetMode="External"/><Relationship Id="rId22" Type="http://schemas.openxmlformats.org/officeDocument/2006/relationships/hyperlink" Target="mailto:bonfide@bonfide.com" TargetMode="External"/><Relationship Id="rId27" Type="http://schemas.openxmlformats.org/officeDocument/2006/relationships/hyperlink" Target="mailto:evawandia@africacement.com" TargetMode="External"/><Relationship Id="rId30" Type="http://schemas.openxmlformats.org/officeDocument/2006/relationships/hyperlink" Target="mailto:abdijaamac@gmail.com;berantestates@gmail.com" TargetMode="External"/><Relationship Id="rId35" Type="http://schemas.openxmlformats.org/officeDocument/2006/relationships/hyperlink" Target="mailto:abdhussein@gmail.com" TargetMode="External"/><Relationship Id="rId43" Type="http://schemas.openxmlformats.org/officeDocument/2006/relationships/hyperlink" Target="mailto:alex@alucoptrading.com" TargetMode="External"/><Relationship Id="rId48" Type="http://schemas.openxmlformats.org/officeDocument/2006/relationships/hyperlink" Target="mailto:bbelben@infracoafrica.com" TargetMode="External"/><Relationship Id="rId8" Type="http://schemas.openxmlformats.org/officeDocument/2006/relationships/hyperlink" Target="mailto:fionacheffs@gmail.com" TargetMode="External"/><Relationship Id="rId51" Type="http://schemas.openxmlformats.org/officeDocument/2006/relationships/hyperlink" Target="mailto:as_jandu@hotmail.com" TargetMode="External"/><Relationship Id="rId3" Type="http://schemas.openxmlformats.org/officeDocument/2006/relationships/hyperlink" Target="mailto:sunny.mateti@abn360.com" TargetMode="External"/><Relationship Id="rId12" Type="http://schemas.openxmlformats.org/officeDocument/2006/relationships/hyperlink" Target="mailto:shemir@royhauliers.com" TargetMode="External"/><Relationship Id="rId17" Type="http://schemas.openxmlformats.org/officeDocument/2006/relationships/hyperlink" Target="mailto:562621829@qq.com" TargetMode="External"/><Relationship Id="rId25" Type="http://schemas.openxmlformats.org/officeDocument/2006/relationships/hyperlink" Target="mailto:fin.nairobi@ke.bureauveritas.com;magdalene.kagua@ke.bureauveritas.com" TargetMode="External"/><Relationship Id="rId33" Type="http://schemas.openxmlformats.org/officeDocument/2006/relationships/hyperlink" Target="mailto:dkwamboka@belgraviaservices.com;hnjambi@belgraviaservices.com" TargetMode="External"/><Relationship Id="rId38" Type="http://schemas.openxmlformats.org/officeDocument/2006/relationships/hyperlink" Target="mailto:info@acresinvestments.co.ke" TargetMode="External"/><Relationship Id="rId46" Type="http://schemas.openxmlformats.org/officeDocument/2006/relationships/hyperlink" Target="mailto:accounts@dupontkenya.com;gmupapale@gmail.com" TargetMode="External"/><Relationship Id="rId20" Type="http://schemas.openxmlformats.org/officeDocument/2006/relationships/hyperlink" Target="mailto:grace.kibe@abraaj.com" TargetMode="External"/><Relationship Id="rId41" Type="http://schemas.openxmlformats.org/officeDocument/2006/relationships/hyperlink" Target="mailto:creditors@madahotels.com;mary.gichohi@madahotels.com" TargetMode="External"/><Relationship Id="rId1" Type="http://schemas.openxmlformats.org/officeDocument/2006/relationships/hyperlink" Target="mailto:david.mbogo@ke.abb.com" TargetMode="External"/><Relationship Id="rId6" Type="http://schemas.openxmlformats.org/officeDocument/2006/relationships/hyperlink" Target="mailto:office@akshrap.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9"/>
  <sheetViews>
    <sheetView workbookViewId="0">
      <selection activeCell="F5" sqref="F5"/>
    </sheetView>
  </sheetViews>
  <sheetFormatPr defaultColWidth="8.81640625" defaultRowHeight="14.5" x14ac:dyDescent="0.35"/>
  <cols>
    <col min="1" max="1" width="8.81640625" style="3"/>
    <col min="2" max="2" width="34" style="3" customWidth="1"/>
    <col min="3" max="3" width="11.453125" style="4" bestFit="1" customWidth="1"/>
    <col min="4" max="4" width="13.453125" style="4" customWidth="1"/>
    <col min="5" max="5" width="15.54296875" style="4" customWidth="1"/>
    <col min="6" max="9" width="13.453125" style="4" customWidth="1"/>
    <col min="10" max="10" width="14.453125" style="5" customWidth="1"/>
    <col min="11" max="11" width="46.81640625" style="5" hidden="1" customWidth="1"/>
    <col min="12" max="12" width="65" style="5" hidden="1" customWidth="1"/>
    <col min="13" max="13" width="24.1796875" style="5" hidden="1" customWidth="1"/>
    <col min="14" max="14" width="60.81640625" customWidth="1"/>
    <col min="17" max="17" width="10.1796875" bestFit="1" customWidth="1"/>
    <col min="31" max="32" width="10.453125" bestFit="1" customWidth="1"/>
    <col min="33" max="33" width="11.81640625" bestFit="1" customWidth="1"/>
  </cols>
  <sheetData>
    <row r="1" spans="1:17" s="1" customFormat="1" ht="25.5" customHeight="1" x14ac:dyDescent="0.35">
      <c r="A1" s="3" t="s">
        <v>0</v>
      </c>
      <c r="B1" s="3" t="s">
        <v>1</v>
      </c>
      <c r="C1" s="4" t="s">
        <v>2</v>
      </c>
      <c r="D1" s="4" t="s">
        <v>3</v>
      </c>
      <c r="E1" s="8" t="s">
        <v>450</v>
      </c>
      <c r="F1" s="8" t="s">
        <v>451</v>
      </c>
      <c r="G1" s="8" t="s">
        <v>452</v>
      </c>
      <c r="H1" s="8" t="s">
        <v>453</v>
      </c>
      <c r="I1" s="8" t="s">
        <v>457</v>
      </c>
      <c r="J1" s="14" t="s">
        <v>458</v>
      </c>
      <c r="K1" s="6" t="s">
        <v>4</v>
      </c>
      <c r="L1" s="6" t="s">
        <v>5</v>
      </c>
      <c r="M1" s="6" t="s">
        <v>6</v>
      </c>
      <c r="N1" s="1" t="s">
        <v>440</v>
      </c>
    </row>
    <row r="2" spans="1:17" ht="13.75" customHeight="1" x14ac:dyDescent="0.35">
      <c r="A2" t="s">
        <v>355</v>
      </c>
      <c r="B2" t="s">
        <v>356</v>
      </c>
      <c r="C2" s="62">
        <f>D2</f>
        <v>96606.9</v>
      </c>
      <c r="D2" s="62">
        <v>96606.9</v>
      </c>
      <c r="E2" s="2">
        <f>D2</f>
        <v>96606.9</v>
      </c>
      <c r="F2" s="2"/>
      <c r="G2" s="2"/>
      <c r="H2" s="2"/>
      <c r="I2" s="2">
        <f t="shared" ref="I2:I44" si="0">SUM(E2:H2)</f>
        <v>96606.9</v>
      </c>
      <c r="J2" s="17"/>
      <c r="K2" t="s">
        <v>377</v>
      </c>
      <c r="L2" s="9" t="s">
        <v>357</v>
      </c>
      <c r="M2" t="s">
        <v>463</v>
      </c>
    </row>
    <row r="3" spans="1:17" ht="13.75" customHeight="1" x14ac:dyDescent="0.35">
      <c r="A3" t="s">
        <v>135</v>
      </c>
      <c r="B3" t="s">
        <v>456</v>
      </c>
      <c r="C3" s="62">
        <v>93791.31</v>
      </c>
      <c r="D3" s="62">
        <f>C3</f>
        <v>93791.31</v>
      </c>
      <c r="E3" s="2">
        <f>D3</f>
        <v>93791.31</v>
      </c>
      <c r="F3" s="2"/>
      <c r="G3" s="2"/>
      <c r="H3" s="2"/>
      <c r="I3" s="2">
        <f>SUM(E3:H3)</f>
        <v>93791.31</v>
      </c>
      <c r="J3" s="2"/>
      <c r="K3" s="35" t="s">
        <v>546</v>
      </c>
      <c r="L3" s="4"/>
      <c r="M3" t="s">
        <v>454</v>
      </c>
      <c r="N3" t="s">
        <v>460</v>
      </c>
      <c r="O3" s="9" t="s">
        <v>136</v>
      </c>
      <c r="Q3" s="31" t="s">
        <v>455</v>
      </c>
    </row>
    <row r="4" spans="1:17" ht="13.75" customHeight="1" x14ac:dyDescent="0.35">
      <c r="A4" t="s">
        <v>126</v>
      </c>
      <c r="B4" t="s">
        <v>127</v>
      </c>
      <c r="C4" s="62">
        <v>75912.33</v>
      </c>
      <c r="D4" s="62">
        <v>75912.33</v>
      </c>
      <c r="E4" s="2"/>
      <c r="F4" s="2"/>
      <c r="G4" s="2"/>
      <c r="H4" s="2"/>
      <c r="I4" s="2">
        <f t="shared" si="0"/>
        <v>0</v>
      </c>
      <c r="J4"/>
      <c r="K4" t="s">
        <v>379</v>
      </c>
      <c r="L4" s="9" t="s">
        <v>128</v>
      </c>
      <c r="M4"/>
      <c r="N4" s="24"/>
    </row>
    <row r="5" spans="1:17" ht="16.5" customHeight="1" x14ac:dyDescent="0.35">
      <c r="A5" t="s">
        <v>201</v>
      </c>
      <c r="B5" t="s">
        <v>202</v>
      </c>
      <c r="C5" s="62">
        <v>60715.11</v>
      </c>
      <c r="D5" s="62">
        <v>60715.11</v>
      </c>
      <c r="E5" s="2"/>
      <c r="F5" s="2"/>
      <c r="G5" s="2"/>
      <c r="H5" s="2"/>
      <c r="I5" s="2">
        <f t="shared" si="0"/>
        <v>0</v>
      </c>
      <c r="J5" s="2"/>
      <c r="K5">
        <v>722757212</v>
      </c>
      <c r="L5" s="9" t="s">
        <v>203</v>
      </c>
      <c r="M5"/>
      <c r="N5" s="24"/>
    </row>
    <row r="6" spans="1:17" ht="16.5" customHeight="1" x14ac:dyDescent="0.35">
      <c r="A6" t="s">
        <v>186</v>
      </c>
      <c r="B6" t="s">
        <v>187</v>
      </c>
      <c r="C6" s="62">
        <v>60317.19</v>
      </c>
      <c r="D6" s="62">
        <v>60317.19</v>
      </c>
      <c r="E6" s="2"/>
      <c r="F6" s="2"/>
      <c r="G6" s="2"/>
      <c r="H6" s="2"/>
      <c r="I6" s="2">
        <f t="shared" si="0"/>
        <v>0</v>
      </c>
      <c r="J6"/>
      <c r="K6" t="s">
        <v>385</v>
      </c>
      <c r="L6" s="9" t="s">
        <v>188</v>
      </c>
      <c r="M6"/>
      <c r="N6" s="24"/>
    </row>
    <row r="7" spans="1:17" ht="16.5" customHeight="1" x14ac:dyDescent="0.35">
      <c r="A7" t="s">
        <v>290</v>
      </c>
      <c r="B7" t="s">
        <v>291</v>
      </c>
      <c r="C7" s="62">
        <v>55627.67</v>
      </c>
      <c r="D7" s="62">
        <v>55627.67</v>
      </c>
      <c r="E7" s="2"/>
      <c r="F7" s="2"/>
      <c r="G7" s="2"/>
      <c r="H7" s="2"/>
      <c r="I7" s="2">
        <f t="shared" si="0"/>
        <v>0</v>
      </c>
      <c r="J7"/>
      <c r="K7" t="s">
        <v>292</v>
      </c>
      <c r="L7" s="9" t="s">
        <v>293</v>
      </c>
      <c r="M7"/>
    </row>
    <row r="8" spans="1:17" ht="16.5" customHeight="1" x14ac:dyDescent="0.35">
      <c r="A8" t="s">
        <v>84</v>
      </c>
      <c r="B8" s="18" t="s">
        <v>85</v>
      </c>
      <c r="C8" s="62">
        <v>55583.09</v>
      </c>
      <c r="D8" s="62">
        <v>55583.09</v>
      </c>
      <c r="E8" s="2"/>
      <c r="F8" s="2"/>
      <c r="G8" s="2"/>
      <c r="H8" s="2"/>
      <c r="I8" s="2">
        <f t="shared" si="0"/>
        <v>0</v>
      </c>
      <c r="J8"/>
      <c r="K8" t="s">
        <v>86</v>
      </c>
      <c r="L8" s="9" t="s">
        <v>87</v>
      </c>
      <c r="M8"/>
    </row>
    <row r="9" spans="1:17" ht="16.5" customHeight="1" x14ac:dyDescent="0.35">
      <c r="A9" t="s">
        <v>183</v>
      </c>
      <c r="B9" t="s">
        <v>184</v>
      </c>
      <c r="C9" s="62">
        <v>55360.93</v>
      </c>
      <c r="D9" s="62">
        <v>55360.93</v>
      </c>
      <c r="E9" s="2">
        <f>D9</f>
        <v>55360.93</v>
      </c>
      <c r="F9" s="2"/>
      <c r="G9" s="2"/>
      <c r="H9" s="2"/>
      <c r="I9" s="2">
        <f t="shared" si="0"/>
        <v>55360.93</v>
      </c>
      <c r="J9"/>
      <c r="K9" t="s">
        <v>430</v>
      </c>
      <c r="L9" s="9" t="s">
        <v>185</v>
      </c>
      <c r="M9" t="s">
        <v>429</v>
      </c>
      <c r="N9" t="s">
        <v>466</v>
      </c>
    </row>
    <row r="10" spans="1:17" ht="16.5" customHeight="1" x14ac:dyDescent="0.35">
      <c r="A10" t="s">
        <v>319</v>
      </c>
      <c r="B10" s="18" t="s">
        <v>320</v>
      </c>
      <c r="C10" s="62">
        <v>54050.7</v>
      </c>
      <c r="D10" s="62">
        <v>54050.7</v>
      </c>
      <c r="E10" s="2"/>
      <c r="F10" s="2"/>
      <c r="G10" s="2"/>
      <c r="H10" s="2"/>
      <c r="I10" s="2">
        <f t="shared" si="0"/>
        <v>0</v>
      </c>
      <c r="J10" s="18"/>
      <c r="K10" t="s">
        <v>321</v>
      </c>
      <c r="L10" s="9" t="s">
        <v>322</v>
      </c>
      <c r="M10" t="s">
        <v>323</v>
      </c>
    </row>
    <row r="11" spans="1:17" ht="16.5" customHeight="1" x14ac:dyDescent="0.35">
      <c r="A11" t="s">
        <v>58</v>
      </c>
      <c r="B11" t="s">
        <v>59</v>
      </c>
      <c r="C11" s="62">
        <v>48310.080000000002</v>
      </c>
      <c r="D11" s="62">
        <v>48310.080000000002</v>
      </c>
      <c r="E11" s="2"/>
      <c r="F11" s="2"/>
      <c r="G11" s="2"/>
      <c r="H11" s="2"/>
      <c r="I11" s="2">
        <f t="shared" si="0"/>
        <v>0</v>
      </c>
      <c r="J11"/>
      <c r="K11" t="s">
        <v>60</v>
      </c>
      <c r="L11" s="9" t="s">
        <v>61</v>
      </c>
      <c r="M11"/>
    </row>
    <row r="12" spans="1:17" ht="16.5" customHeight="1" x14ac:dyDescent="0.35">
      <c r="A12" t="s">
        <v>110</v>
      </c>
      <c r="B12" s="24" t="s">
        <v>111</v>
      </c>
      <c r="C12" s="62">
        <v>46762.57</v>
      </c>
      <c r="D12" s="62">
        <v>46762.57</v>
      </c>
      <c r="E12" s="2">
        <f>D12</f>
        <v>46762.57</v>
      </c>
      <c r="F12" s="2"/>
      <c r="G12" s="2"/>
      <c r="H12" s="2"/>
      <c r="I12" s="2">
        <f t="shared" si="0"/>
        <v>46762.57</v>
      </c>
      <c r="J12"/>
      <c r="K12" s="59" t="s">
        <v>545</v>
      </c>
      <c r="L12" s="9" t="s">
        <v>113</v>
      </c>
      <c r="M12"/>
      <c r="N12" t="s">
        <v>554</v>
      </c>
    </row>
    <row r="13" spans="1:17" ht="16.5" customHeight="1" x14ac:dyDescent="0.35">
      <c r="A13" t="s">
        <v>208</v>
      </c>
      <c r="B13" s="24" t="s">
        <v>209</v>
      </c>
      <c r="C13" s="62">
        <v>46762.239999999998</v>
      </c>
      <c r="D13" s="62">
        <f>C13-25000</f>
        <v>21762.239999999998</v>
      </c>
      <c r="E13" s="2"/>
      <c r="F13" s="2"/>
      <c r="G13" s="2"/>
      <c r="H13" s="2"/>
      <c r="I13" s="2">
        <f t="shared" si="0"/>
        <v>0</v>
      </c>
      <c r="J13" s="33"/>
      <c r="K13" s="22" t="s">
        <v>210</v>
      </c>
      <c r="L13" s="9" t="s">
        <v>211</v>
      </c>
      <c r="M13"/>
      <c r="N13" t="s">
        <v>555</v>
      </c>
    </row>
    <row r="14" spans="1:17" ht="16.5" customHeight="1" x14ac:dyDescent="0.35">
      <c r="A14" t="s">
        <v>129</v>
      </c>
      <c r="B14" t="s">
        <v>130</v>
      </c>
      <c r="C14" s="62">
        <v>44063.57</v>
      </c>
      <c r="D14" s="62">
        <v>44063.57</v>
      </c>
      <c r="E14" s="2"/>
      <c r="F14" s="2"/>
      <c r="G14" s="2"/>
      <c r="H14" s="2"/>
      <c r="I14" s="2">
        <f t="shared" si="0"/>
        <v>0</v>
      </c>
      <c r="J14"/>
      <c r="K14" t="s">
        <v>383</v>
      </c>
      <c r="L14" s="9" t="s">
        <v>131</v>
      </c>
      <c r="M14"/>
      <c r="N14" t="s">
        <v>556</v>
      </c>
    </row>
    <row r="15" spans="1:17" ht="16.5" customHeight="1" x14ac:dyDescent="0.35">
      <c r="A15" t="s">
        <v>122</v>
      </c>
      <c r="B15" s="24" t="s">
        <v>123</v>
      </c>
      <c r="C15" s="62">
        <v>40054.58</v>
      </c>
      <c r="D15" s="62">
        <v>40054.58</v>
      </c>
      <c r="E15" s="2"/>
      <c r="F15" s="2"/>
      <c r="G15" s="2"/>
      <c r="H15" s="2"/>
      <c r="I15" s="2">
        <f t="shared" si="0"/>
        <v>0</v>
      </c>
      <c r="J15"/>
      <c r="K15" t="s">
        <v>124</v>
      </c>
      <c r="L15" s="9" t="s">
        <v>125</v>
      </c>
      <c r="M15"/>
    </row>
    <row r="16" spans="1:17" ht="16.5" customHeight="1" x14ac:dyDescent="0.35">
      <c r="A16" t="s">
        <v>62</v>
      </c>
      <c r="B16" s="24" t="s">
        <v>63</v>
      </c>
      <c r="C16" s="62">
        <v>39310.04</v>
      </c>
      <c r="D16" s="62">
        <v>39310.04</v>
      </c>
      <c r="E16" s="2"/>
      <c r="F16" s="2">
        <f>D16</f>
        <v>39310.04</v>
      </c>
      <c r="G16" s="2"/>
      <c r="H16" s="2"/>
      <c r="I16" s="2">
        <f t="shared" si="0"/>
        <v>39310.04</v>
      </c>
      <c r="J16" s="2"/>
      <c r="K16" s="22" t="s">
        <v>459</v>
      </c>
      <c r="L16" s="9" t="s">
        <v>64</v>
      </c>
      <c r="M16" s="22" t="s">
        <v>423</v>
      </c>
      <c r="N16" t="s">
        <v>548</v>
      </c>
    </row>
    <row r="17" spans="1:14" ht="16.5" customHeight="1" x14ac:dyDescent="0.35">
      <c r="A17" t="s">
        <v>137</v>
      </c>
      <c r="B17" s="24" t="s">
        <v>138</v>
      </c>
      <c r="C17" s="62">
        <v>39273.199999999997</v>
      </c>
      <c r="D17" s="62">
        <v>39273.199999999997</v>
      </c>
      <c r="E17" s="2"/>
      <c r="F17" s="2"/>
      <c r="G17" s="2"/>
      <c r="H17" s="2"/>
      <c r="I17" s="2">
        <f t="shared" si="0"/>
        <v>0</v>
      </c>
      <c r="J17" s="2"/>
      <c r="K17" t="s">
        <v>139</v>
      </c>
      <c r="L17" s="9" t="s">
        <v>140</v>
      </c>
      <c r="M17"/>
    </row>
    <row r="18" spans="1:14" ht="16.5" customHeight="1" x14ac:dyDescent="0.35">
      <c r="A18" t="s">
        <v>346</v>
      </c>
      <c r="B18" s="24" t="s">
        <v>347</v>
      </c>
      <c r="C18" s="62">
        <v>38948.79</v>
      </c>
      <c r="D18" s="62">
        <v>38948.79</v>
      </c>
      <c r="E18" s="2"/>
      <c r="F18" s="2"/>
      <c r="G18" s="2"/>
      <c r="H18" s="2"/>
      <c r="I18" s="2">
        <f t="shared" si="0"/>
        <v>0</v>
      </c>
      <c r="J18"/>
      <c r="K18" t="s">
        <v>348</v>
      </c>
      <c r="L18" s="9" t="s">
        <v>349</v>
      </c>
      <c r="M18"/>
      <c r="N18" t="s">
        <v>557</v>
      </c>
    </row>
    <row r="19" spans="1:14" ht="16.5" customHeight="1" x14ac:dyDescent="0.35">
      <c r="A19" t="s">
        <v>327</v>
      </c>
      <c r="B19" s="24" t="s">
        <v>328</v>
      </c>
      <c r="C19" s="62">
        <v>36592.589999999997</v>
      </c>
      <c r="D19" s="62">
        <v>36592.589999999997</v>
      </c>
      <c r="E19" s="2"/>
      <c r="F19" s="2"/>
      <c r="G19" s="2"/>
      <c r="H19" s="2"/>
      <c r="I19" s="2">
        <f t="shared" si="0"/>
        <v>0</v>
      </c>
      <c r="J19"/>
      <c r="K19" t="s">
        <v>329</v>
      </c>
      <c r="L19" s="9" t="s">
        <v>330</v>
      </c>
      <c r="M19"/>
      <c r="N19" t="s">
        <v>558</v>
      </c>
    </row>
    <row r="20" spans="1:14" ht="16.5" customHeight="1" x14ac:dyDescent="0.35">
      <c r="A20" t="s">
        <v>65</v>
      </c>
      <c r="B20" s="24" t="s">
        <v>66</v>
      </c>
      <c r="C20" s="62">
        <v>11044.6</v>
      </c>
      <c r="D20" s="62">
        <v>33135.24</v>
      </c>
      <c r="E20" s="2"/>
      <c r="F20" s="2"/>
      <c r="G20" s="2"/>
      <c r="H20" s="2"/>
      <c r="I20" s="2">
        <f t="shared" si="0"/>
        <v>0</v>
      </c>
      <c r="J20"/>
      <c r="K20" t="s">
        <v>71</v>
      </c>
      <c r="L20" s="9" t="s">
        <v>72</v>
      </c>
      <c r="M20"/>
    </row>
    <row r="21" spans="1:14" ht="16.5" customHeight="1" x14ac:dyDescent="0.35">
      <c r="A21" t="s">
        <v>331</v>
      </c>
      <c r="B21" t="s">
        <v>332</v>
      </c>
      <c r="C21" s="32">
        <v>20873.63</v>
      </c>
      <c r="D21" s="62">
        <v>31544.03</v>
      </c>
      <c r="E21" s="2"/>
      <c r="F21" s="2"/>
      <c r="G21" s="2"/>
      <c r="H21" s="2"/>
      <c r="I21" s="2">
        <f t="shared" si="0"/>
        <v>0</v>
      </c>
      <c r="J21"/>
      <c r="K21" t="s">
        <v>352</v>
      </c>
      <c r="L21" s="9" t="s">
        <v>353</v>
      </c>
      <c r="M21" t="s">
        <v>354</v>
      </c>
      <c r="N21" s="24"/>
    </row>
    <row r="22" spans="1:14" ht="16.5" customHeight="1" x14ac:dyDescent="0.35">
      <c r="A22" t="s">
        <v>7</v>
      </c>
      <c r="B22" s="24" t="s">
        <v>8</v>
      </c>
      <c r="C22" s="62">
        <v>29625.42</v>
      </c>
      <c r="D22" s="62">
        <v>29625.42</v>
      </c>
      <c r="E22" s="2"/>
      <c r="F22" s="2"/>
      <c r="G22" s="2"/>
      <c r="H22" s="2"/>
      <c r="I22" s="2">
        <f t="shared" si="0"/>
        <v>0</v>
      </c>
      <c r="J22"/>
      <c r="K22" t="s">
        <v>333</v>
      </c>
      <c r="L22" s="9" t="s">
        <v>334</v>
      </c>
      <c r="M22"/>
    </row>
    <row r="23" spans="1:14" ht="16.5" customHeight="1" x14ac:dyDescent="0.35">
      <c r="A23" t="s">
        <v>172</v>
      </c>
      <c r="B23" s="24" t="s">
        <v>173</v>
      </c>
      <c r="C23" s="62">
        <v>28682.53</v>
      </c>
      <c r="D23" s="62">
        <v>28682.53</v>
      </c>
      <c r="E23" s="2"/>
      <c r="F23" s="2"/>
      <c r="G23" s="2"/>
      <c r="H23" s="2"/>
      <c r="I23" s="2">
        <f t="shared" si="0"/>
        <v>0</v>
      </c>
      <c r="J23"/>
      <c r="K23" t="s">
        <v>549</v>
      </c>
      <c r="L23" s="9" t="s">
        <v>313</v>
      </c>
      <c r="M23" t="s">
        <v>314</v>
      </c>
      <c r="N23" s="24"/>
    </row>
    <row r="24" spans="1:14" ht="16.5" customHeight="1" x14ac:dyDescent="0.35">
      <c r="A24" t="s">
        <v>46</v>
      </c>
      <c r="B24" t="s">
        <v>47</v>
      </c>
      <c r="C24" s="62">
        <v>28036.79</v>
      </c>
      <c r="D24" s="62">
        <v>28036.79</v>
      </c>
      <c r="E24" s="2"/>
      <c r="F24" s="2"/>
      <c r="G24" s="2"/>
      <c r="H24" s="2"/>
      <c r="I24" s="2">
        <f t="shared" si="0"/>
        <v>0</v>
      </c>
      <c r="J24"/>
      <c r="K24" t="s">
        <v>9</v>
      </c>
      <c r="L24" s="9" t="s">
        <v>10</v>
      </c>
      <c r="M24"/>
    </row>
    <row r="25" spans="1:14" ht="16.5" customHeight="1" x14ac:dyDescent="0.35">
      <c r="A25" t="s">
        <v>91</v>
      </c>
      <c r="B25" t="s">
        <v>92</v>
      </c>
      <c r="C25" s="62">
        <v>27284.560000000001</v>
      </c>
      <c r="D25" s="62">
        <v>27284.560000000001</v>
      </c>
      <c r="E25" s="2"/>
      <c r="F25" s="2"/>
      <c r="G25" s="2"/>
      <c r="H25" s="2"/>
      <c r="I25" s="2">
        <f t="shared" si="0"/>
        <v>0</v>
      </c>
      <c r="J25"/>
      <c r="K25" t="s">
        <v>174</v>
      </c>
      <c r="L25" s="9" t="s">
        <v>175</v>
      </c>
      <c r="M25"/>
      <c r="N25" t="s">
        <v>559</v>
      </c>
    </row>
    <row r="26" spans="1:14" ht="16.5" customHeight="1" x14ac:dyDescent="0.35">
      <c r="A26" t="s">
        <v>141</v>
      </c>
      <c r="B26" t="s">
        <v>142</v>
      </c>
      <c r="C26" s="62">
        <v>17040</v>
      </c>
      <c r="D26" s="62">
        <v>0</v>
      </c>
      <c r="E26" s="2"/>
      <c r="F26" s="2">
        <v>17040</v>
      </c>
      <c r="G26" s="2"/>
      <c r="H26" s="2"/>
      <c r="I26" s="2">
        <f t="shared" si="0"/>
        <v>17040</v>
      </c>
      <c r="J26" s="61">
        <f>17040</f>
        <v>17040</v>
      </c>
      <c r="K26" s="9" t="s">
        <v>48</v>
      </c>
      <c r="L26">
        <v>728986700</v>
      </c>
      <c r="M26"/>
      <c r="N26" t="s">
        <v>552</v>
      </c>
    </row>
    <row r="27" spans="1:14" ht="16.5" customHeight="1" x14ac:dyDescent="0.35">
      <c r="A27" t="s">
        <v>161</v>
      </c>
      <c r="B27" t="s">
        <v>162</v>
      </c>
      <c r="C27" s="62">
        <v>24420.87</v>
      </c>
      <c r="D27" s="62">
        <v>24420.57</v>
      </c>
      <c r="E27" s="2"/>
      <c r="F27" s="2"/>
      <c r="G27" s="2"/>
      <c r="H27" s="2"/>
      <c r="I27" s="2">
        <f t="shared" si="0"/>
        <v>0</v>
      </c>
      <c r="J27"/>
      <c r="K27" t="s">
        <v>465</v>
      </c>
      <c r="L27" s="9" t="s">
        <v>464</v>
      </c>
      <c r="M27"/>
    </row>
    <row r="28" spans="1:14" ht="16.5" customHeight="1" x14ac:dyDescent="0.35">
      <c r="A28" t="s">
        <v>114</v>
      </c>
      <c r="B28" t="s">
        <v>115</v>
      </c>
      <c r="C28" s="62">
        <v>23494.02</v>
      </c>
      <c r="D28" s="62">
        <v>23494.02</v>
      </c>
      <c r="E28" s="2"/>
      <c r="F28" s="2"/>
      <c r="G28" s="2"/>
      <c r="H28" s="2"/>
      <c r="I28" s="2">
        <f t="shared" si="0"/>
        <v>0</v>
      </c>
      <c r="J28"/>
      <c r="K28">
        <v>2081200</v>
      </c>
      <c r="L28" s="9" t="s">
        <v>39</v>
      </c>
      <c r="M28"/>
    </row>
    <row r="29" spans="1:14" ht="16.5" customHeight="1" x14ac:dyDescent="0.35">
      <c r="A29" t="s">
        <v>252</v>
      </c>
      <c r="B29" t="s">
        <v>253</v>
      </c>
      <c r="C29" s="32">
        <v>23296.44</v>
      </c>
      <c r="D29" s="62">
        <v>0</v>
      </c>
      <c r="E29" s="2"/>
      <c r="F29" s="2"/>
      <c r="G29" s="2"/>
      <c r="H29" s="2"/>
      <c r="I29" s="2">
        <f t="shared" si="0"/>
        <v>0</v>
      </c>
      <c r="J29"/>
      <c r="K29" t="s">
        <v>159</v>
      </c>
      <c r="L29" s="9" t="s">
        <v>160</v>
      </c>
      <c r="M29"/>
    </row>
    <row r="30" spans="1:14" ht="16.5" customHeight="1" x14ac:dyDescent="0.35">
      <c r="A30" t="s">
        <v>198</v>
      </c>
      <c r="B30" t="s">
        <v>199</v>
      </c>
      <c r="C30" s="32">
        <v>22186.01</v>
      </c>
      <c r="D30" s="62">
        <v>22186.01</v>
      </c>
      <c r="E30" s="2"/>
      <c r="F30" s="2"/>
      <c r="G30" s="2"/>
      <c r="H30" s="2"/>
      <c r="I30" s="2">
        <f t="shared" si="0"/>
        <v>0</v>
      </c>
      <c r="J30"/>
      <c r="K30" t="s">
        <v>254</v>
      </c>
      <c r="L30" s="9" t="s">
        <v>255</v>
      </c>
      <c r="M30" t="s">
        <v>256</v>
      </c>
      <c r="N30" s="24"/>
    </row>
    <row r="31" spans="1:14" ht="16.5" customHeight="1" x14ac:dyDescent="0.35">
      <c r="A31" t="s">
        <v>14</v>
      </c>
      <c r="B31" t="s">
        <v>15</v>
      </c>
      <c r="C31" s="32">
        <v>20853.89</v>
      </c>
      <c r="D31" s="62">
        <v>20853.89</v>
      </c>
      <c r="E31" s="2"/>
      <c r="F31" s="2"/>
      <c r="G31" s="2"/>
      <c r="H31" s="2"/>
      <c r="I31" s="2">
        <f t="shared" si="0"/>
        <v>0</v>
      </c>
      <c r="J31"/>
      <c r="K31" t="s">
        <v>104</v>
      </c>
      <c r="L31" s="19" t="s">
        <v>105</v>
      </c>
      <c r="M31"/>
      <c r="N31" t="s">
        <v>561</v>
      </c>
    </row>
    <row r="32" spans="1:14" ht="16.5" customHeight="1" x14ac:dyDescent="0.35">
      <c r="A32" t="s">
        <v>33</v>
      </c>
      <c r="B32" t="s">
        <v>34</v>
      </c>
      <c r="C32" s="32">
        <v>14345.6</v>
      </c>
      <c r="D32" s="62">
        <v>20045.599999999999</v>
      </c>
      <c r="E32" s="2">
        <f>D30</f>
        <v>22186.01</v>
      </c>
      <c r="F32" s="2"/>
      <c r="G32" s="2"/>
      <c r="H32" s="2"/>
      <c r="I32" s="2">
        <f t="shared" si="0"/>
        <v>22186.01</v>
      </c>
      <c r="J32"/>
      <c r="K32">
        <v>733581052</v>
      </c>
      <c r="L32" s="9" t="s">
        <v>200</v>
      </c>
      <c r="M32"/>
    </row>
    <row r="33" spans="1:22" ht="16.5" customHeight="1" x14ac:dyDescent="0.35">
      <c r="A33" t="s">
        <v>373</v>
      </c>
      <c r="B33" t="s">
        <v>374</v>
      </c>
      <c r="C33" s="32">
        <v>19380</v>
      </c>
      <c r="D33" s="62">
        <v>0</v>
      </c>
      <c r="E33" s="2">
        <f>D31</f>
        <v>20853.89</v>
      </c>
      <c r="F33" s="2"/>
      <c r="G33" s="2"/>
      <c r="H33" s="2"/>
      <c r="I33" s="2">
        <f t="shared" si="0"/>
        <v>20853.89</v>
      </c>
      <c r="J33" s="11"/>
      <c r="K33" s="11" t="s">
        <v>16</v>
      </c>
      <c r="L33" s="9" t="s">
        <v>17</v>
      </c>
      <c r="M33"/>
      <c r="N33" t="s">
        <v>461</v>
      </c>
    </row>
    <row r="34" spans="1:22" ht="16.5" customHeight="1" x14ac:dyDescent="0.35">
      <c r="A34" t="s">
        <v>257</v>
      </c>
      <c r="B34" t="s">
        <v>258</v>
      </c>
      <c r="C34" s="32">
        <v>18052.88</v>
      </c>
      <c r="D34" s="62">
        <v>18052.88</v>
      </c>
      <c r="E34" s="2"/>
      <c r="F34" s="2"/>
      <c r="G34" s="2"/>
      <c r="H34" s="2"/>
      <c r="I34" s="2">
        <f t="shared" si="0"/>
        <v>0</v>
      </c>
      <c r="J34"/>
      <c r="K34" t="s">
        <v>35</v>
      </c>
      <c r="L34" s="9" t="s">
        <v>36</v>
      </c>
      <c r="M34"/>
      <c r="N34" t="s">
        <v>562</v>
      </c>
    </row>
    <row r="35" spans="1:22" ht="16.5" customHeight="1" x14ac:dyDescent="0.35">
      <c r="A35" t="s">
        <v>98</v>
      </c>
      <c r="B35" s="24" t="s">
        <v>99</v>
      </c>
      <c r="C35" s="32">
        <v>15586.58</v>
      </c>
      <c r="D35" s="62">
        <v>15586.58</v>
      </c>
      <c r="E35" s="2"/>
      <c r="F35" s="2"/>
      <c r="G35" s="2"/>
      <c r="H35" s="2"/>
      <c r="I35" s="2">
        <f t="shared" si="0"/>
        <v>0</v>
      </c>
      <c r="J35"/>
      <c r="K35">
        <v>728701380</v>
      </c>
      <c r="L35" s="9" t="s">
        <v>375</v>
      </c>
      <c r="M35"/>
      <c r="N35" s="24" t="s">
        <v>568</v>
      </c>
    </row>
    <row r="36" spans="1:22" ht="16.5" customHeight="1" x14ac:dyDescent="0.35">
      <c r="A36" t="s">
        <v>287</v>
      </c>
      <c r="B36" s="24" t="s">
        <v>288</v>
      </c>
      <c r="C36" s="32">
        <v>15080</v>
      </c>
      <c r="D36" s="62">
        <v>15080</v>
      </c>
      <c r="E36" s="2">
        <f>D34</f>
        <v>18052.88</v>
      </c>
      <c r="F36" s="2"/>
      <c r="G36" s="2"/>
      <c r="H36" s="2"/>
      <c r="I36" s="2">
        <f t="shared" si="0"/>
        <v>18052.88</v>
      </c>
      <c r="J36" s="2"/>
      <c r="K36">
        <v>721828233</v>
      </c>
      <c r="L36" s="9" t="s">
        <v>228</v>
      </c>
      <c r="M36"/>
    </row>
    <row r="37" spans="1:22" ht="16.5" customHeight="1" x14ac:dyDescent="0.35">
      <c r="A37" t="s">
        <v>363</v>
      </c>
      <c r="B37" t="s">
        <v>364</v>
      </c>
      <c r="C37" s="62">
        <v>14741.36</v>
      </c>
      <c r="D37" s="62">
        <v>14741.36</v>
      </c>
      <c r="E37" s="2"/>
      <c r="F37" s="2"/>
      <c r="G37" s="2"/>
      <c r="H37" s="2"/>
      <c r="I37" s="2">
        <f>SUM(F37:H37)</f>
        <v>0</v>
      </c>
      <c r="J37"/>
      <c r="K37">
        <v>722520874</v>
      </c>
      <c r="L37" s="9" t="s">
        <v>259</v>
      </c>
      <c r="M37"/>
      <c r="N37" t="s">
        <v>563</v>
      </c>
    </row>
    <row r="38" spans="1:22" ht="16.5" customHeight="1" x14ac:dyDescent="0.35">
      <c r="A38" t="s">
        <v>77</v>
      </c>
      <c r="B38" t="s">
        <v>78</v>
      </c>
      <c r="C38" s="62">
        <v>13913.88</v>
      </c>
      <c r="D38" s="62">
        <v>13913.88</v>
      </c>
      <c r="E38" s="36"/>
      <c r="F38" s="2"/>
      <c r="G38" s="2"/>
      <c r="H38" s="2"/>
      <c r="I38" s="2">
        <f t="shared" si="0"/>
        <v>0</v>
      </c>
      <c r="J38"/>
      <c r="K38" t="s">
        <v>100</v>
      </c>
      <c r="L38" s="9" t="s">
        <v>101</v>
      </c>
      <c r="M38"/>
      <c r="N38" t="s">
        <v>547</v>
      </c>
      <c r="V38" t="s">
        <v>421</v>
      </c>
    </row>
    <row r="39" spans="1:22" ht="16.5" customHeight="1" x14ac:dyDescent="0.35">
      <c r="A39" t="s">
        <v>339</v>
      </c>
      <c r="B39" t="s">
        <v>340</v>
      </c>
      <c r="C39" s="62">
        <v>13911.61</v>
      </c>
      <c r="D39" s="62">
        <v>13911.61</v>
      </c>
      <c r="E39" s="2"/>
      <c r="F39" s="27"/>
      <c r="G39" s="27"/>
      <c r="H39" s="27"/>
      <c r="I39" s="2">
        <f t="shared" si="0"/>
        <v>0</v>
      </c>
      <c r="J39"/>
      <c r="K39" t="s">
        <v>442</v>
      </c>
      <c r="L39" s="9" t="s">
        <v>289</v>
      </c>
      <c r="M39"/>
    </row>
    <row r="40" spans="1:22" s="24" customFormat="1" ht="16.5" customHeight="1" x14ac:dyDescent="0.35">
      <c r="A40" t="s">
        <v>324</v>
      </c>
      <c r="B40" t="s">
        <v>325</v>
      </c>
      <c r="C40" s="62">
        <v>13551.85</v>
      </c>
      <c r="D40" s="62">
        <v>13551.85</v>
      </c>
      <c r="E40" s="2"/>
      <c r="F40" s="2"/>
      <c r="G40" s="2"/>
      <c r="H40" s="2"/>
      <c r="I40" s="2">
        <f t="shared" si="0"/>
        <v>0</v>
      </c>
      <c r="J40" s="29"/>
      <c r="K40" s="24" t="s">
        <v>299</v>
      </c>
      <c r="L40" s="28" t="s">
        <v>300</v>
      </c>
      <c r="M40" s="24" t="s">
        <v>301</v>
      </c>
    </row>
    <row r="41" spans="1:22" ht="16.5" customHeight="1" x14ac:dyDescent="0.35">
      <c r="A41" t="s">
        <v>43</v>
      </c>
      <c r="B41" t="s">
        <v>44</v>
      </c>
      <c r="C41" s="62">
        <v>13090.64</v>
      </c>
      <c r="D41" s="62">
        <v>13090.64</v>
      </c>
      <c r="E41" s="2"/>
      <c r="F41" s="2"/>
      <c r="G41" s="2"/>
      <c r="H41" s="2"/>
      <c r="I41" s="2">
        <f t="shared" si="0"/>
        <v>0</v>
      </c>
      <c r="J41"/>
      <c r="K41">
        <v>721314054</v>
      </c>
      <c r="L41" s="9" t="s">
        <v>365</v>
      </c>
      <c r="M41"/>
    </row>
    <row r="42" spans="1:22" ht="16.5" customHeight="1" x14ac:dyDescent="0.35">
      <c r="A42" t="s">
        <v>30</v>
      </c>
      <c r="B42" t="s">
        <v>31</v>
      </c>
      <c r="C42" s="62">
        <v>12717.38</v>
      </c>
      <c r="D42" s="62">
        <v>12717.38</v>
      </c>
      <c r="E42" s="2"/>
      <c r="F42" s="2"/>
      <c r="G42" s="2"/>
      <c r="H42" s="2"/>
      <c r="I42" s="2">
        <f t="shared" si="0"/>
        <v>0</v>
      </c>
      <c r="J42"/>
      <c r="K42" t="s">
        <v>79</v>
      </c>
      <c r="L42" s="9" t="s">
        <v>80</v>
      </c>
      <c r="M42"/>
    </row>
    <row r="43" spans="1:22" ht="16.5" customHeight="1" x14ac:dyDescent="0.35">
      <c r="A43" t="s">
        <v>294</v>
      </c>
      <c r="B43" t="s">
        <v>295</v>
      </c>
      <c r="C43" s="62">
        <v>12436.49</v>
      </c>
      <c r="D43" s="62">
        <v>12436.49</v>
      </c>
      <c r="E43" s="2"/>
      <c r="F43" s="2"/>
      <c r="G43" s="2"/>
      <c r="H43" s="2"/>
      <c r="I43" s="2">
        <f t="shared" si="0"/>
        <v>0</v>
      </c>
      <c r="J43"/>
      <c r="K43">
        <v>728044494</v>
      </c>
      <c r="L43" s="9" t="s">
        <v>341</v>
      </c>
      <c r="M43"/>
    </row>
    <row r="44" spans="1:22" ht="16.5" customHeight="1" x14ac:dyDescent="0.35">
      <c r="A44" t="s">
        <v>73</v>
      </c>
      <c r="B44" t="s">
        <v>74</v>
      </c>
      <c r="C44" s="62">
        <v>11917.92</v>
      </c>
      <c r="D44" s="62">
        <v>11917.92</v>
      </c>
      <c r="E44" s="2"/>
      <c r="F44" s="2"/>
      <c r="G44" s="2"/>
      <c r="H44" s="2"/>
      <c r="I44" s="2">
        <f t="shared" si="0"/>
        <v>0</v>
      </c>
      <c r="J44"/>
      <c r="K44">
        <v>714070356</v>
      </c>
      <c r="L44" s="9" t="s">
        <v>326</v>
      </c>
      <c r="M44"/>
    </row>
    <row r="45" spans="1:22" ht="16.5" customHeight="1" x14ac:dyDescent="0.35">
      <c r="A45" t="s">
        <v>244</v>
      </c>
      <c r="B45" t="s">
        <v>245</v>
      </c>
      <c r="C45" s="62">
        <v>11810.83</v>
      </c>
      <c r="D45" s="62">
        <v>11810.83</v>
      </c>
      <c r="E45" s="2"/>
      <c r="F45" s="2"/>
      <c r="G45" s="2"/>
      <c r="H45" s="2"/>
      <c r="I45" s="2">
        <f t="shared" ref="I45:I77" si="1">SUM(E45:H45)</f>
        <v>0</v>
      </c>
      <c r="J45"/>
      <c r="K45">
        <v>3536805</v>
      </c>
      <c r="L45" s="9" t="s">
        <v>45</v>
      </c>
      <c r="M45"/>
      <c r="N45" t="s">
        <v>564</v>
      </c>
    </row>
    <row r="46" spans="1:22" ht="16.5" customHeight="1" x14ac:dyDescent="0.35">
      <c r="A46" t="s">
        <v>94</v>
      </c>
      <c r="B46" t="s">
        <v>95</v>
      </c>
      <c r="C46" s="62">
        <v>1064.54</v>
      </c>
      <c r="D46" s="62">
        <v>11677.54</v>
      </c>
      <c r="E46" s="2"/>
      <c r="F46" s="2"/>
      <c r="G46" s="2"/>
      <c r="H46" s="2"/>
      <c r="I46" s="2">
        <f t="shared" si="1"/>
        <v>0</v>
      </c>
      <c r="J46"/>
      <c r="K46" t="s">
        <v>32</v>
      </c>
      <c r="L46" s="9" t="s">
        <v>341</v>
      </c>
      <c r="M46"/>
    </row>
    <row r="47" spans="1:22" ht="16.5" customHeight="1" x14ac:dyDescent="0.35">
      <c r="A47" t="s">
        <v>81</v>
      </c>
      <c r="B47" s="18" t="s">
        <v>82</v>
      </c>
      <c r="C47" s="62">
        <v>11671.76</v>
      </c>
      <c r="D47" s="62">
        <v>11671.76</v>
      </c>
      <c r="E47" s="2"/>
      <c r="F47" s="2"/>
      <c r="G47" s="2"/>
      <c r="H47" s="2"/>
      <c r="I47" s="2">
        <f t="shared" si="1"/>
        <v>0</v>
      </c>
      <c r="J47"/>
      <c r="K47">
        <v>717524905</v>
      </c>
      <c r="L47" s="19" t="s">
        <v>296</v>
      </c>
      <c r="M47"/>
    </row>
    <row r="48" spans="1:22" ht="16.5" customHeight="1" x14ac:dyDescent="0.35">
      <c r="A48" t="s">
        <v>106</v>
      </c>
      <c r="B48" t="s">
        <v>107</v>
      </c>
      <c r="C48" s="62">
        <v>11046.92</v>
      </c>
      <c r="D48" s="62">
        <v>11046.92</v>
      </c>
      <c r="E48" s="2"/>
      <c r="F48" s="2"/>
      <c r="G48" s="2"/>
      <c r="H48" s="2"/>
      <c r="I48" s="2">
        <f t="shared" si="1"/>
        <v>0</v>
      </c>
      <c r="J48"/>
      <c r="K48" t="s">
        <v>75</v>
      </c>
      <c r="L48" s="9" t="s">
        <v>76</v>
      </c>
      <c r="M48"/>
    </row>
    <row r="49" spans="1:14" ht="16.5" customHeight="1" x14ac:dyDescent="0.35">
      <c r="A49" t="s">
        <v>271</v>
      </c>
      <c r="B49" t="s">
        <v>272</v>
      </c>
      <c r="C49" s="62">
        <v>10313.32</v>
      </c>
      <c r="D49" s="62">
        <v>10313.32</v>
      </c>
      <c r="E49" s="2"/>
      <c r="F49" s="2"/>
      <c r="G49" s="2"/>
      <c r="H49" s="2"/>
      <c r="I49" s="2">
        <f t="shared" si="1"/>
        <v>0</v>
      </c>
      <c r="J49" s="2"/>
      <c r="K49" t="s">
        <v>246</v>
      </c>
      <c r="L49" s="9" t="s">
        <v>247</v>
      </c>
      <c r="M49"/>
    </row>
    <row r="50" spans="1:14" ht="16.5" customHeight="1" x14ac:dyDescent="0.35">
      <c r="A50" t="s">
        <v>26</v>
      </c>
      <c r="B50" s="24" t="s">
        <v>27</v>
      </c>
      <c r="C50" s="62">
        <v>9635.08</v>
      </c>
      <c r="D50" s="62">
        <v>9635.08</v>
      </c>
      <c r="E50" s="2"/>
      <c r="F50" s="2"/>
      <c r="G50" s="2"/>
      <c r="H50" s="2"/>
      <c r="I50" s="2">
        <f t="shared" si="1"/>
        <v>0</v>
      </c>
      <c r="J50"/>
      <c r="K50" t="s">
        <v>96</v>
      </c>
      <c r="L50" s="9" t="s">
        <v>97</v>
      </c>
      <c r="M50"/>
      <c r="N50" t="s">
        <v>565</v>
      </c>
    </row>
    <row r="51" spans="1:14" ht="16.5" customHeight="1" x14ac:dyDescent="0.35">
      <c r="A51" t="s">
        <v>617</v>
      </c>
      <c r="B51" t="s">
        <v>367</v>
      </c>
      <c r="C51" s="62">
        <v>8959.39</v>
      </c>
      <c r="D51" s="62">
        <v>8959.39</v>
      </c>
      <c r="E51" s="2"/>
      <c r="F51" s="2"/>
      <c r="G51" s="2"/>
      <c r="H51" s="2"/>
      <c r="I51" s="2">
        <f t="shared" si="1"/>
        <v>0</v>
      </c>
      <c r="J51" s="16"/>
      <c r="K51">
        <v>27120187</v>
      </c>
      <c r="L51" s="9" t="s">
        <v>83</v>
      </c>
      <c r="M51"/>
      <c r="N51" t="s">
        <v>566</v>
      </c>
    </row>
    <row r="52" spans="1:14" ht="16.5" customHeight="1" x14ac:dyDescent="0.35">
      <c r="A52" t="s">
        <v>218</v>
      </c>
      <c r="B52" t="s">
        <v>219</v>
      </c>
      <c r="C52" s="62">
        <v>8665.2199999999993</v>
      </c>
      <c r="D52" s="62">
        <v>8665.2199999999993</v>
      </c>
      <c r="E52" s="2">
        <f>D50</f>
        <v>9635.08</v>
      </c>
      <c r="F52" s="2"/>
      <c r="G52" s="2"/>
      <c r="H52" s="2"/>
      <c r="I52" s="2">
        <f t="shared" si="1"/>
        <v>9635.08</v>
      </c>
      <c r="J52" s="10"/>
      <c r="K52" s="10" t="s">
        <v>108</v>
      </c>
      <c r="L52" s="9" t="s">
        <v>109</v>
      </c>
      <c r="M52"/>
    </row>
    <row r="53" spans="1:14" ht="16.5" customHeight="1" x14ac:dyDescent="0.35">
      <c r="A53" t="s">
        <v>241</v>
      </c>
      <c r="B53" t="s">
        <v>242</v>
      </c>
      <c r="C53" s="62">
        <v>7926.05</v>
      </c>
      <c r="D53" s="62">
        <v>7926.05</v>
      </c>
      <c r="E53" s="2"/>
      <c r="F53" s="2"/>
      <c r="G53" s="2"/>
      <c r="H53" s="2"/>
      <c r="I53" s="2">
        <f t="shared" si="1"/>
        <v>0</v>
      </c>
      <c r="J53"/>
      <c r="K53" t="s">
        <v>273</v>
      </c>
      <c r="L53" s="9" t="s">
        <v>274</v>
      </c>
      <c r="M53"/>
      <c r="N53" t="s">
        <v>567</v>
      </c>
    </row>
    <row r="54" spans="1:14" ht="16.5" customHeight="1" x14ac:dyDescent="0.35">
      <c r="A54" t="s">
        <v>359</v>
      </c>
      <c r="B54" t="s">
        <v>360</v>
      </c>
      <c r="C54" s="62">
        <v>6960</v>
      </c>
      <c r="D54" s="62">
        <v>6960</v>
      </c>
      <c r="E54" s="2"/>
      <c r="F54" s="2"/>
      <c r="G54" s="2"/>
      <c r="H54" s="2"/>
      <c r="I54" s="2">
        <f t="shared" si="1"/>
        <v>0</v>
      </c>
      <c r="J54"/>
      <c r="K54" t="s">
        <v>28</v>
      </c>
      <c r="L54" s="9" t="s">
        <v>29</v>
      </c>
      <c r="M54"/>
    </row>
    <row r="55" spans="1:14" ht="16.5" customHeight="1" x14ac:dyDescent="0.35">
      <c r="A55" t="s">
        <v>283</v>
      </c>
      <c r="B55" t="s">
        <v>284</v>
      </c>
      <c r="C55" s="62">
        <v>6270</v>
      </c>
      <c r="D55" s="62">
        <v>6270</v>
      </c>
      <c r="E55" s="2">
        <f>D53</f>
        <v>7926.05</v>
      </c>
      <c r="F55" s="2"/>
      <c r="G55" s="2"/>
      <c r="H55" s="2"/>
      <c r="I55" s="2">
        <f t="shared" si="1"/>
        <v>7926.05</v>
      </c>
      <c r="J55"/>
      <c r="K55">
        <v>700713812</v>
      </c>
      <c r="L55" s="9" t="s">
        <v>368</v>
      </c>
      <c r="M55" t="s">
        <v>369</v>
      </c>
    </row>
    <row r="56" spans="1:14" ht="16.5" customHeight="1" x14ac:dyDescent="0.35">
      <c r="A56" t="s">
        <v>267</v>
      </c>
      <c r="B56" t="s">
        <v>268</v>
      </c>
      <c r="C56" s="62">
        <v>3820.05</v>
      </c>
      <c r="D56" s="62">
        <v>3820.05</v>
      </c>
      <c r="E56" s="2"/>
      <c r="F56" s="2"/>
      <c r="G56" s="2"/>
      <c r="H56" s="2"/>
      <c r="I56" s="2">
        <f t="shared" si="1"/>
        <v>0</v>
      </c>
      <c r="J56"/>
      <c r="K56" t="s">
        <v>220</v>
      </c>
      <c r="L56" s="9" t="s">
        <v>221</v>
      </c>
      <c r="M56"/>
    </row>
    <row r="57" spans="1:14" ht="16.5" customHeight="1" x14ac:dyDescent="0.35">
      <c r="A57" t="s">
        <v>168</v>
      </c>
      <c r="B57" t="s">
        <v>169</v>
      </c>
      <c r="C57" s="62">
        <v>3736.96</v>
      </c>
      <c r="D57" s="62">
        <v>3736.96</v>
      </c>
      <c r="E57" s="2"/>
      <c r="F57" s="2"/>
      <c r="G57" s="2"/>
      <c r="H57" s="2"/>
      <c r="I57" s="2">
        <f t="shared" si="1"/>
        <v>0</v>
      </c>
      <c r="J57"/>
      <c r="K57">
        <v>729324090</v>
      </c>
      <c r="L57" s="9" t="s">
        <v>243</v>
      </c>
      <c r="M57"/>
      <c r="N57" t="s">
        <v>462</v>
      </c>
    </row>
    <row r="58" spans="1:14" ht="16.5" customHeight="1" x14ac:dyDescent="0.35">
      <c r="A58" t="s">
        <v>237</v>
      </c>
      <c r="B58" t="s">
        <v>238</v>
      </c>
      <c r="C58" s="62">
        <v>2900</v>
      </c>
      <c r="D58" s="62">
        <v>2900</v>
      </c>
      <c r="E58" s="2"/>
      <c r="F58" s="2"/>
      <c r="G58" s="2"/>
      <c r="H58" s="2"/>
      <c r="I58" s="2">
        <f t="shared" si="1"/>
        <v>0</v>
      </c>
      <c r="J58"/>
      <c r="K58" t="s">
        <v>361</v>
      </c>
      <c r="L58" s="9" t="s">
        <v>362</v>
      </c>
      <c r="M58"/>
    </row>
    <row r="59" spans="1:14" ht="16.5" customHeight="1" x14ac:dyDescent="0.35">
      <c r="A59" t="s">
        <v>18</v>
      </c>
      <c r="B59" t="s">
        <v>19</v>
      </c>
      <c r="C59" s="62">
        <v>2686.93</v>
      </c>
      <c r="D59" s="62">
        <v>2686.93</v>
      </c>
      <c r="E59" s="2"/>
      <c r="F59" s="2"/>
      <c r="G59" s="2"/>
      <c r="H59" s="2"/>
      <c r="I59" s="2">
        <f t="shared" si="1"/>
        <v>0</v>
      </c>
      <c r="J59"/>
      <c r="K59" t="s">
        <v>285</v>
      </c>
      <c r="L59" s="9" t="s">
        <v>286</v>
      </c>
      <c r="M59"/>
    </row>
    <row r="60" spans="1:14" ht="16.5" customHeight="1" x14ac:dyDescent="0.35">
      <c r="A60" t="s">
        <v>222</v>
      </c>
      <c r="B60" t="s">
        <v>223</v>
      </c>
      <c r="C60" s="62">
        <v>2554.96</v>
      </c>
      <c r="D60" s="62">
        <v>2554.96</v>
      </c>
      <c r="E60" s="2"/>
      <c r="F60" s="2"/>
      <c r="G60" s="2"/>
      <c r="H60" s="2"/>
      <c r="I60" s="2">
        <f t="shared" si="1"/>
        <v>0</v>
      </c>
      <c r="J60" s="2"/>
      <c r="K60" t="s">
        <v>269</v>
      </c>
      <c r="L60" s="9" t="s">
        <v>270</v>
      </c>
      <c r="M60"/>
    </row>
    <row r="61" spans="1:14" ht="16.5" customHeight="1" x14ac:dyDescent="0.35">
      <c r="A61" t="s">
        <v>342</v>
      </c>
      <c r="B61" t="s">
        <v>343</v>
      </c>
      <c r="C61" s="62">
        <v>1440.23</v>
      </c>
      <c r="D61" s="62">
        <v>1440.23</v>
      </c>
      <c r="E61" s="2"/>
      <c r="F61" s="2"/>
      <c r="G61" s="2"/>
      <c r="H61" s="2"/>
      <c r="I61" s="2">
        <f t="shared" si="1"/>
        <v>0</v>
      </c>
      <c r="J61"/>
      <c r="K61" t="s">
        <v>170</v>
      </c>
      <c r="L61" s="9" t="s">
        <v>171</v>
      </c>
      <c r="M61"/>
      <c r="N61" t="s">
        <v>569</v>
      </c>
    </row>
    <row r="62" spans="1:14" ht="16.5" customHeight="1" x14ac:dyDescent="0.35">
      <c r="A62"/>
      <c r="B62"/>
      <c r="C62" s="62"/>
      <c r="D62" s="62"/>
      <c r="E62" s="2"/>
      <c r="F62" s="2"/>
      <c r="G62" s="2"/>
      <c r="H62" s="2"/>
      <c r="I62" s="2">
        <f t="shared" si="1"/>
        <v>0</v>
      </c>
      <c r="J62"/>
      <c r="K62" t="s">
        <v>239</v>
      </c>
      <c r="L62" s="9" t="s">
        <v>240</v>
      </c>
      <c r="M62"/>
    </row>
    <row r="63" spans="1:14" ht="16.5" customHeight="1" x14ac:dyDescent="0.35">
      <c r="A63" t="s">
        <v>264</v>
      </c>
      <c r="B63" s="24" t="s">
        <v>265</v>
      </c>
      <c r="C63" s="62">
        <v>61430</v>
      </c>
      <c r="D63" s="62">
        <v>61430</v>
      </c>
      <c r="E63" s="2"/>
      <c r="F63" s="2"/>
      <c r="G63" s="2"/>
      <c r="H63" s="2"/>
      <c r="I63" s="2">
        <f t="shared" si="1"/>
        <v>0</v>
      </c>
      <c r="J63" s="2"/>
      <c r="K63" t="s">
        <v>20</v>
      </c>
      <c r="L63" s="9" t="s">
        <v>21</v>
      </c>
      <c r="M63"/>
      <c r="N63" s="20"/>
    </row>
    <row r="64" spans="1:14" ht="16.5" customHeight="1" x14ac:dyDescent="0.35">
      <c r="A64" t="s">
        <v>335</v>
      </c>
      <c r="B64" s="24" t="s">
        <v>336</v>
      </c>
      <c r="C64" s="62">
        <v>60876.800000000003</v>
      </c>
      <c r="D64" s="62">
        <v>60876.800000000003</v>
      </c>
      <c r="E64" s="2"/>
      <c r="F64" s="2"/>
      <c r="G64" s="2"/>
      <c r="H64" s="2"/>
      <c r="I64" s="2">
        <f t="shared" si="1"/>
        <v>0</v>
      </c>
      <c r="J64"/>
      <c r="K64" t="s">
        <v>224</v>
      </c>
      <c r="L64" s="9" t="s">
        <v>225</v>
      </c>
      <c r="M64"/>
    </row>
    <row r="65" spans="1:14" ht="16.5" customHeight="1" x14ac:dyDescent="0.35">
      <c r="A65" t="s">
        <v>118</v>
      </c>
      <c r="B65" s="24" t="s">
        <v>119</v>
      </c>
      <c r="C65" s="62">
        <v>37627.99</v>
      </c>
      <c r="D65" s="62">
        <v>37627.99</v>
      </c>
      <c r="E65" s="2"/>
      <c r="F65" s="2"/>
      <c r="G65" s="2"/>
      <c r="H65" s="2"/>
      <c r="I65" s="2">
        <f t="shared" si="1"/>
        <v>0</v>
      </c>
      <c r="J65"/>
      <c r="K65" t="s">
        <v>344</v>
      </c>
      <c r="L65" s="9" t="s">
        <v>345</v>
      </c>
      <c r="M65"/>
    </row>
    <row r="66" spans="1:14" ht="16.5" customHeight="1" x14ac:dyDescent="0.35">
      <c r="A66" t="s">
        <v>50</v>
      </c>
      <c r="B66" s="24" t="s">
        <v>51</v>
      </c>
      <c r="C66" s="62">
        <v>24456.48</v>
      </c>
      <c r="D66" s="62">
        <v>24456.48</v>
      </c>
      <c r="E66" s="2"/>
      <c r="F66" s="2"/>
      <c r="G66" s="2"/>
      <c r="H66" s="2"/>
      <c r="I66" s="2">
        <f t="shared" si="1"/>
        <v>0</v>
      </c>
      <c r="J66"/>
      <c r="K66"/>
      <c r="L66" s="9"/>
      <c r="M66"/>
    </row>
    <row r="67" spans="1:14" ht="16.5" customHeight="1" x14ac:dyDescent="0.35">
      <c r="A67" t="s">
        <v>165</v>
      </c>
      <c r="B67" t="s">
        <v>166</v>
      </c>
      <c r="C67" s="62">
        <v>16852.7</v>
      </c>
      <c r="D67" s="62">
        <v>16852.7</v>
      </c>
      <c r="E67" s="2"/>
      <c r="F67" s="2"/>
      <c r="G67" s="2"/>
      <c r="H67" s="2"/>
      <c r="I67" s="2">
        <f t="shared" si="1"/>
        <v>0</v>
      </c>
      <c r="J67"/>
      <c r="K67"/>
      <c r="L67" s="9" t="s">
        <v>266</v>
      </c>
      <c r="M67"/>
    </row>
    <row r="68" spans="1:14" ht="16.5" customHeight="1" x14ac:dyDescent="0.35">
      <c r="A68" t="s">
        <v>152</v>
      </c>
      <c r="B68" s="24" t="s">
        <v>153</v>
      </c>
      <c r="C68" s="62">
        <v>15826.15</v>
      </c>
      <c r="D68" s="62">
        <v>15826.15</v>
      </c>
      <c r="E68" s="2"/>
      <c r="F68" s="2"/>
      <c r="G68" s="2"/>
      <c r="H68" s="2"/>
      <c r="I68" s="2">
        <f t="shared" si="1"/>
        <v>0</v>
      </c>
      <c r="J68"/>
      <c r="K68" t="s">
        <v>337</v>
      </c>
      <c r="L68" s="9" t="s">
        <v>338</v>
      </c>
      <c r="M68"/>
    </row>
    <row r="69" spans="1:14" ht="16.5" customHeight="1" x14ac:dyDescent="0.35">
      <c r="A69" t="s">
        <v>180</v>
      </c>
      <c r="B69" t="s">
        <v>181</v>
      </c>
      <c r="C69" s="62">
        <v>14230.4</v>
      </c>
      <c r="D69" s="62">
        <v>14230.4</v>
      </c>
      <c r="E69" s="2"/>
      <c r="F69" s="2"/>
      <c r="G69" s="2"/>
      <c r="H69" s="2"/>
      <c r="I69" s="2">
        <f t="shared" si="1"/>
        <v>0</v>
      </c>
      <c r="J69"/>
      <c r="K69" t="s">
        <v>120</v>
      </c>
      <c r="L69" s="9" t="s">
        <v>121</v>
      </c>
      <c r="M69"/>
    </row>
    <row r="70" spans="1:14" ht="16.5" customHeight="1" x14ac:dyDescent="0.35">
      <c r="A70" t="s">
        <v>22</v>
      </c>
      <c r="B70" t="s">
        <v>23</v>
      </c>
      <c r="C70" s="62">
        <v>11366.47</v>
      </c>
      <c r="D70" s="62">
        <v>11366.47</v>
      </c>
      <c r="E70" s="2"/>
      <c r="F70" s="2"/>
      <c r="G70" s="2"/>
      <c r="H70" s="2"/>
      <c r="I70" s="2">
        <f t="shared" si="1"/>
        <v>0</v>
      </c>
      <c r="J70"/>
      <c r="K70" t="s">
        <v>52</v>
      </c>
      <c r="L70" s="9" t="s">
        <v>53</v>
      </c>
      <c r="M70"/>
    </row>
    <row r="71" spans="1:14" ht="16.5" customHeight="1" x14ac:dyDescent="0.35">
      <c r="A71" t="s">
        <v>54</v>
      </c>
      <c r="B71" t="s">
        <v>55</v>
      </c>
      <c r="C71" s="62">
        <v>10605</v>
      </c>
      <c r="D71" s="62">
        <v>10605</v>
      </c>
      <c r="E71" s="2"/>
      <c r="F71" s="2"/>
      <c r="G71" s="2"/>
      <c r="H71" s="2"/>
      <c r="I71" s="2">
        <f t="shared" si="1"/>
        <v>0</v>
      </c>
      <c r="J71"/>
      <c r="K71" t="s">
        <v>416</v>
      </c>
      <c r="L71" s="9" t="s">
        <v>167</v>
      </c>
      <c r="M71"/>
    </row>
    <row r="72" spans="1:14" ht="16.5" customHeight="1" x14ac:dyDescent="0.35">
      <c r="A72" t="s">
        <v>229</v>
      </c>
      <c r="B72" t="s">
        <v>230</v>
      </c>
      <c r="C72" s="62">
        <v>8652.77</v>
      </c>
      <c r="D72" s="62">
        <v>8652.77</v>
      </c>
      <c r="E72" s="2"/>
      <c r="F72" s="2"/>
      <c r="G72" s="2"/>
      <c r="H72" s="2"/>
      <c r="I72" s="2">
        <f t="shared" si="1"/>
        <v>0</v>
      </c>
      <c r="J72"/>
      <c r="K72" t="s">
        <v>154</v>
      </c>
      <c r="L72" s="9" t="s">
        <v>155</v>
      </c>
      <c r="M72" t="s">
        <v>156</v>
      </c>
    </row>
    <row r="73" spans="1:14" ht="16.5" customHeight="1" x14ac:dyDescent="0.35">
      <c r="A73" t="s">
        <v>144</v>
      </c>
      <c r="B73" t="s">
        <v>145</v>
      </c>
      <c r="C73" s="62">
        <v>7766.18</v>
      </c>
      <c r="D73" s="62">
        <v>7766.18</v>
      </c>
      <c r="E73" s="2"/>
      <c r="F73" s="2"/>
      <c r="G73" s="2"/>
      <c r="H73" s="2"/>
      <c r="I73" s="2">
        <f t="shared" si="1"/>
        <v>0</v>
      </c>
      <c r="J73"/>
      <c r="K73" t="s">
        <v>418</v>
      </c>
      <c r="L73" s="9" t="s">
        <v>182</v>
      </c>
      <c r="M73"/>
    </row>
    <row r="74" spans="1:14" ht="16.5" customHeight="1" x14ac:dyDescent="0.35">
      <c r="A74" t="s">
        <v>193</v>
      </c>
      <c r="B74" t="s">
        <v>194</v>
      </c>
      <c r="C74" s="62">
        <v>5898.49</v>
      </c>
      <c r="D74" s="62">
        <v>5898.49</v>
      </c>
      <c r="E74" s="2"/>
      <c r="F74" s="2"/>
      <c r="G74" s="2"/>
      <c r="H74" s="2"/>
      <c r="I74" s="2">
        <f t="shared" si="1"/>
        <v>0</v>
      </c>
      <c r="J74"/>
      <c r="K74" t="s">
        <v>24</v>
      </c>
      <c r="L74" s="9" t="s">
        <v>25</v>
      </c>
      <c r="M74"/>
    </row>
    <row r="75" spans="1:14" ht="16.5" customHeight="1" x14ac:dyDescent="0.35">
      <c r="A75"/>
      <c r="B75"/>
      <c r="C75" s="62"/>
      <c r="D75" s="32"/>
      <c r="E75" s="2"/>
      <c r="F75" s="2"/>
      <c r="G75" s="2"/>
      <c r="H75" s="2"/>
      <c r="I75" s="2">
        <f t="shared" si="1"/>
        <v>0</v>
      </c>
      <c r="J75"/>
      <c r="K75" t="s">
        <v>56</v>
      </c>
      <c r="L75" s="9" t="s">
        <v>57</v>
      </c>
      <c r="M75"/>
    </row>
    <row r="76" spans="1:14" ht="16.5" customHeight="1" x14ac:dyDescent="0.35">
      <c r="A76"/>
      <c r="B76"/>
      <c r="C76" s="62"/>
      <c r="D76" s="62"/>
      <c r="E76" s="2"/>
      <c r="F76" s="2"/>
      <c r="G76" s="2"/>
      <c r="H76" s="2"/>
      <c r="I76" s="2">
        <f t="shared" si="1"/>
        <v>0</v>
      </c>
      <c r="J76"/>
      <c r="K76" t="s">
        <v>231</v>
      </c>
      <c r="L76" s="9" t="s">
        <v>232</v>
      </c>
      <c r="M76"/>
    </row>
    <row r="77" spans="1:14" ht="16.5" customHeight="1" x14ac:dyDescent="0.35">
      <c r="A77" s="37" t="s">
        <v>467</v>
      </c>
      <c r="B77" s="49" t="s">
        <v>468</v>
      </c>
      <c r="C77" s="50">
        <v>730164</v>
      </c>
      <c r="D77" s="46"/>
      <c r="E77" s="29"/>
      <c r="F77" s="2"/>
      <c r="G77" s="2"/>
      <c r="H77" s="2"/>
      <c r="I77" s="2">
        <f t="shared" si="1"/>
        <v>0</v>
      </c>
      <c r="J77"/>
      <c r="K77" t="s">
        <v>146</v>
      </c>
      <c r="L77" s="9" t="s">
        <v>147</v>
      </c>
      <c r="M77"/>
    </row>
    <row r="78" spans="1:14" ht="16.5" customHeight="1" x14ac:dyDescent="0.35">
      <c r="A78" s="40" t="s">
        <v>469</v>
      </c>
      <c r="B78" s="51" t="s">
        <v>470</v>
      </c>
      <c r="C78" s="52">
        <v>459011</v>
      </c>
      <c r="D78" s="47"/>
      <c r="E78" s="2"/>
      <c r="F78" s="29"/>
      <c r="G78" s="29">
        <f>SUM(G2:G77)</f>
        <v>0</v>
      </c>
      <c r="H78" s="29"/>
      <c r="I78" s="29"/>
      <c r="J78"/>
      <c r="K78" t="s">
        <v>195</v>
      </c>
      <c r="L78" s="9" t="s">
        <v>196</v>
      </c>
      <c r="M78" t="s">
        <v>197</v>
      </c>
      <c r="N78" s="26"/>
    </row>
    <row r="79" spans="1:14" ht="16.5" customHeight="1" x14ac:dyDescent="0.35">
      <c r="A79" s="40" t="s">
        <v>471</v>
      </c>
      <c r="B79" s="51" t="s">
        <v>472</v>
      </c>
      <c r="C79" s="52">
        <v>426139</v>
      </c>
      <c r="D79" s="47"/>
      <c r="E79" s="46"/>
      <c r="F79" s="2"/>
      <c r="G79" s="2"/>
      <c r="H79" s="2"/>
      <c r="I79" s="2"/>
      <c r="J79" s="29"/>
      <c r="K79"/>
      <c r="L79" s="9"/>
      <c r="M79"/>
    </row>
    <row r="80" spans="1:14" ht="16.5" customHeight="1" x14ac:dyDescent="0.35">
      <c r="A80" s="40" t="s">
        <v>473</v>
      </c>
      <c r="B80" s="51" t="s">
        <v>474</v>
      </c>
      <c r="C80" s="52">
        <v>327956</v>
      </c>
      <c r="D80" s="47"/>
      <c r="E80" s="47"/>
      <c r="F80" s="46"/>
      <c r="G80" s="46"/>
      <c r="H80" s="46"/>
      <c r="I80" s="46"/>
      <c r="J80"/>
      <c r="K80"/>
      <c r="L80" s="9"/>
      <c r="M80"/>
    </row>
    <row r="81" spans="1:11" x14ac:dyDescent="0.35">
      <c r="A81" s="37" t="s">
        <v>475</v>
      </c>
      <c r="B81" s="49" t="s">
        <v>476</v>
      </c>
      <c r="C81" s="50">
        <v>265938.56</v>
      </c>
      <c r="D81" s="46"/>
      <c r="E81" s="47"/>
      <c r="F81" s="47"/>
      <c r="G81" s="47"/>
      <c r="H81" s="47"/>
      <c r="I81" s="47"/>
      <c r="J81" s="46">
        <v>0</v>
      </c>
      <c r="K81" s="43">
        <v>730164</v>
      </c>
    </row>
    <row r="82" spans="1:11" x14ac:dyDescent="0.35">
      <c r="A82" s="40" t="s">
        <v>477</v>
      </c>
      <c r="B82" s="51" t="s">
        <v>478</v>
      </c>
      <c r="C82" s="52">
        <v>108044</v>
      </c>
      <c r="D82" s="47"/>
      <c r="E82" s="47"/>
      <c r="F82" s="47"/>
      <c r="G82" s="47"/>
      <c r="H82" s="47"/>
      <c r="I82" s="47"/>
      <c r="J82" s="47">
        <v>0</v>
      </c>
      <c r="K82" s="42">
        <v>459011</v>
      </c>
    </row>
    <row r="83" spans="1:11" x14ac:dyDescent="0.35">
      <c r="A83" s="40" t="s">
        <v>479</v>
      </c>
      <c r="B83" s="51" t="s">
        <v>480</v>
      </c>
      <c r="C83" s="52">
        <v>97625</v>
      </c>
      <c r="D83" s="47"/>
      <c r="E83" s="46"/>
      <c r="F83" s="47"/>
      <c r="G83" s="47"/>
      <c r="H83" s="47"/>
      <c r="I83" s="47"/>
      <c r="J83" s="47">
        <v>0</v>
      </c>
      <c r="K83" s="42">
        <v>426139</v>
      </c>
    </row>
    <row r="84" spans="1:11" x14ac:dyDescent="0.35">
      <c r="A84" s="37" t="s">
        <v>481</v>
      </c>
      <c r="B84" s="49" t="s">
        <v>482</v>
      </c>
      <c r="C84" s="50">
        <v>96234</v>
      </c>
      <c r="D84" s="46"/>
      <c r="E84" s="47"/>
      <c r="F84" s="46"/>
      <c r="G84" s="46"/>
      <c r="H84" s="46"/>
      <c r="I84" s="46"/>
      <c r="J84" s="47">
        <v>0</v>
      </c>
      <c r="K84" s="42">
        <v>327956</v>
      </c>
    </row>
    <row r="85" spans="1:11" x14ac:dyDescent="0.35">
      <c r="A85" s="37" t="s">
        <v>483</v>
      </c>
      <c r="B85" s="49" t="s">
        <v>484</v>
      </c>
      <c r="C85" s="50">
        <v>95445</v>
      </c>
      <c r="D85" s="46"/>
      <c r="E85" s="47"/>
      <c r="F85" s="47"/>
      <c r="G85" s="47"/>
      <c r="H85" s="47"/>
      <c r="I85" s="47"/>
      <c r="J85" s="46">
        <v>0</v>
      </c>
      <c r="K85" s="43">
        <v>265938.56</v>
      </c>
    </row>
    <row r="86" spans="1:11" x14ac:dyDescent="0.35">
      <c r="A86" s="40" t="s">
        <v>485</v>
      </c>
      <c r="B86" s="51" t="s">
        <v>486</v>
      </c>
      <c r="C86" s="52">
        <v>95045.87</v>
      </c>
      <c r="D86" s="47"/>
      <c r="E86" s="46"/>
      <c r="F86" s="47"/>
      <c r="G86" s="47"/>
      <c r="H86" s="47"/>
      <c r="I86" s="47"/>
      <c r="J86" s="47">
        <v>0</v>
      </c>
      <c r="K86" s="42">
        <v>108044</v>
      </c>
    </row>
    <row r="87" spans="1:11" x14ac:dyDescent="0.35">
      <c r="A87" s="37" t="s">
        <v>487</v>
      </c>
      <c r="B87" s="49" t="s">
        <v>488</v>
      </c>
      <c r="C87" s="50">
        <v>90209.64</v>
      </c>
      <c r="D87" s="46"/>
      <c r="E87" s="46"/>
      <c r="F87" s="46"/>
      <c r="G87" s="46"/>
      <c r="H87" s="46"/>
      <c r="I87" s="46"/>
      <c r="J87" s="47">
        <v>0</v>
      </c>
      <c r="K87" s="42">
        <v>97625</v>
      </c>
    </row>
    <row r="88" spans="1:11" x14ac:dyDescent="0.35">
      <c r="A88" s="40" t="s">
        <v>489</v>
      </c>
      <c r="B88" s="51" t="s">
        <v>490</v>
      </c>
      <c r="C88" s="52">
        <v>88772</v>
      </c>
      <c r="D88" s="47"/>
      <c r="E88" s="47"/>
      <c r="F88" s="46"/>
      <c r="G88" s="46"/>
      <c r="H88" s="46"/>
      <c r="I88" s="46"/>
      <c r="J88" s="46">
        <v>0</v>
      </c>
      <c r="K88" s="43">
        <v>96234</v>
      </c>
    </row>
    <row r="89" spans="1:11" x14ac:dyDescent="0.35">
      <c r="A89" s="40" t="s">
        <v>491</v>
      </c>
      <c r="B89" s="51" t="s">
        <v>492</v>
      </c>
      <c r="C89" s="52">
        <v>86921.04</v>
      </c>
      <c r="D89" s="47"/>
      <c r="E89" s="46"/>
      <c r="F89" s="47"/>
      <c r="G89" s="47"/>
      <c r="H89" s="47"/>
      <c r="I89" s="47"/>
      <c r="J89" s="46"/>
      <c r="K89" s="43">
        <v>95445</v>
      </c>
    </row>
    <row r="90" spans="1:11" x14ac:dyDescent="0.35">
      <c r="A90" s="40" t="s">
        <v>493</v>
      </c>
      <c r="B90" s="51" t="s">
        <v>494</v>
      </c>
      <c r="C90" s="52">
        <v>84824</v>
      </c>
      <c r="D90" s="47"/>
      <c r="E90" s="47"/>
      <c r="F90" s="46"/>
      <c r="G90" s="46"/>
      <c r="H90" s="46"/>
      <c r="I90" s="46"/>
      <c r="J90" s="47">
        <v>0</v>
      </c>
      <c r="K90" s="42">
        <v>95045.87</v>
      </c>
    </row>
    <row r="91" spans="1:11" x14ac:dyDescent="0.35">
      <c r="A91" s="40" t="s">
        <v>495</v>
      </c>
      <c r="B91" s="51" t="s">
        <v>496</v>
      </c>
      <c r="C91" s="52">
        <v>80450.64</v>
      </c>
      <c r="D91" s="47"/>
      <c r="E91" s="47"/>
      <c r="F91" s="47"/>
      <c r="G91" s="47"/>
      <c r="H91" s="47"/>
      <c r="I91" s="47"/>
      <c r="J91" s="46">
        <v>0</v>
      </c>
      <c r="K91" s="43">
        <v>90209.64</v>
      </c>
    </row>
    <row r="92" spans="1:11" x14ac:dyDescent="0.35">
      <c r="A92" s="41" t="s">
        <v>497</v>
      </c>
      <c r="B92" s="53" t="s">
        <v>498</v>
      </c>
      <c r="C92" s="54">
        <v>75057</v>
      </c>
      <c r="D92" s="48"/>
      <c r="E92" s="47"/>
      <c r="F92" s="47"/>
      <c r="G92" s="47"/>
      <c r="H92" s="47"/>
      <c r="I92" s="47"/>
      <c r="J92" s="47">
        <v>0</v>
      </c>
      <c r="K92" s="42">
        <v>88772</v>
      </c>
    </row>
    <row r="93" spans="1:11" x14ac:dyDescent="0.35">
      <c r="A93" s="41" t="s">
        <v>499</v>
      </c>
      <c r="B93" s="60" t="s">
        <v>500</v>
      </c>
      <c r="C93" s="54">
        <v>70622</v>
      </c>
      <c r="D93" s="48"/>
      <c r="E93" s="47"/>
      <c r="F93" s="47"/>
      <c r="G93" s="47"/>
      <c r="H93" s="47"/>
      <c r="I93" s="47"/>
      <c r="J93" s="47">
        <v>0</v>
      </c>
      <c r="K93" s="42">
        <v>86921.04</v>
      </c>
    </row>
    <row r="94" spans="1:11" x14ac:dyDescent="0.35">
      <c r="A94" s="41" t="s">
        <v>501</v>
      </c>
      <c r="B94" s="53" t="s">
        <v>502</v>
      </c>
      <c r="C94" s="54">
        <v>68859</v>
      </c>
      <c r="D94" s="48"/>
      <c r="E94" s="48"/>
      <c r="F94" s="47"/>
      <c r="G94" s="47"/>
      <c r="H94" s="47"/>
      <c r="I94" s="47"/>
      <c r="J94" s="47">
        <v>0</v>
      </c>
      <c r="K94" s="42">
        <v>84824</v>
      </c>
    </row>
    <row r="95" spans="1:11" x14ac:dyDescent="0.35">
      <c r="A95" s="41" t="s">
        <v>503</v>
      </c>
      <c r="B95" s="53" t="s">
        <v>504</v>
      </c>
      <c r="C95" s="54">
        <v>65603</v>
      </c>
      <c r="D95" s="48"/>
      <c r="E95" s="48"/>
      <c r="F95" s="48"/>
      <c r="G95" s="48"/>
      <c r="H95" s="48"/>
      <c r="I95" s="48"/>
      <c r="J95" s="47">
        <v>0</v>
      </c>
      <c r="K95" s="42">
        <v>80450.64</v>
      </c>
    </row>
    <row r="96" spans="1:11" x14ac:dyDescent="0.35">
      <c r="A96" s="38" t="s">
        <v>505</v>
      </c>
      <c r="B96" s="55" t="s">
        <v>506</v>
      </c>
      <c r="C96" s="56">
        <v>65173.16</v>
      </c>
      <c r="D96" s="39"/>
      <c r="E96" s="48"/>
      <c r="F96" s="48"/>
      <c r="G96" s="48"/>
      <c r="H96" s="48"/>
      <c r="I96" s="48"/>
      <c r="J96" s="48">
        <v>0</v>
      </c>
      <c r="K96" s="44">
        <v>75057</v>
      </c>
    </row>
    <row r="97" spans="1:11" x14ac:dyDescent="0.35">
      <c r="A97" s="40" t="s">
        <v>507</v>
      </c>
      <c r="B97" s="51" t="s">
        <v>508</v>
      </c>
      <c r="C97" s="52">
        <v>64959</v>
      </c>
      <c r="D97" s="47"/>
      <c r="E97" s="48"/>
      <c r="F97" s="48"/>
      <c r="G97" s="48"/>
      <c r="H97" s="48"/>
      <c r="I97" s="48"/>
      <c r="J97" s="48">
        <v>0</v>
      </c>
      <c r="K97" s="44">
        <v>70622</v>
      </c>
    </row>
    <row r="98" spans="1:11" x14ac:dyDescent="0.35">
      <c r="A98" s="41" t="s">
        <v>509</v>
      </c>
      <c r="B98" s="53" t="s">
        <v>510</v>
      </c>
      <c r="C98" s="54">
        <v>61038</v>
      </c>
      <c r="D98" s="48"/>
      <c r="E98" s="39"/>
      <c r="F98" s="48"/>
      <c r="G98" s="48"/>
      <c r="H98" s="48"/>
      <c r="I98" s="48"/>
      <c r="J98" s="48">
        <v>0</v>
      </c>
      <c r="K98" s="44">
        <v>68859</v>
      </c>
    </row>
    <row r="99" spans="1:11" x14ac:dyDescent="0.35">
      <c r="A99" s="41" t="s">
        <v>511</v>
      </c>
      <c r="B99" s="53" t="s">
        <v>512</v>
      </c>
      <c r="C99" s="54">
        <v>59940</v>
      </c>
      <c r="D99" s="48"/>
      <c r="E99" s="47"/>
      <c r="F99" s="39"/>
      <c r="G99" s="39"/>
      <c r="H99" s="39"/>
      <c r="I99" s="39"/>
      <c r="J99" s="48">
        <v>0</v>
      </c>
      <c r="K99" s="44">
        <v>65603</v>
      </c>
    </row>
    <row r="100" spans="1:11" x14ac:dyDescent="0.35">
      <c r="A100" s="38" t="s">
        <v>513</v>
      </c>
      <c r="B100" s="55" t="s">
        <v>514</v>
      </c>
      <c r="C100" s="56">
        <v>57684</v>
      </c>
      <c r="D100" s="39"/>
      <c r="E100" s="48"/>
      <c r="F100" s="47"/>
      <c r="G100" s="47"/>
      <c r="H100" s="47"/>
      <c r="I100" s="47"/>
      <c r="J100" s="39">
        <v>0</v>
      </c>
      <c r="K100" s="45">
        <v>65173.16</v>
      </c>
    </row>
    <row r="101" spans="1:11" x14ac:dyDescent="0.35">
      <c r="A101" s="38" t="s">
        <v>515</v>
      </c>
      <c r="B101" s="55" t="s">
        <v>516</v>
      </c>
      <c r="C101" s="56">
        <v>56766</v>
      </c>
      <c r="D101" s="39"/>
      <c r="E101" s="48"/>
      <c r="F101" s="48"/>
      <c r="G101" s="48"/>
      <c r="H101" s="48"/>
      <c r="I101" s="48"/>
      <c r="J101" s="47">
        <v>0</v>
      </c>
      <c r="K101" s="42">
        <v>64959</v>
      </c>
    </row>
    <row r="102" spans="1:11" x14ac:dyDescent="0.35">
      <c r="A102" s="41" t="s">
        <v>517</v>
      </c>
      <c r="B102" s="60" t="s">
        <v>518</v>
      </c>
      <c r="C102" s="54">
        <v>56510</v>
      </c>
      <c r="D102" s="48"/>
      <c r="E102" s="39"/>
      <c r="F102" s="48"/>
      <c r="G102" s="48"/>
      <c r="H102" s="48"/>
      <c r="I102" s="48"/>
      <c r="J102" s="48">
        <v>0</v>
      </c>
      <c r="K102" s="44">
        <v>61038</v>
      </c>
    </row>
    <row r="103" spans="1:11" x14ac:dyDescent="0.35">
      <c r="A103" s="40" t="s">
        <v>519</v>
      </c>
      <c r="B103" s="51" t="s">
        <v>520</v>
      </c>
      <c r="C103" s="52">
        <v>55915.39</v>
      </c>
      <c r="D103" s="47"/>
      <c r="E103" s="39"/>
      <c r="F103" s="39"/>
      <c r="G103" s="39"/>
      <c r="H103" s="39"/>
      <c r="I103" s="39"/>
      <c r="J103" s="48">
        <v>0</v>
      </c>
      <c r="K103" s="44">
        <v>59940</v>
      </c>
    </row>
    <row r="104" spans="1:11" x14ac:dyDescent="0.35">
      <c r="A104" s="41" t="s">
        <v>521</v>
      </c>
      <c r="B104" s="53" t="s">
        <v>522</v>
      </c>
      <c r="C104" s="54">
        <v>48680</v>
      </c>
      <c r="D104" s="48"/>
      <c r="E104" s="48"/>
      <c r="F104" s="39"/>
      <c r="G104" s="39"/>
      <c r="H104" s="39"/>
      <c r="I104" s="39"/>
      <c r="J104" s="39">
        <v>0</v>
      </c>
      <c r="K104" s="45">
        <v>57684</v>
      </c>
    </row>
    <row r="105" spans="1:11" x14ac:dyDescent="0.35">
      <c r="A105" s="38" t="s">
        <v>523</v>
      </c>
      <c r="B105" s="55" t="s">
        <v>524</v>
      </c>
      <c r="C105" s="56">
        <v>45925</v>
      </c>
      <c r="D105" s="39"/>
      <c r="E105" s="47"/>
      <c r="F105" s="48"/>
      <c r="G105" s="48"/>
      <c r="H105" s="48"/>
      <c r="I105" s="48"/>
      <c r="J105" s="39">
        <v>0</v>
      </c>
      <c r="K105" s="45">
        <v>56766</v>
      </c>
    </row>
    <row r="106" spans="1:11" x14ac:dyDescent="0.35">
      <c r="A106" s="41" t="s">
        <v>525</v>
      </c>
      <c r="B106" s="57" t="s">
        <v>526</v>
      </c>
      <c r="C106" s="54">
        <v>45318.64</v>
      </c>
      <c r="D106" s="48"/>
      <c r="E106" s="48"/>
      <c r="F106" s="47"/>
      <c r="G106" s="47"/>
      <c r="H106" s="47"/>
      <c r="I106" s="47"/>
      <c r="J106" s="48">
        <v>0</v>
      </c>
      <c r="K106" s="44">
        <v>56510</v>
      </c>
    </row>
    <row r="107" spans="1:11" x14ac:dyDescent="0.35">
      <c r="A107" s="40" t="s">
        <v>527</v>
      </c>
      <c r="B107" s="58" t="s">
        <v>528</v>
      </c>
      <c r="C107" s="52">
        <v>45017.36</v>
      </c>
      <c r="D107" s="47"/>
      <c r="E107" s="39"/>
      <c r="F107" s="48"/>
      <c r="G107" s="48"/>
      <c r="H107" s="48"/>
      <c r="I107" s="48"/>
      <c r="J107" s="47">
        <v>0</v>
      </c>
      <c r="K107" s="42">
        <v>55915.39</v>
      </c>
    </row>
    <row r="108" spans="1:11" x14ac:dyDescent="0.35">
      <c r="A108" s="41" t="s">
        <v>529</v>
      </c>
      <c r="B108" s="53" t="s">
        <v>530</v>
      </c>
      <c r="C108" s="54">
        <v>43820</v>
      </c>
      <c r="D108" s="48"/>
      <c r="E108" s="48"/>
      <c r="F108" s="39"/>
      <c r="G108" s="39"/>
      <c r="H108" s="39"/>
      <c r="I108" s="39"/>
      <c r="J108" s="48">
        <v>0</v>
      </c>
      <c r="K108" s="44">
        <v>48680</v>
      </c>
    </row>
    <row r="109" spans="1:11" x14ac:dyDescent="0.35">
      <c r="A109" s="41" t="s">
        <v>531</v>
      </c>
      <c r="B109" s="53" t="s">
        <v>532</v>
      </c>
      <c r="C109" s="54">
        <v>42108</v>
      </c>
      <c r="D109" s="48"/>
      <c r="E109" s="47"/>
      <c r="F109" s="48"/>
      <c r="G109" s="48"/>
      <c r="H109" s="48"/>
      <c r="I109" s="48"/>
      <c r="J109" s="39">
        <v>0</v>
      </c>
      <c r="K109" s="45">
        <v>45925</v>
      </c>
    </row>
    <row r="110" spans="1:11" x14ac:dyDescent="0.35">
      <c r="A110" s="41" t="s">
        <v>533</v>
      </c>
      <c r="B110" s="53" t="s">
        <v>534</v>
      </c>
      <c r="C110" s="54">
        <v>41962.76</v>
      </c>
      <c r="D110" s="48"/>
      <c r="E110" s="48"/>
      <c r="F110" s="47"/>
      <c r="G110" s="47"/>
      <c r="H110" s="47"/>
      <c r="I110" s="47"/>
      <c r="J110" s="48">
        <v>0</v>
      </c>
      <c r="K110" s="44">
        <v>45318.64</v>
      </c>
    </row>
    <row r="111" spans="1:11" x14ac:dyDescent="0.35">
      <c r="A111" s="41" t="s">
        <v>535</v>
      </c>
      <c r="B111" s="53" t="s">
        <v>536</v>
      </c>
      <c r="C111" s="54">
        <v>39462</v>
      </c>
      <c r="D111" s="48"/>
      <c r="E111" s="48"/>
      <c r="F111" s="48"/>
      <c r="G111" s="48"/>
      <c r="H111" s="48"/>
      <c r="I111" s="48"/>
      <c r="J111" s="47">
        <v>0</v>
      </c>
      <c r="K111" s="42">
        <v>45017.36</v>
      </c>
    </row>
    <row r="112" spans="1:11" x14ac:dyDescent="0.35">
      <c r="A112" s="41" t="s">
        <v>537</v>
      </c>
      <c r="B112" s="53" t="s">
        <v>538</v>
      </c>
      <c r="C112" s="54">
        <v>39348</v>
      </c>
      <c r="D112" s="48"/>
      <c r="E112" s="48"/>
      <c r="F112" s="48"/>
      <c r="G112" s="48"/>
      <c r="H112" s="48"/>
      <c r="I112" s="48"/>
      <c r="J112" s="48">
        <v>0</v>
      </c>
      <c r="K112" s="44">
        <v>43820</v>
      </c>
    </row>
    <row r="113" spans="1:11" x14ac:dyDescent="0.35">
      <c r="A113" s="41" t="s">
        <v>539</v>
      </c>
      <c r="B113" s="53" t="s">
        <v>540</v>
      </c>
      <c r="C113" s="54">
        <v>36515</v>
      </c>
      <c r="D113" s="48"/>
      <c r="E113" s="48"/>
      <c r="F113" s="48"/>
      <c r="G113" s="48"/>
      <c r="H113" s="48"/>
      <c r="I113" s="48"/>
      <c r="J113" s="48">
        <v>0</v>
      </c>
      <c r="K113" s="44">
        <v>42108</v>
      </c>
    </row>
    <row r="114" spans="1:11" x14ac:dyDescent="0.35">
      <c r="A114" s="41" t="s">
        <v>541</v>
      </c>
      <c r="B114" s="53" t="s">
        <v>542</v>
      </c>
      <c r="C114" s="54">
        <v>33150</v>
      </c>
      <c r="D114" s="48"/>
      <c r="E114" s="48"/>
      <c r="F114" s="48"/>
      <c r="G114" s="48"/>
      <c r="H114" s="48"/>
      <c r="I114" s="48"/>
      <c r="J114" s="48">
        <v>0</v>
      </c>
      <c r="K114" s="44">
        <v>41962.76</v>
      </c>
    </row>
    <row r="115" spans="1:11" x14ac:dyDescent="0.35">
      <c r="A115" s="40" t="s">
        <v>543</v>
      </c>
      <c r="B115" s="51" t="s">
        <v>544</v>
      </c>
      <c r="C115" s="52">
        <v>27556.26</v>
      </c>
      <c r="D115" s="47"/>
      <c r="E115" s="48"/>
      <c r="F115" s="48"/>
      <c r="G115" s="48"/>
      <c r="H115" s="48"/>
      <c r="I115" s="48"/>
      <c r="J115" s="48">
        <v>0</v>
      </c>
      <c r="K115" s="44">
        <v>39462</v>
      </c>
    </row>
    <row r="116" spans="1:11" x14ac:dyDescent="0.35">
      <c r="E116" s="48">
        <f t="shared" ref="E116:J116" si="2">SUM(E2:E115)</f>
        <v>371175.62</v>
      </c>
      <c r="F116" s="48">
        <f t="shared" si="2"/>
        <v>56350.04</v>
      </c>
      <c r="G116" s="48">
        <f t="shared" si="2"/>
        <v>0</v>
      </c>
      <c r="H116" s="48">
        <f t="shared" si="2"/>
        <v>0</v>
      </c>
      <c r="I116" s="78">
        <f t="shared" si="2"/>
        <v>427525.66</v>
      </c>
      <c r="J116" s="78">
        <f t="shared" si="2"/>
        <v>17040</v>
      </c>
      <c r="K116" s="44">
        <v>39348</v>
      </c>
    </row>
    <row r="117" spans="1:11" x14ac:dyDescent="0.35">
      <c r="E117" s="47"/>
      <c r="F117" s="48"/>
      <c r="G117" s="48"/>
      <c r="H117" s="48"/>
      <c r="I117" s="75"/>
      <c r="J117" s="75">
        <v>0</v>
      </c>
      <c r="K117" s="44">
        <v>36515</v>
      </c>
    </row>
    <row r="118" spans="1:11" x14ac:dyDescent="0.35">
      <c r="F118" s="47"/>
      <c r="G118" s="47"/>
      <c r="H118" s="42"/>
      <c r="I118" s="76"/>
      <c r="J118" s="77"/>
      <c r="K118" s="73">
        <v>33150</v>
      </c>
    </row>
    <row r="119" spans="1:11" x14ac:dyDescent="0.35">
      <c r="B119" s="3" t="s">
        <v>550</v>
      </c>
      <c r="J119" s="76">
        <v>0</v>
      </c>
      <c r="K119" s="74">
        <v>27556.26</v>
      </c>
    </row>
  </sheetData>
  <hyperlinks>
    <hyperlink ref="L24" r:id="rId1" xr:uid="{00000000-0004-0000-0000-000000000000}"/>
    <hyperlink ref="L63" r:id="rId2" xr:uid="{00000000-0004-0000-0000-000001000000}"/>
    <hyperlink ref="L33" r:id="rId3" xr:uid="{00000000-0004-0000-0000-000002000000}"/>
    <hyperlink ref="L74" r:id="rId4" xr:uid="{00000000-0004-0000-0000-000003000000}"/>
    <hyperlink ref="L54" r:id="rId5" xr:uid="{00000000-0004-0000-0000-000004000000}"/>
    <hyperlink ref="L34" r:id="rId6" xr:uid="{00000000-0004-0000-0000-000005000000}"/>
    <hyperlink ref="L28" r:id="rId7" xr:uid="{00000000-0004-0000-0000-000006000000}"/>
    <hyperlink ref="L45" r:id="rId8" xr:uid="{00000000-0004-0000-0000-000007000000}"/>
    <hyperlink ref="K26" r:id="rId9" xr:uid="{00000000-0004-0000-0000-000008000000}"/>
    <hyperlink ref="L70" r:id="rId10" xr:uid="{00000000-0004-0000-0000-000009000000}"/>
    <hyperlink ref="L75" r:id="rId11" xr:uid="{00000000-0004-0000-0000-00000A000000}"/>
    <hyperlink ref="L11" r:id="rId12" xr:uid="{00000000-0004-0000-0000-00000B000000}"/>
    <hyperlink ref="L16" r:id="rId13" xr:uid="{00000000-0004-0000-0000-00000C000000}"/>
    <hyperlink ref="L20" r:id="rId14" xr:uid="{00000000-0004-0000-0000-00000D000000}"/>
    <hyperlink ref="L48" r:id="rId15" xr:uid="{00000000-0004-0000-0000-00000E000000}"/>
    <hyperlink ref="L42" r:id="rId16" xr:uid="{00000000-0004-0000-0000-00000F000000}"/>
    <hyperlink ref="L51" r:id="rId17" xr:uid="{00000000-0004-0000-0000-000010000000}"/>
    <hyperlink ref="L8" r:id="rId18" xr:uid="{00000000-0004-0000-0000-000011000000}"/>
    <hyperlink ref="L27" r:id="rId19" xr:uid="{00000000-0004-0000-0000-000012000000}"/>
    <hyperlink ref="L50" r:id="rId20" xr:uid="{00000000-0004-0000-0000-000013000000}"/>
    <hyperlink ref="L38" r:id="rId21" xr:uid="{00000000-0004-0000-0000-000014000000}"/>
    <hyperlink ref="L31" r:id="rId22" xr:uid="{00000000-0004-0000-0000-000015000000}"/>
    <hyperlink ref="L52" r:id="rId23" xr:uid="{00000000-0004-0000-0000-000016000000}"/>
    <hyperlink ref="L12" r:id="rId24" xr:uid="{00000000-0004-0000-0000-000017000000}"/>
    <hyperlink ref="L69" r:id="rId25" xr:uid="{00000000-0004-0000-0000-000018000000}"/>
    <hyperlink ref="L15" r:id="rId26" xr:uid="{00000000-0004-0000-0000-000019000000}"/>
    <hyperlink ref="L4" r:id="rId27" xr:uid="{00000000-0004-0000-0000-00001A000000}"/>
    <hyperlink ref="L14" r:id="rId28" xr:uid="{00000000-0004-0000-0000-00001B000000}"/>
    <hyperlink ref="L2" r:id="rId29" xr:uid="{00000000-0004-0000-0000-00001C000000}"/>
    <hyperlink ref="L5" r:id="rId30" xr:uid="{00000000-0004-0000-0000-00001D000000}"/>
    <hyperlink ref="L6" r:id="rId31" xr:uid="{00000000-0004-0000-0000-00001E000000}"/>
    <hyperlink ref="L7" r:id="rId32" xr:uid="{00000000-0004-0000-0000-00001F000000}"/>
    <hyperlink ref="L9" r:id="rId33" xr:uid="{00000000-0004-0000-0000-000020000000}"/>
    <hyperlink ref="L10" r:id="rId34" xr:uid="{00000000-0004-0000-0000-000021000000}"/>
    <hyperlink ref="L13" r:id="rId35" xr:uid="{00000000-0004-0000-0000-000022000000}"/>
    <hyperlink ref="L29" r:id="rId36" xr:uid="{00000000-0004-0000-0000-000023000000}"/>
    <hyperlink ref="L25" r:id="rId37" xr:uid="{00000000-0004-0000-0000-000024000000}"/>
    <hyperlink ref="L18" r:id="rId38" xr:uid="{00000000-0004-0000-0000-000025000000}"/>
    <hyperlink ref="L39" r:id="rId39" xr:uid="{00000000-0004-0000-0000-000026000000}"/>
    <hyperlink ref="O3" r:id="rId40" xr:uid="{00000000-0004-0000-0000-000027000000}"/>
  </hyperlinks>
  <pageMargins left="0.7" right="0.7" top="0.75" bottom="0.75" header="0.3" footer="0.3"/>
  <pageSetup orientation="portrait"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3"/>
  <sheetViews>
    <sheetView zoomScaleNormal="100" workbookViewId="0">
      <pane xSplit="13" topLeftCell="N1" activePane="topRight" state="frozen"/>
      <selection pane="topRight" activeCell="M21" sqref="M21"/>
    </sheetView>
  </sheetViews>
  <sheetFormatPr defaultRowHeight="14.5" x14ac:dyDescent="0.35"/>
  <cols>
    <col min="1" max="1" width="9.1796875" style="3"/>
    <col min="2" max="2" width="34" style="3" customWidth="1"/>
    <col min="3" max="3" width="11.453125" style="4" bestFit="1" customWidth="1"/>
    <col min="4" max="4" width="13.453125" style="4" customWidth="1"/>
    <col min="5" max="9" width="13.453125" style="4" hidden="1" customWidth="1"/>
    <col min="10" max="10" width="14.453125" style="5" hidden="1" customWidth="1"/>
    <col min="11" max="11" width="16.54296875" style="5" customWidth="1"/>
    <col min="12" max="12" width="25.54296875" style="5" customWidth="1"/>
    <col min="13" max="13" width="20.81640625" style="5" customWidth="1"/>
    <col min="14" max="14" width="48.81640625" customWidth="1"/>
    <col min="17" max="17" width="10.1796875" bestFit="1" customWidth="1"/>
    <col min="31" max="32" width="10.453125" bestFit="1" customWidth="1"/>
    <col min="33" max="33" width="11.81640625" bestFit="1" customWidth="1"/>
  </cols>
  <sheetData>
    <row r="1" spans="1:17" s="1" customFormat="1" ht="25.5" customHeight="1" x14ac:dyDescent="0.35">
      <c r="A1" s="7" t="s">
        <v>0</v>
      </c>
      <c r="B1" s="7" t="s">
        <v>1</v>
      </c>
      <c r="C1" s="8" t="s">
        <v>2</v>
      </c>
      <c r="D1" s="8" t="s">
        <v>3</v>
      </c>
      <c r="E1" s="8" t="s">
        <v>450</v>
      </c>
      <c r="F1" s="8" t="s">
        <v>451</v>
      </c>
      <c r="G1" s="8" t="s">
        <v>452</v>
      </c>
      <c r="H1" s="8" t="s">
        <v>453</v>
      </c>
      <c r="I1" s="8" t="s">
        <v>457</v>
      </c>
      <c r="J1" s="14" t="s">
        <v>441</v>
      </c>
      <c r="K1" s="6" t="s">
        <v>4</v>
      </c>
      <c r="L1" s="6" t="s">
        <v>5</v>
      </c>
      <c r="M1" s="6" t="s">
        <v>6</v>
      </c>
      <c r="N1" s="1" t="s">
        <v>440</v>
      </c>
    </row>
    <row r="2" spans="1:17" ht="16.5" customHeight="1" x14ac:dyDescent="0.35">
      <c r="A2" t="s">
        <v>248</v>
      </c>
      <c r="B2" t="s">
        <v>249</v>
      </c>
      <c r="C2" s="2">
        <f>D2</f>
        <v>282695.94</v>
      </c>
      <c r="D2" s="2">
        <v>282695.94</v>
      </c>
      <c r="E2" s="2"/>
      <c r="F2" s="2"/>
      <c r="G2" s="2"/>
      <c r="H2" s="2"/>
      <c r="I2" s="2">
        <f>SUM(E2:H2)</f>
        <v>0</v>
      </c>
      <c r="J2"/>
      <c r="K2" t="s">
        <v>376</v>
      </c>
      <c r="L2" s="9" t="s">
        <v>250</v>
      </c>
      <c r="M2" t="s">
        <v>251</v>
      </c>
      <c r="N2" t="s">
        <v>387</v>
      </c>
    </row>
    <row r="3" spans="1:17" ht="16.5" customHeight="1" x14ac:dyDescent="0.35">
      <c r="A3" t="s">
        <v>370</v>
      </c>
      <c r="B3" s="23" t="s">
        <v>371</v>
      </c>
      <c r="C3" s="2">
        <f>D3</f>
        <v>278632</v>
      </c>
      <c r="D3" s="2">
        <v>278632</v>
      </c>
      <c r="E3" s="2"/>
      <c r="F3" s="2"/>
      <c r="G3" s="2"/>
      <c r="H3" s="2"/>
      <c r="I3" s="2">
        <f t="shared" ref="I3:I68" si="0">SUM(E3:H3)</f>
        <v>0</v>
      </c>
      <c r="J3" s="2"/>
      <c r="K3" t="s">
        <v>381</v>
      </c>
      <c r="L3" s="9" t="s">
        <v>382</v>
      </c>
      <c r="M3" t="s">
        <v>372</v>
      </c>
      <c r="N3" s="25" t="s">
        <v>404</v>
      </c>
    </row>
    <row r="4" spans="1:17" ht="16.5" customHeight="1" x14ac:dyDescent="0.35">
      <c r="A4" t="s">
        <v>275</v>
      </c>
      <c r="B4" t="s">
        <v>276</v>
      </c>
      <c r="C4" s="2">
        <f>D4</f>
        <v>242441.28</v>
      </c>
      <c r="D4" s="15">
        <v>242441.28</v>
      </c>
      <c r="E4" s="15"/>
      <c r="F4" s="15"/>
      <c r="G4" s="15"/>
      <c r="H4" s="15"/>
      <c r="I4" s="2">
        <f t="shared" si="0"/>
        <v>0</v>
      </c>
      <c r="J4" s="2"/>
      <c r="K4" t="s">
        <v>277</v>
      </c>
      <c r="L4" s="9" t="s">
        <v>278</v>
      </c>
      <c r="M4"/>
      <c r="N4" s="20" t="s">
        <v>419</v>
      </c>
    </row>
    <row r="5" spans="1:17" ht="16.5" customHeight="1" x14ac:dyDescent="0.35">
      <c r="A5" t="s">
        <v>148</v>
      </c>
      <c r="B5" t="s">
        <v>149</v>
      </c>
      <c r="C5" s="2">
        <f>D5</f>
        <v>228988.9</v>
      </c>
      <c r="D5" s="15">
        <v>228988.9</v>
      </c>
      <c r="E5" s="15"/>
      <c r="F5" s="15"/>
      <c r="G5" s="15"/>
      <c r="H5" s="15"/>
      <c r="I5" s="2">
        <f t="shared" si="0"/>
        <v>0</v>
      </c>
      <c r="J5" s="2"/>
      <c r="K5" t="s">
        <v>150</v>
      </c>
      <c r="L5" s="9" t="s">
        <v>151</v>
      </c>
      <c r="M5"/>
      <c r="N5" s="24" t="s">
        <v>403</v>
      </c>
    </row>
    <row r="6" spans="1:17" ht="16.5" customHeight="1" x14ac:dyDescent="0.35">
      <c r="A6" t="s">
        <v>212</v>
      </c>
      <c r="B6" s="30" t="s">
        <v>213</v>
      </c>
      <c r="C6" s="2">
        <v>219439.2</v>
      </c>
      <c r="D6" s="2">
        <v>0</v>
      </c>
      <c r="E6" s="2">
        <f>0.7*C6</f>
        <v>153607.44</v>
      </c>
      <c r="F6" s="2"/>
      <c r="G6" s="2"/>
      <c r="H6" s="2"/>
      <c r="I6" s="2">
        <f>SUM(E6:H6)</f>
        <v>153607.44</v>
      </c>
      <c r="J6" s="34">
        <f>I6</f>
        <v>153607.44</v>
      </c>
      <c r="K6" t="s">
        <v>426</v>
      </c>
      <c r="L6" s="9" t="s">
        <v>214</v>
      </c>
      <c r="M6"/>
      <c r="N6" t="s">
        <v>439</v>
      </c>
    </row>
    <row r="7" spans="1:17" ht="16.5" customHeight="1" x14ac:dyDescent="0.35">
      <c r="A7" t="s">
        <v>315</v>
      </c>
      <c r="B7" t="s">
        <v>316</v>
      </c>
      <c r="C7" s="2">
        <f>D7</f>
        <v>126751.8</v>
      </c>
      <c r="D7" s="2">
        <v>126751.8</v>
      </c>
      <c r="E7" s="2"/>
      <c r="F7" s="2"/>
      <c r="G7" s="2"/>
      <c r="H7" s="2"/>
      <c r="I7" s="2">
        <f t="shared" si="0"/>
        <v>0</v>
      </c>
      <c r="K7" t="s">
        <v>317</v>
      </c>
      <c r="L7" s="9" t="s">
        <v>318</v>
      </c>
      <c r="M7"/>
      <c r="N7" t="s">
        <v>427</v>
      </c>
    </row>
    <row r="8" spans="1:17" ht="16.5" customHeight="1" x14ac:dyDescent="0.35">
      <c r="A8" t="s">
        <v>355</v>
      </c>
      <c r="B8" t="s">
        <v>356</v>
      </c>
      <c r="C8" s="2">
        <f>D8</f>
        <v>96606.9</v>
      </c>
      <c r="D8" s="2">
        <v>96606.9</v>
      </c>
      <c r="E8" s="2"/>
      <c r="F8" s="2"/>
      <c r="G8" s="2"/>
      <c r="H8" s="2"/>
      <c r="I8" s="2">
        <f t="shared" si="0"/>
        <v>0</v>
      </c>
      <c r="J8" s="17"/>
      <c r="K8" t="s">
        <v>377</v>
      </c>
      <c r="L8" s="9" t="s">
        <v>357</v>
      </c>
      <c r="M8" t="s">
        <v>358</v>
      </c>
      <c r="N8" t="s">
        <v>398</v>
      </c>
    </row>
    <row r="9" spans="1:17" x14ac:dyDescent="0.35">
      <c r="A9" t="s">
        <v>135</v>
      </c>
      <c r="B9" t="s">
        <v>456</v>
      </c>
      <c r="C9" s="2">
        <v>93791.31</v>
      </c>
      <c r="D9" s="2">
        <f>C9</f>
        <v>93791.31</v>
      </c>
      <c r="E9" s="2"/>
      <c r="F9" s="2"/>
      <c r="G9" s="2"/>
      <c r="H9" s="2">
        <f>SUM(D9:G9)</f>
        <v>93791.31</v>
      </c>
      <c r="I9" s="2">
        <f>SUM(E9:H9)</f>
        <v>93791.31</v>
      </c>
      <c r="J9" s="2"/>
      <c r="K9" s="4"/>
      <c r="L9" s="4"/>
      <c r="M9" t="s">
        <v>454</v>
      </c>
      <c r="N9" t="s">
        <v>551</v>
      </c>
      <c r="O9" s="9" t="s">
        <v>136</v>
      </c>
      <c r="Q9" s="31" t="s">
        <v>455</v>
      </c>
    </row>
    <row r="10" spans="1:17" ht="16.5" customHeight="1" x14ac:dyDescent="0.35">
      <c r="A10" t="s">
        <v>132</v>
      </c>
      <c r="B10" s="18" t="s">
        <v>133</v>
      </c>
      <c r="C10" s="2">
        <v>91360</v>
      </c>
      <c r="D10" s="32">
        <v>91360</v>
      </c>
      <c r="E10" s="15"/>
      <c r="F10" s="15"/>
      <c r="G10" s="15"/>
      <c r="H10" s="15"/>
      <c r="I10" s="2">
        <f t="shared" si="0"/>
        <v>0</v>
      </c>
      <c r="J10" s="2"/>
      <c r="K10" t="s">
        <v>378</v>
      </c>
      <c r="L10" s="9" t="s">
        <v>134</v>
      </c>
      <c r="M10"/>
      <c r="N10" t="s">
        <v>420</v>
      </c>
    </row>
    <row r="11" spans="1:17" ht="16.5" customHeight="1" x14ac:dyDescent="0.35">
      <c r="A11" t="s">
        <v>215</v>
      </c>
      <c r="B11" s="18" t="s">
        <v>216</v>
      </c>
      <c r="C11" s="2">
        <v>89382.55</v>
      </c>
      <c r="D11" s="2">
        <v>89382.55</v>
      </c>
      <c r="E11" s="2"/>
      <c r="F11" s="2"/>
      <c r="G11" s="2"/>
      <c r="H11" s="2"/>
      <c r="I11" s="2">
        <f t="shared" si="0"/>
        <v>0</v>
      </c>
      <c r="J11" s="2"/>
      <c r="K11" t="s">
        <v>408</v>
      </c>
      <c r="L11" s="9" t="s">
        <v>217</v>
      </c>
      <c r="M11"/>
      <c r="N11" s="24" t="s">
        <v>406</v>
      </c>
    </row>
    <row r="12" spans="1:17" ht="16.5" customHeight="1" x14ac:dyDescent="0.35">
      <c r="A12" t="s">
        <v>302</v>
      </c>
      <c r="B12" s="18" t="s">
        <v>303</v>
      </c>
      <c r="C12" s="2">
        <v>83558.720000000001</v>
      </c>
      <c r="D12" s="2">
        <v>83558.720000000001</v>
      </c>
      <c r="E12" s="2"/>
      <c r="F12" s="2"/>
      <c r="G12" s="2"/>
      <c r="H12" s="2"/>
      <c r="I12" s="2">
        <f>SUM(E12:H12)</f>
        <v>0</v>
      </c>
      <c r="J12" s="2"/>
      <c r="K12" t="s">
        <v>304</v>
      </c>
      <c r="L12" s="9" t="s">
        <v>305</v>
      </c>
      <c r="M12"/>
      <c r="N12" s="24" t="s">
        <v>407</v>
      </c>
    </row>
    <row r="13" spans="1:17" ht="16.5" customHeight="1" x14ac:dyDescent="0.35">
      <c r="A13" t="s">
        <v>126</v>
      </c>
      <c r="B13" t="s">
        <v>127</v>
      </c>
      <c r="C13" s="2">
        <v>75912.33</v>
      </c>
      <c r="D13" s="2">
        <v>75912.33</v>
      </c>
      <c r="E13" s="2"/>
      <c r="F13" s="2"/>
      <c r="G13" s="2"/>
      <c r="H13" s="2">
        <f>D13</f>
        <v>75912.33</v>
      </c>
      <c r="I13" s="2">
        <f t="shared" si="0"/>
        <v>75912.33</v>
      </c>
      <c r="J13"/>
      <c r="K13" t="s">
        <v>379</v>
      </c>
      <c r="L13" s="9" t="s">
        <v>128</v>
      </c>
      <c r="M13"/>
      <c r="N13" s="24" t="s">
        <v>409</v>
      </c>
    </row>
    <row r="14" spans="1:17" ht="16.5" customHeight="1" x14ac:dyDescent="0.35">
      <c r="A14" t="s">
        <v>40</v>
      </c>
      <c r="B14" t="s">
        <v>41</v>
      </c>
      <c r="C14" s="2">
        <v>72116.67</v>
      </c>
      <c r="D14" s="2">
        <v>72116.67</v>
      </c>
      <c r="E14" s="2"/>
      <c r="F14" s="2"/>
      <c r="G14" s="2"/>
      <c r="H14" s="2"/>
      <c r="I14" s="2">
        <f t="shared" si="0"/>
        <v>0</v>
      </c>
      <c r="J14" s="2"/>
      <c r="K14" s="13" t="s">
        <v>380</v>
      </c>
      <c r="L14" s="9" t="s">
        <v>42</v>
      </c>
      <c r="M14"/>
      <c r="N14" s="24" t="s">
        <v>405</v>
      </c>
    </row>
    <row r="15" spans="1:17" ht="16.5" customHeight="1" x14ac:dyDescent="0.35">
      <c r="A15" t="s">
        <v>88</v>
      </c>
      <c r="B15" t="s">
        <v>89</v>
      </c>
      <c r="C15" s="2">
        <v>68371.22</v>
      </c>
      <c r="D15" s="2">
        <v>68371.22</v>
      </c>
      <c r="E15" s="2"/>
      <c r="F15" s="2"/>
      <c r="G15" s="2"/>
      <c r="H15" s="2"/>
      <c r="I15" s="2">
        <f t="shared" si="0"/>
        <v>0</v>
      </c>
      <c r="J15"/>
      <c r="K15" t="s">
        <v>386</v>
      </c>
      <c r="L15" s="9" t="s">
        <v>90</v>
      </c>
      <c r="M15"/>
      <c r="N15" s="24" t="s">
        <v>405</v>
      </c>
    </row>
    <row r="16" spans="1:17" ht="16.5" customHeight="1" x14ac:dyDescent="0.35">
      <c r="A16" t="s">
        <v>201</v>
      </c>
      <c r="B16" t="s">
        <v>202</v>
      </c>
      <c r="C16" s="2">
        <v>60715.11</v>
      </c>
      <c r="D16" s="2">
        <v>60715.11</v>
      </c>
      <c r="E16" s="2"/>
      <c r="F16" s="2"/>
      <c r="G16" s="2">
        <f>D16</f>
        <v>60715.11</v>
      </c>
      <c r="H16" s="2"/>
      <c r="I16" s="2">
        <f t="shared" si="0"/>
        <v>60715.11</v>
      </c>
      <c r="J16" s="2"/>
      <c r="K16">
        <v>722757212</v>
      </c>
      <c r="L16" s="9" t="s">
        <v>203</v>
      </c>
      <c r="M16"/>
      <c r="N16" s="24"/>
    </row>
    <row r="17" spans="1:14" ht="16.5" customHeight="1" x14ac:dyDescent="0.35">
      <c r="A17" t="s">
        <v>186</v>
      </c>
      <c r="B17" t="s">
        <v>187</v>
      </c>
      <c r="C17" s="2">
        <v>60317.19</v>
      </c>
      <c r="D17" s="2">
        <v>60317.19</v>
      </c>
      <c r="E17" s="2"/>
      <c r="F17" s="2"/>
      <c r="G17" s="2">
        <f>D18</f>
        <v>60190.02</v>
      </c>
      <c r="H17" s="2"/>
      <c r="I17" s="2">
        <f t="shared" si="0"/>
        <v>60190.02</v>
      </c>
      <c r="J17"/>
      <c r="K17" t="s">
        <v>385</v>
      </c>
      <c r="L17" s="9" t="s">
        <v>188</v>
      </c>
      <c r="M17"/>
      <c r="N17" s="25" t="s">
        <v>413</v>
      </c>
    </row>
    <row r="18" spans="1:14" ht="16.5" customHeight="1" x14ac:dyDescent="0.35">
      <c r="A18" t="s">
        <v>279</v>
      </c>
      <c r="B18" t="s">
        <v>280</v>
      </c>
      <c r="C18" s="2">
        <v>60190.02</v>
      </c>
      <c r="D18" s="2">
        <v>60190.02</v>
      </c>
      <c r="E18" s="2"/>
      <c r="F18" s="2"/>
      <c r="G18" s="2"/>
      <c r="H18" s="2"/>
      <c r="I18" s="2">
        <f t="shared" si="0"/>
        <v>0</v>
      </c>
      <c r="J18" s="2"/>
      <c r="K18" t="s">
        <v>428</v>
      </c>
      <c r="L18" s="9" t="s">
        <v>281</v>
      </c>
      <c r="M18" t="s">
        <v>282</v>
      </c>
      <c r="N18" s="24" t="s">
        <v>436</v>
      </c>
    </row>
    <row r="19" spans="1:14" ht="16.5" customHeight="1" x14ac:dyDescent="0.35">
      <c r="A19" t="s">
        <v>290</v>
      </c>
      <c r="B19" t="s">
        <v>291</v>
      </c>
      <c r="C19" s="2">
        <v>55627.67</v>
      </c>
      <c r="D19" s="2">
        <v>55627.67</v>
      </c>
      <c r="E19" s="2"/>
      <c r="F19" s="2"/>
      <c r="G19" s="2"/>
      <c r="H19" s="2"/>
      <c r="I19" s="2">
        <f t="shared" si="0"/>
        <v>0</v>
      </c>
      <c r="J19"/>
      <c r="K19" t="s">
        <v>292</v>
      </c>
      <c r="L19" s="9" t="s">
        <v>293</v>
      </c>
      <c r="M19"/>
      <c r="N19" t="s">
        <v>437</v>
      </c>
    </row>
    <row r="20" spans="1:14" ht="16.5" customHeight="1" x14ac:dyDescent="0.35">
      <c r="A20" t="s">
        <v>84</v>
      </c>
      <c r="B20" s="18" t="s">
        <v>85</v>
      </c>
      <c r="C20" s="2">
        <v>55583.09</v>
      </c>
      <c r="D20" s="2">
        <v>55583.09</v>
      </c>
      <c r="E20" s="2"/>
      <c r="F20" s="2"/>
      <c r="G20" s="2">
        <f>D20</f>
        <v>55583.09</v>
      </c>
      <c r="H20" s="2"/>
      <c r="I20" s="2">
        <f t="shared" si="0"/>
        <v>55583.09</v>
      </c>
      <c r="J20"/>
      <c r="K20" t="s">
        <v>86</v>
      </c>
      <c r="L20" s="9" t="s">
        <v>87</v>
      </c>
      <c r="M20"/>
      <c r="N20" t="s">
        <v>438</v>
      </c>
    </row>
    <row r="21" spans="1:14" ht="16.5" customHeight="1" x14ac:dyDescent="0.35">
      <c r="A21" t="s">
        <v>183</v>
      </c>
      <c r="B21" t="s">
        <v>184</v>
      </c>
      <c r="C21" s="2">
        <v>55360.93</v>
      </c>
      <c r="D21" s="2">
        <v>55360.93</v>
      </c>
      <c r="E21" s="2"/>
      <c r="F21" s="2"/>
      <c r="G21" s="2">
        <f>D21</f>
        <v>55360.93</v>
      </c>
      <c r="H21" s="2"/>
      <c r="I21" s="2">
        <f t="shared" si="0"/>
        <v>55360.93</v>
      </c>
      <c r="J21"/>
      <c r="K21" t="s">
        <v>430</v>
      </c>
      <c r="L21" s="9" t="s">
        <v>185</v>
      </c>
      <c r="M21" t="s">
        <v>429</v>
      </c>
      <c r="N21" t="s">
        <v>431</v>
      </c>
    </row>
    <row r="22" spans="1:14" ht="16.5" customHeight="1" x14ac:dyDescent="0.35">
      <c r="A22" t="s">
        <v>319</v>
      </c>
      <c r="B22" s="18" t="s">
        <v>320</v>
      </c>
      <c r="C22" s="2">
        <v>54050.7</v>
      </c>
      <c r="D22" s="2">
        <v>54050.7</v>
      </c>
      <c r="E22" s="2"/>
      <c r="F22" s="2"/>
      <c r="G22" s="2">
        <f>D22</f>
        <v>54050.7</v>
      </c>
      <c r="H22" s="2"/>
      <c r="I22" s="2">
        <f t="shared" si="0"/>
        <v>54050.7</v>
      </c>
      <c r="J22" s="18"/>
      <c r="K22" t="s">
        <v>321</v>
      </c>
      <c r="L22" s="9" t="s">
        <v>322</v>
      </c>
      <c r="M22" t="s">
        <v>323</v>
      </c>
    </row>
    <row r="23" spans="1:14" ht="16.5" customHeight="1" x14ac:dyDescent="0.35">
      <c r="A23" t="s">
        <v>260</v>
      </c>
      <c r="B23" t="s">
        <v>261</v>
      </c>
      <c r="C23" s="2">
        <v>53069.48</v>
      </c>
      <c r="D23" s="2">
        <v>53069.48</v>
      </c>
      <c r="E23" s="2"/>
      <c r="F23" s="2"/>
      <c r="G23" s="2">
        <f>D23</f>
        <v>53069.48</v>
      </c>
      <c r="H23" s="2"/>
      <c r="I23" s="2">
        <f t="shared" si="0"/>
        <v>53069.48</v>
      </c>
      <c r="J23" s="18"/>
      <c r="K23" t="s">
        <v>262</v>
      </c>
      <c r="L23" s="9" t="s">
        <v>263</v>
      </c>
      <c r="M23"/>
      <c r="N23" t="s">
        <v>443</v>
      </c>
    </row>
    <row r="24" spans="1:14" ht="16.5" customHeight="1" x14ac:dyDescent="0.35">
      <c r="A24" t="s">
        <v>58</v>
      </c>
      <c r="B24" t="s">
        <v>59</v>
      </c>
      <c r="C24" s="2">
        <v>48310.080000000002</v>
      </c>
      <c r="D24" s="2">
        <v>48310.080000000002</v>
      </c>
      <c r="E24" s="2"/>
      <c r="F24" s="2"/>
      <c r="G24" s="2"/>
      <c r="H24" s="2">
        <f>D24</f>
        <v>48310.080000000002</v>
      </c>
      <c r="I24" s="2">
        <f t="shared" si="0"/>
        <v>48310.080000000002</v>
      </c>
      <c r="J24"/>
      <c r="K24" t="s">
        <v>60</v>
      </c>
      <c r="L24" s="9" t="s">
        <v>61</v>
      </c>
      <c r="M24"/>
      <c r="N24" t="s">
        <v>388</v>
      </c>
    </row>
    <row r="25" spans="1:14" ht="16.5" customHeight="1" x14ac:dyDescent="0.35">
      <c r="A25" t="s">
        <v>110</v>
      </c>
      <c r="B25" s="24" t="s">
        <v>111</v>
      </c>
      <c r="C25" s="2">
        <v>46762.57</v>
      </c>
      <c r="D25" s="2">
        <v>46762.57</v>
      </c>
      <c r="E25" s="2"/>
      <c r="F25" s="2"/>
      <c r="G25" s="2"/>
      <c r="H25" s="2">
        <f>D25</f>
        <v>46762.57</v>
      </c>
      <c r="I25" s="2">
        <f t="shared" si="0"/>
        <v>46762.57</v>
      </c>
      <c r="J25"/>
      <c r="K25" t="s">
        <v>112</v>
      </c>
      <c r="L25" s="9" t="s">
        <v>113</v>
      </c>
      <c r="M25"/>
      <c r="N25" t="s">
        <v>446</v>
      </c>
    </row>
    <row r="26" spans="1:14" ht="16.5" customHeight="1" x14ac:dyDescent="0.35">
      <c r="A26" t="s">
        <v>208</v>
      </c>
      <c r="B26" s="30" t="s">
        <v>209</v>
      </c>
      <c r="C26" s="2">
        <v>46762.239999999998</v>
      </c>
      <c r="D26" s="2">
        <v>46762.239999999998</v>
      </c>
      <c r="E26" s="2"/>
      <c r="F26" s="2"/>
      <c r="G26" s="2"/>
      <c r="H26" s="2">
        <f>D26</f>
        <v>46762.239999999998</v>
      </c>
      <c r="I26" s="2">
        <f t="shared" si="0"/>
        <v>46762.239999999998</v>
      </c>
      <c r="J26" s="33">
        <v>25000</v>
      </c>
      <c r="K26" t="s">
        <v>210</v>
      </c>
      <c r="L26" s="9" t="s">
        <v>211</v>
      </c>
      <c r="M26"/>
      <c r="N26" t="s">
        <v>444</v>
      </c>
    </row>
    <row r="27" spans="1:14" ht="16.5" customHeight="1" x14ac:dyDescent="0.35">
      <c r="A27" t="s">
        <v>129</v>
      </c>
      <c r="B27" t="s">
        <v>130</v>
      </c>
      <c r="C27" s="2">
        <v>44063.57</v>
      </c>
      <c r="D27" s="2">
        <v>44063.57</v>
      </c>
      <c r="E27" s="2"/>
      <c r="F27" s="2"/>
      <c r="G27" s="2"/>
      <c r="H27" s="2"/>
      <c r="I27" s="2">
        <f t="shared" si="0"/>
        <v>0</v>
      </c>
      <c r="J27"/>
      <c r="K27" t="s">
        <v>383</v>
      </c>
      <c r="L27" s="9" t="s">
        <v>131</v>
      </c>
      <c r="M27"/>
      <c r="N27" t="s">
        <v>447</v>
      </c>
    </row>
    <row r="28" spans="1:14" ht="16.5" customHeight="1" x14ac:dyDescent="0.35">
      <c r="A28" t="s">
        <v>306</v>
      </c>
      <c r="B28" s="18" t="s">
        <v>307</v>
      </c>
      <c r="C28" s="2">
        <v>42474.98</v>
      </c>
      <c r="D28" s="2">
        <v>42474.98</v>
      </c>
      <c r="E28" s="2"/>
      <c r="F28" s="2"/>
      <c r="G28" s="2"/>
      <c r="H28" s="2">
        <f>D28</f>
        <v>42474.98</v>
      </c>
      <c r="I28" s="2">
        <f t="shared" si="0"/>
        <v>42474.98</v>
      </c>
      <c r="J28" s="2"/>
      <c r="K28" t="s">
        <v>308</v>
      </c>
      <c r="L28" s="9" t="s">
        <v>309</v>
      </c>
      <c r="M28" t="s">
        <v>310</v>
      </c>
      <c r="N28" t="s">
        <v>447</v>
      </c>
    </row>
    <row r="29" spans="1:14" ht="16.5" customHeight="1" x14ac:dyDescent="0.35">
      <c r="A29" t="s">
        <v>11</v>
      </c>
      <c r="B29" s="24" t="s">
        <v>12</v>
      </c>
      <c r="C29" s="2">
        <v>42250.79</v>
      </c>
      <c r="D29" s="2">
        <v>42250.79</v>
      </c>
      <c r="E29" s="2"/>
      <c r="F29" s="2"/>
      <c r="G29" s="2"/>
      <c r="H29" s="2"/>
      <c r="I29" s="2">
        <f t="shared" si="0"/>
        <v>0</v>
      </c>
      <c r="J29"/>
      <c r="K29" t="s">
        <v>384</v>
      </c>
      <c r="L29" s="9" t="s">
        <v>13</v>
      </c>
      <c r="M29"/>
      <c r="N29" t="s">
        <v>412</v>
      </c>
    </row>
    <row r="30" spans="1:14" ht="16.5" customHeight="1" x14ac:dyDescent="0.35">
      <c r="A30" t="s">
        <v>204</v>
      </c>
      <c r="B30" s="26" t="s">
        <v>205</v>
      </c>
      <c r="C30" s="2">
        <v>41013.279999999999</v>
      </c>
      <c r="D30" s="2">
        <v>41013.279999999999</v>
      </c>
      <c r="E30" s="2"/>
      <c r="F30" s="2"/>
      <c r="G30" s="2">
        <f>D30</f>
        <v>41013.279999999999</v>
      </c>
      <c r="H30" s="2"/>
      <c r="I30" s="2">
        <f t="shared" si="0"/>
        <v>41013.279999999999</v>
      </c>
      <c r="J30" s="2"/>
      <c r="K30" t="s">
        <v>206</v>
      </c>
      <c r="L30" s="9" t="s">
        <v>207</v>
      </c>
      <c r="M30"/>
    </row>
    <row r="31" spans="1:14" ht="16.5" customHeight="1" x14ac:dyDescent="0.35">
      <c r="A31" t="s">
        <v>122</v>
      </c>
      <c r="B31" s="24" t="s">
        <v>123</v>
      </c>
      <c r="C31" s="2">
        <v>40054.58</v>
      </c>
      <c r="D31" s="2">
        <v>40054.58</v>
      </c>
      <c r="E31" s="2"/>
      <c r="F31" s="2"/>
      <c r="G31" s="2">
        <f>D31</f>
        <v>40054.58</v>
      </c>
      <c r="H31" s="2"/>
      <c r="I31" s="2">
        <f t="shared" si="0"/>
        <v>40054.58</v>
      </c>
      <c r="J31"/>
      <c r="K31" t="s">
        <v>124</v>
      </c>
      <c r="L31" s="9" t="s">
        <v>125</v>
      </c>
      <c r="M31"/>
    </row>
    <row r="32" spans="1:14" ht="16.5" customHeight="1" x14ac:dyDescent="0.35">
      <c r="A32" t="s">
        <v>62</v>
      </c>
      <c r="B32" s="24" t="s">
        <v>63</v>
      </c>
      <c r="C32" s="2">
        <v>39310.04</v>
      </c>
      <c r="D32" s="2">
        <v>39310.04</v>
      </c>
      <c r="E32" s="2"/>
      <c r="F32" s="2"/>
      <c r="G32" s="2"/>
      <c r="H32" s="2">
        <f>D32</f>
        <v>39310.04</v>
      </c>
      <c r="I32" s="2">
        <f t="shared" si="0"/>
        <v>39310.04</v>
      </c>
      <c r="J32" s="2"/>
      <c r="K32" s="22" t="s">
        <v>423</v>
      </c>
      <c r="L32" s="9" t="s">
        <v>64</v>
      </c>
      <c r="M32" s="22" t="s">
        <v>423</v>
      </c>
      <c r="N32" t="s">
        <v>445</v>
      </c>
    </row>
    <row r="33" spans="1:14" ht="16.5" customHeight="1" x14ac:dyDescent="0.35">
      <c r="A33" t="s">
        <v>137</v>
      </c>
      <c r="B33" s="24" t="s">
        <v>138</v>
      </c>
      <c r="C33" s="2">
        <v>39273.199999999997</v>
      </c>
      <c r="D33" s="2">
        <v>39273.199999999997</v>
      </c>
      <c r="E33" s="2"/>
      <c r="F33" s="2"/>
      <c r="G33" s="2"/>
      <c r="H33" s="2">
        <f>D34</f>
        <v>38948.79</v>
      </c>
      <c r="I33" s="2">
        <f t="shared" si="0"/>
        <v>38948.79</v>
      </c>
      <c r="J33" s="2"/>
      <c r="K33" t="s">
        <v>139</v>
      </c>
      <c r="L33" s="9" t="s">
        <v>140</v>
      </c>
      <c r="M33"/>
    </row>
    <row r="34" spans="1:14" ht="16.5" customHeight="1" x14ac:dyDescent="0.35">
      <c r="A34" t="s">
        <v>346</v>
      </c>
      <c r="B34" s="24" t="s">
        <v>347</v>
      </c>
      <c r="C34" s="2">
        <v>38948.79</v>
      </c>
      <c r="D34" s="2">
        <v>38948.79</v>
      </c>
      <c r="E34" s="2"/>
      <c r="F34" s="2"/>
      <c r="G34" s="2"/>
      <c r="H34" s="2"/>
      <c r="I34" s="2">
        <f t="shared" si="0"/>
        <v>0</v>
      </c>
      <c r="J34"/>
      <c r="K34" t="s">
        <v>348</v>
      </c>
      <c r="L34" s="9" t="s">
        <v>349</v>
      </c>
      <c r="M34"/>
      <c r="N34" t="s">
        <v>424</v>
      </c>
    </row>
    <row r="35" spans="1:14" ht="16.5" customHeight="1" x14ac:dyDescent="0.35">
      <c r="A35" t="s">
        <v>176</v>
      </c>
      <c r="B35" s="24" t="s">
        <v>177</v>
      </c>
      <c r="C35" s="2">
        <v>37819</v>
      </c>
      <c r="D35" s="2">
        <v>37819</v>
      </c>
      <c r="E35" s="2"/>
      <c r="F35" s="2"/>
      <c r="G35" s="2"/>
      <c r="H35" s="2"/>
      <c r="I35" s="2">
        <f t="shared" si="0"/>
        <v>0</v>
      </c>
      <c r="J35"/>
      <c r="K35" t="s">
        <v>178</v>
      </c>
      <c r="L35" s="9" t="s">
        <v>179</v>
      </c>
      <c r="M35"/>
    </row>
    <row r="36" spans="1:14" ht="16.5" customHeight="1" x14ac:dyDescent="0.35">
      <c r="A36" t="s">
        <v>233</v>
      </c>
      <c r="B36" s="24" t="s">
        <v>234</v>
      </c>
      <c r="C36" s="2">
        <v>36850.080000000002</v>
      </c>
      <c r="D36" s="2">
        <v>36850.080000000002</v>
      </c>
      <c r="E36" s="2"/>
      <c r="F36" s="2"/>
      <c r="G36" s="2"/>
      <c r="H36" s="2"/>
      <c r="I36" s="2">
        <f t="shared" si="0"/>
        <v>0</v>
      </c>
      <c r="J36"/>
      <c r="K36">
        <v>702753271</v>
      </c>
      <c r="L36" s="9" t="s">
        <v>235</v>
      </c>
      <c r="M36" t="s">
        <v>236</v>
      </c>
    </row>
    <row r="37" spans="1:14" ht="16.5" customHeight="1" x14ac:dyDescent="0.35">
      <c r="A37" t="s">
        <v>327</v>
      </c>
      <c r="B37" s="24" t="s">
        <v>328</v>
      </c>
      <c r="C37" s="2">
        <v>36592.589999999997</v>
      </c>
      <c r="D37" s="2">
        <v>36592.589999999997</v>
      </c>
      <c r="E37" s="2"/>
      <c r="F37" s="2"/>
      <c r="G37" s="2"/>
      <c r="H37" s="2"/>
      <c r="I37" s="2">
        <f t="shared" si="0"/>
        <v>0</v>
      </c>
      <c r="J37"/>
      <c r="K37" t="s">
        <v>329</v>
      </c>
      <c r="L37" s="9" t="s">
        <v>330</v>
      </c>
      <c r="M37"/>
      <c r="N37" t="s">
        <v>425</v>
      </c>
    </row>
    <row r="38" spans="1:14" ht="16.5" customHeight="1" x14ac:dyDescent="0.35">
      <c r="A38" t="s">
        <v>69</v>
      </c>
      <c r="B38" s="24" t="s">
        <v>70</v>
      </c>
      <c r="C38" s="2">
        <v>34858.68</v>
      </c>
      <c r="D38" s="2">
        <v>34858.68</v>
      </c>
      <c r="E38" s="2"/>
      <c r="F38" s="2"/>
      <c r="G38" s="2"/>
      <c r="H38" s="2">
        <f>D38</f>
        <v>34858.68</v>
      </c>
      <c r="I38" s="2">
        <f t="shared" si="0"/>
        <v>34858.68</v>
      </c>
      <c r="J38"/>
      <c r="K38" t="s">
        <v>71</v>
      </c>
      <c r="L38" s="9" t="s">
        <v>72</v>
      </c>
      <c r="M38"/>
    </row>
    <row r="39" spans="1:14" ht="16.5" customHeight="1" x14ac:dyDescent="0.35">
      <c r="A39" t="s">
        <v>65</v>
      </c>
      <c r="B39" s="24" t="s">
        <v>66</v>
      </c>
      <c r="C39" s="2">
        <v>11044.6</v>
      </c>
      <c r="D39" s="2">
        <v>33135.24</v>
      </c>
      <c r="E39" s="2"/>
      <c r="F39" s="2"/>
      <c r="G39" s="2"/>
      <c r="H39" s="2"/>
      <c r="I39" s="2">
        <f t="shared" si="0"/>
        <v>0</v>
      </c>
      <c r="J39" s="9"/>
      <c r="K39" s="9" t="s">
        <v>67</v>
      </c>
      <c r="L39" s="9" t="s">
        <v>68</v>
      </c>
      <c r="M39"/>
    </row>
    <row r="40" spans="1:14" ht="16.5" customHeight="1" x14ac:dyDescent="0.35">
      <c r="A40" t="s">
        <v>350</v>
      </c>
      <c r="B40" t="s">
        <v>351</v>
      </c>
      <c r="C40" s="27">
        <v>32340</v>
      </c>
      <c r="D40" s="2">
        <v>0</v>
      </c>
      <c r="E40" s="2"/>
      <c r="F40" s="2"/>
      <c r="G40" s="2"/>
      <c r="H40" s="2"/>
      <c r="I40" s="2">
        <f t="shared" si="0"/>
        <v>0</v>
      </c>
      <c r="J40"/>
      <c r="K40" t="s">
        <v>352</v>
      </c>
      <c r="L40" s="9" t="s">
        <v>353</v>
      </c>
      <c r="M40" t="s">
        <v>354</v>
      </c>
      <c r="N40" s="20" t="s">
        <v>389</v>
      </c>
    </row>
    <row r="41" spans="1:14" ht="16.5" customHeight="1" x14ac:dyDescent="0.35">
      <c r="A41" t="s">
        <v>331</v>
      </c>
      <c r="B41" t="s">
        <v>332</v>
      </c>
      <c r="C41" s="27">
        <v>20873.63</v>
      </c>
      <c r="D41" s="2">
        <v>31544.03</v>
      </c>
      <c r="E41" s="2"/>
      <c r="F41" s="2"/>
      <c r="G41" s="2"/>
      <c r="H41" s="2">
        <f>D41</f>
        <v>31544.03</v>
      </c>
      <c r="I41" s="2">
        <f t="shared" si="0"/>
        <v>31544.03</v>
      </c>
      <c r="J41"/>
      <c r="K41" t="s">
        <v>333</v>
      </c>
      <c r="L41" s="9" t="s">
        <v>334</v>
      </c>
      <c r="M41"/>
    </row>
    <row r="42" spans="1:14" ht="16.5" customHeight="1" x14ac:dyDescent="0.35">
      <c r="A42" t="s">
        <v>311</v>
      </c>
      <c r="B42" t="s">
        <v>312</v>
      </c>
      <c r="C42" s="27">
        <v>30232.799999999999</v>
      </c>
      <c r="D42" s="2">
        <v>0</v>
      </c>
      <c r="E42" s="2"/>
      <c r="F42" s="2"/>
      <c r="G42" s="2"/>
      <c r="H42" s="2"/>
      <c r="I42" s="2">
        <f t="shared" si="0"/>
        <v>0</v>
      </c>
      <c r="J42"/>
      <c r="K42">
        <v>722703311</v>
      </c>
      <c r="L42" s="9" t="s">
        <v>313</v>
      </c>
      <c r="M42" t="s">
        <v>314</v>
      </c>
      <c r="N42" s="20" t="s">
        <v>389</v>
      </c>
    </row>
    <row r="43" spans="1:14" ht="16.5" customHeight="1" x14ac:dyDescent="0.35">
      <c r="A43" t="s">
        <v>7</v>
      </c>
      <c r="B43" s="24" t="s">
        <v>8</v>
      </c>
      <c r="C43" s="2">
        <v>29625.42</v>
      </c>
      <c r="D43" s="2">
        <v>29625.42</v>
      </c>
      <c r="E43" s="2"/>
      <c r="F43" s="2"/>
      <c r="G43" s="2"/>
      <c r="H43" s="2">
        <f>D43</f>
        <v>29625.42</v>
      </c>
      <c r="I43" s="2">
        <f t="shared" si="0"/>
        <v>29625.42</v>
      </c>
      <c r="J43"/>
      <c r="K43" t="s">
        <v>9</v>
      </c>
      <c r="L43" s="9" t="s">
        <v>10</v>
      </c>
      <c r="M43"/>
    </row>
    <row r="44" spans="1:14" ht="16.5" customHeight="1" x14ac:dyDescent="0.35">
      <c r="A44" t="s">
        <v>172</v>
      </c>
      <c r="B44" s="24" t="s">
        <v>173</v>
      </c>
      <c r="C44" s="2">
        <v>28682.53</v>
      </c>
      <c r="D44" s="2">
        <v>28682.53</v>
      </c>
      <c r="E44" s="2"/>
      <c r="F44" s="2"/>
      <c r="G44" s="2"/>
      <c r="H44" s="2"/>
      <c r="I44" s="2">
        <f t="shared" si="0"/>
        <v>0</v>
      </c>
      <c r="J44"/>
      <c r="K44" t="s">
        <v>174</v>
      </c>
      <c r="L44" s="9" t="s">
        <v>175</v>
      </c>
      <c r="M44"/>
      <c r="N44" t="s">
        <v>422</v>
      </c>
    </row>
    <row r="45" spans="1:14" ht="16.5" customHeight="1" x14ac:dyDescent="0.35">
      <c r="A45" t="s">
        <v>46</v>
      </c>
      <c r="B45" t="s">
        <v>47</v>
      </c>
      <c r="C45" s="2">
        <v>28036.79</v>
      </c>
      <c r="D45" s="2">
        <v>28036.79</v>
      </c>
      <c r="E45" s="2"/>
      <c r="F45" s="2"/>
      <c r="G45" s="2">
        <f>D45</f>
        <v>28036.79</v>
      </c>
      <c r="H45" s="2"/>
      <c r="I45" s="2">
        <f t="shared" si="0"/>
        <v>28036.79</v>
      </c>
      <c r="J45" s="9"/>
      <c r="K45" s="9" t="s">
        <v>48</v>
      </c>
      <c r="L45" t="s">
        <v>49</v>
      </c>
      <c r="M45"/>
      <c r="N45" t="s">
        <v>414</v>
      </c>
    </row>
    <row r="46" spans="1:14" ht="16.5" customHeight="1" x14ac:dyDescent="0.35">
      <c r="A46" t="s">
        <v>91</v>
      </c>
      <c r="B46" t="s">
        <v>92</v>
      </c>
      <c r="C46" s="2">
        <v>27284.560000000001</v>
      </c>
      <c r="D46" s="2">
        <v>27284.560000000001</v>
      </c>
      <c r="E46" s="2"/>
      <c r="F46" s="2"/>
      <c r="G46" s="2">
        <f>D46</f>
        <v>27284.560000000001</v>
      </c>
      <c r="H46" s="2"/>
      <c r="I46" s="2">
        <f t="shared" si="0"/>
        <v>27284.560000000001</v>
      </c>
      <c r="J46"/>
      <c r="K46" t="s">
        <v>93</v>
      </c>
      <c r="L46" s="9" t="s">
        <v>449</v>
      </c>
      <c r="M46"/>
    </row>
    <row r="47" spans="1:14" ht="16.5" customHeight="1" x14ac:dyDescent="0.35">
      <c r="A47" t="s">
        <v>141</v>
      </c>
      <c r="B47" t="s">
        <v>142</v>
      </c>
      <c r="C47" s="2">
        <v>25889.759999999998</v>
      </c>
      <c r="D47" s="2">
        <v>25889.759999999998</v>
      </c>
      <c r="E47" s="2"/>
      <c r="F47" s="2"/>
      <c r="G47" s="2"/>
      <c r="H47" s="2"/>
      <c r="I47" s="2">
        <f t="shared" si="0"/>
        <v>0</v>
      </c>
      <c r="J47"/>
      <c r="K47">
        <v>728986700</v>
      </c>
      <c r="L47" s="9" t="s">
        <v>143</v>
      </c>
      <c r="M47"/>
    </row>
    <row r="48" spans="1:14" ht="16.5" customHeight="1" x14ac:dyDescent="0.35">
      <c r="A48" t="s">
        <v>161</v>
      </c>
      <c r="B48" t="s">
        <v>162</v>
      </c>
      <c r="C48" s="2">
        <v>24420.87</v>
      </c>
      <c r="D48" s="2">
        <v>24420.57</v>
      </c>
      <c r="E48" s="2"/>
      <c r="F48" s="2"/>
      <c r="G48" s="2"/>
      <c r="H48" s="2"/>
      <c r="I48" s="2">
        <f t="shared" si="0"/>
        <v>0</v>
      </c>
      <c r="J48"/>
      <c r="K48" t="s">
        <v>163</v>
      </c>
      <c r="L48" s="19" t="s">
        <v>164</v>
      </c>
      <c r="M48"/>
    </row>
    <row r="49" spans="1:22" ht="16.5" customHeight="1" x14ac:dyDescent="0.35">
      <c r="A49" t="s">
        <v>189</v>
      </c>
      <c r="B49" t="s">
        <v>190</v>
      </c>
      <c r="C49" s="2">
        <v>24144.69</v>
      </c>
      <c r="D49" s="2">
        <v>24144.69</v>
      </c>
      <c r="E49" s="2"/>
      <c r="F49" s="2"/>
      <c r="G49" s="2">
        <f>D49</f>
        <v>24144.69</v>
      </c>
      <c r="H49" s="2"/>
      <c r="I49" s="2">
        <f t="shared" si="0"/>
        <v>24144.69</v>
      </c>
      <c r="J49"/>
      <c r="K49" t="s">
        <v>191</v>
      </c>
      <c r="L49" s="9" t="s">
        <v>192</v>
      </c>
      <c r="M49"/>
      <c r="N49" t="s">
        <v>422</v>
      </c>
    </row>
    <row r="50" spans="1:22" ht="16.5" customHeight="1" x14ac:dyDescent="0.35">
      <c r="A50" t="s">
        <v>37</v>
      </c>
      <c r="B50" t="s">
        <v>38</v>
      </c>
      <c r="C50" s="2">
        <v>23739.73</v>
      </c>
      <c r="D50" s="2">
        <v>23739.73</v>
      </c>
      <c r="E50" s="2"/>
      <c r="F50" s="2"/>
      <c r="G50" s="2"/>
      <c r="H50" s="2"/>
      <c r="I50" s="2">
        <f t="shared" si="0"/>
        <v>0</v>
      </c>
      <c r="J50"/>
      <c r="K50">
        <v>2081200</v>
      </c>
      <c r="L50" s="9" t="s">
        <v>39</v>
      </c>
      <c r="M50"/>
      <c r="N50" t="s">
        <v>394</v>
      </c>
    </row>
    <row r="51" spans="1:22" ht="16.5" customHeight="1" x14ac:dyDescent="0.35">
      <c r="A51" t="s">
        <v>157</v>
      </c>
      <c r="B51" t="s">
        <v>158</v>
      </c>
      <c r="C51" s="2">
        <v>23699.68</v>
      </c>
      <c r="D51" s="2">
        <v>23699.68</v>
      </c>
      <c r="E51" s="2"/>
      <c r="F51" s="2"/>
      <c r="G51" s="2"/>
      <c r="H51" s="2">
        <f>D51</f>
        <v>23699.68</v>
      </c>
      <c r="I51" s="2">
        <f t="shared" si="0"/>
        <v>23699.68</v>
      </c>
      <c r="J51"/>
      <c r="K51" t="s">
        <v>159</v>
      </c>
      <c r="L51" s="9" t="s">
        <v>160</v>
      </c>
      <c r="M51"/>
    </row>
    <row r="52" spans="1:22" ht="16.5" customHeight="1" x14ac:dyDescent="0.35">
      <c r="A52" t="s">
        <v>114</v>
      </c>
      <c r="B52" t="s">
        <v>115</v>
      </c>
      <c r="C52" s="2">
        <v>23494.02</v>
      </c>
      <c r="D52" s="2">
        <v>23494.02</v>
      </c>
      <c r="E52" s="2"/>
      <c r="F52" s="2"/>
      <c r="G52" s="2">
        <f>D52</f>
        <v>23494.02</v>
      </c>
      <c r="H52" s="2"/>
      <c r="I52" s="2">
        <f t="shared" si="0"/>
        <v>23494.02</v>
      </c>
      <c r="J52" s="10"/>
      <c r="K52" s="10" t="s">
        <v>116</v>
      </c>
      <c r="L52" s="9" t="s">
        <v>117</v>
      </c>
      <c r="M52"/>
    </row>
    <row r="53" spans="1:22" ht="16.5" customHeight="1" x14ac:dyDescent="0.35">
      <c r="A53" t="s">
        <v>252</v>
      </c>
      <c r="B53" t="s">
        <v>253</v>
      </c>
      <c r="C53" s="27">
        <v>23296.44</v>
      </c>
      <c r="D53" s="2">
        <v>0</v>
      </c>
      <c r="E53" s="2"/>
      <c r="F53" s="2"/>
      <c r="G53" s="2"/>
      <c r="H53" s="2"/>
      <c r="I53" s="2">
        <f t="shared" si="0"/>
        <v>0</v>
      </c>
      <c r="J53"/>
      <c r="K53" t="s">
        <v>254</v>
      </c>
      <c r="L53" s="9" t="s">
        <v>255</v>
      </c>
      <c r="M53" t="s">
        <v>256</v>
      </c>
      <c r="N53" s="20" t="s">
        <v>389</v>
      </c>
    </row>
    <row r="54" spans="1:22" ht="16.5" customHeight="1" x14ac:dyDescent="0.35">
      <c r="A54" t="s">
        <v>102</v>
      </c>
      <c r="B54" t="s">
        <v>103</v>
      </c>
      <c r="C54" s="27">
        <v>23190</v>
      </c>
      <c r="D54" s="2">
        <v>23190</v>
      </c>
      <c r="E54" s="2"/>
      <c r="F54" s="2"/>
      <c r="G54" s="2"/>
      <c r="H54" s="2"/>
      <c r="I54" s="2">
        <f t="shared" si="0"/>
        <v>0</v>
      </c>
      <c r="J54"/>
      <c r="K54" t="s">
        <v>104</v>
      </c>
      <c r="L54" s="19" t="s">
        <v>105</v>
      </c>
      <c r="M54"/>
    </row>
    <row r="55" spans="1:22" ht="16.5" customHeight="1" x14ac:dyDescent="0.35">
      <c r="A55" t="s">
        <v>198</v>
      </c>
      <c r="B55" t="s">
        <v>199</v>
      </c>
      <c r="C55" s="27">
        <v>22186.01</v>
      </c>
      <c r="D55" s="2">
        <v>22186.01</v>
      </c>
      <c r="E55" s="2"/>
      <c r="F55" s="2"/>
      <c r="G55" s="2"/>
      <c r="H55" s="2"/>
      <c r="I55" s="2">
        <f t="shared" si="0"/>
        <v>0</v>
      </c>
      <c r="J55"/>
      <c r="K55">
        <v>733581052</v>
      </c>
      <c r="L55" s="9" t="s">
        <v>200</v>
      </c>
      <c r="M55"/>
    </row>
    <row r="56" spans="1:22" ht="16.5" customHeight="1" x14ac:dyDescent="0.35">
      <c r="A56" t="s">
        <v>14</v>
      </c>
      <c r="B56" t="s">
        <v>15</v>
      </c>
      <c r="C56" s="27">
        <v>20853.89</v>
      </c>
      <c r="D56" s="2">
        <v>20853.89</v>
      </c>
      <c r="E56" s="2"/>
      <c r="F56" s="2"/>
      <c r="G56" s="2"/>
      <c r="H56" s="2"/>
      <c r="I56" s="2">
        <f t="shared" si="0"/>
        <v>0</v>
      </c>
      <c r="J56" s="11"/>
      <c r="K56" s="11" t="s">
        <v>16</v>
      </c>
      <c r="L56" s="9" t="s">
        <v>17</v>
      </c>
      <c r="M56"/>
      <c r="N56" t="s">
        <v>401</v>
      </c>
    </row>
    <row r="57" spans="1:22" ht="16.5" customHeight="1" x14ac:dyDescent="0.35">
      <c r="A57" t="s">
        <v>33</v>
      </c>
      <c r="B57" t="s">
        <v>34</v>
      </c>
      <c r="C57" s="27">
        <v>14345.6</v>
      </c>
      <c r="D57" s="2">
        <v>20045.599999999999</v>
      </c>
      <c r="E57" s="2"/>
      <c r="F57" s="2"/>
      <c r="G57" s="2"/>
      <c r="H57" s="2"/>
      <c r="I57" s="2">
        <f t="shared" si="0"/>
        <v>0</v>
      </c>
      <c r="J57"/>
      <c r="K57" t="s">
        <v>35</v>
      </c>
      <c r="L57" s="9" t="s">
        <v>36</v>
      </c>
      <c r="M57"/>
    </row>
    <row r="58" spans="1:22" ht="16.5" customHeight="1" x14ac:dyDescent="0.35">
      <c r="A58" t="s">
        <v>373</v>
      </c>
      <c r="B58" t="s">
        <v>374</v>
      </c>
      <c r="C58" s="27">
        <v>19380</v>
      </c>
      <c r="D58" s="2">
        <v>0</v>
      </c>
      <c r="E58" s="2"/>
      <c r="F58" s="2"/>
      <c r="G58" s="2"/>
      <c r="H58" s="2"/>
      <c r="I58" s="2">
        <f t="shared" si="0"/>
        <v>0</v>
      </c>
      <c r="J58"/>
      <c r="K58">
        <v>728701380</v>
      </c>
      <c r="L58" s="9" t="s">
        <v>375</v>
      </c>
      <c r="M58"/>
      <c r="N58" s="20" t="s">
        <v>397</v>
      </c>
    </row>
    <row r="59" spans="1:22" ht="16.5" customHeight="1" x14ac:dyDescent="0.35">
      <c r="A59" t="s">
        <v>226</v>
      </c>
      <c r="B59" s="24" t="s">
        <v>227</v>
      </c>
      <c r="C59" s="27">
        <v>18090</v>
      </c>
      <c r="D59" s="2">
        <v>0</v>
      </c>
      <c r="E59" s="2"/>
      <c r="F59" s="2"/>
      <c r="G59" s="2"/>
      <c r="H59" s="2"/>
      <c r="I59" s="2">
        <f t="shared" si="0"/>
        <v>0</v>
      </c>
      <c r="J59" s="2"/>
      <c r="K59">
        <v>721828233</v>
      </c>
      <c r="L59" s="9" t="s">
        <v>228</v>
      </c>
      <c r="M59"/>
    </row>
    <row r="60" spans="1:22" ht="16.5" customHeight="1" x14ac:dyDescent="0.35">
      <c r="A60" t="s">
        <v>257</v>
      </c>
      <c r="B60" t="s">
        <v>258</v>
      </c>
      <c r="C60" s="27">
        <v>18052.88</v>
      </c>
      <c r="D60" s="2">
        <v>18052.88</v>
      </c>
      <c r="E60" s="2"/>
      <c r="F60" s="2"/>
      <c r="G60" s="2"/>
      <c r="H60" s="2"/>
      <c r="I60" s="2">
        <f t="shared" si="0"/>
        <v>0</v>
      </c>
      <c r="J60"/>
      <c r="K60">
        <v>722520874</v>
      </c>
      <c r="L60" s="9" t="s">
        <v>259</v>
      </c>
      <c r="M60"/>
    </row>
    <row r="61" spans="1:22" ht="16.5" customHeight="1" x14ac:dyDescent="0.35">
      <c r="A61" t="s">
        <v>98</v>
      </c>
      <c r="B61" s="24" t="s">
        <v>99</v>
      </c>
      <c r="C61" s="27">
        <v>15586.58</v>
      </c>
      <c r="D61" s="2">
        <v>15586.58</v>
      </c>
      <c r="E61" s="2"/>
      <c r="F61" s="2"/>
      <c r="G61" s="2"/>
      <c r="H61" s="2">
        <f>D61</f>
        <v>15586.58</v>
      </c>
      <c r="I61" s="2">
        <f t="shared" si="0"/>
        <v>15586.58</v>
      </c>
      <c r="J61"/>
      <c r="K61" t="s">
        <v>100</v>
      </c>
      <c r="L61" s="9" t="s">
        <v>101</v>
      </c>
      <c r="M61"/>
      <c r="N61" t="s">
        <v>432</v>
      </c>
      <c r="V61" t="s">
        <v>421</v>
      </c>
    </row>
    <row r="62" spans="1:22" ht="16.5" customHeight="1" x14ac:dyDescent="0.35">
      <c r="A62" t="s">
        <v>287</v>
      </c>
      <c r="B62" s="24" t="s">
        <v>288</v>
      </c>
      <c r="C62" s="27">
        <v>15080</v>
      </c>
      <c r="D62" s="2">
        <v>15080</v>
      </c>
      <c r="E62" s="2"/>
      <c r="F62" s="2"/>
      <c r="G62" s="2"/>
      <c r="H62" s="2"/>
      <c r="I62" s="2">
        <f t="shared" si="0"/>
        <v>0</v>
      </c>
      <c r="J62"/>
      <c r="K62" t="s">
        <v>442</v>
      </c>
      <c r="L62" s="9" t="s">
        <v>289</v>
      </c>
      <c r="M62"/>
      <c r="N62" t="s">
        <v>410</v>
      </c>
    </row>
    <row r="63" spans="1:22" s="24" customFormat="1" ht="16.5" customHeight="1" x14ac:dyDescent="0.35">
      <c r="A63" s="24" t="s">
        <v>297</v>
      </c>
      <c r="B63" s="30" t="s">
        <v>298</v>
      </c>
      <c r="C63" s="27">
        <v>15041.03</v>
      </c>
      <c r="D63" s="27">
        <f>0</f>
        <v>0</v>
      </c>
      <c r="E63" s="27"/>
      <c r="F63" s="27"/>
      <c r="G63" s="27">
        <f>C63</f>
        <v>15041.03</v>
      </c>
      <c r="H63" s="27"/>
      <c r="I63" s="2">
        <f t="shared" si="0"/>
        <v>15041.03</v>
      </c>
      <c r="J63" s="29">
        <v>15042</v>
      </c>
      <c r="K63" s="24" t="s">
        <v>299</v>
      </c>
      <c r="L63" s="28" t="s">
        <v>300</v>
      </c>
      <c r="M63" s="24" t="s">
        <v>301</v>
      </c>
      <c r="N63" s="24" t="s">
        <v>411</v>
      </c>
    </row>
    <row r="64" spans="1:22" ht="16.5" customHeight="1" x14ac:dyDescent="0.35">
      <c r="A64" t="s">
        <v>363</v>
      </c>
      <c r="B64" t="s">
        <v>364</v>
      </c>
      <c r="C64" s="2">
        <v>14741.36</v>
      </c>
      <c r="D64" s="2">
        <v>14741.36</v>
      </c>
      <c r="E64" s="2"/>
      <c r="F64" s="2"/>
      <c r="G64" s="2"/>
      <c r="H64" s="2"/>
      <c r="I64" s="2">
        <f t="shared" si="0"/>
        <v>0</v>
      </c>
      <c r="J64"/>
      <c r="K64">
        <v>721314054</v>
      </c>
      <c r="L64" s="9" t="s">
        <v>365</v>
      </c>
      <c r="M64"/>
    </row>
    <row r="65" spans="1:14" ht="16.5" customHeight="1" x14ac:dyDescent="0.35">
      <c r="A65" t="s">
        <v>77</v>
      </c>
      <c r="B65" t="s">
        <v>78</v>
      </c>
      <c r="C65" s="2">
        <v>13913.88</v>
      </c>
      <c r="D65" s="2">
        <v>13913.88</v>
      </c>
      <c r="E65" s="2"/>
      <c r="F65" s="2"/>
      <c r="G65" s="2"/>
      <c r="H65" s="2">
        <f>D65</f>
        <v>13913.88</v>
      </c>
      <c r="I65" s="2">
        <f t="shared" si="0"/>
        <v>13913.88</v>
      </c>
      <c r="J65"/>
      <c r="K65" t="s">
        <v>79</v>
      </c>
      <c r="L65" s="9" t="s">
        <v>80</v>
      </c>
      <c r="M65"/>
      <c r="N65" t="s">
        <v>415</v>
      </c>
    </row>
    <row r="66" spans="1:14" ht="16.5" customHeight="1" x14ac:dyDescent="0.35">
      <c r="A66" t="s">
        <v>339</v>
      </c>
      <c r="B66" t="s">
        <v>340</v>
      </c>
      <c r="C66" s="2">
        <v>13911.61</v>
      </c>
      <c r="D66" s="2">
        <v>13911.61</v>
      </c>
      <c r="E66" s="2"/>
      <c r="F66" s="2"/>
      <c r="G66" s="2"/>
      <c r="H66" s="2"/>
      <c r="I66" s="2">
        <f t="shared" si="0"/>
        <v>0</v>
      </c>
      <c r="J66"/>
      <c r="K66">
        <v>728044494</v>
      </c>
      <c r="L66" s="9" t="s">
        <v>341</v>
      </c>
      <c r="M66"/>
    </row>
    <row r="67" spans="1:14" ht="16.5" customHeight="1" x14ac:dyDescent="0.35">
      <c r="A67" t="s">
        <v>324</v>
      </c>
      <c r="B67" t="s">
        <v>325</v>
      </c>
      <c r="C67" s="2">
        <v>13551.85</v>
      </c>
      <c r="D67" s="2">
        <v>13551.85</v>
      </c>
      <c r="E67" s="2"/>
      <c r="F67" s="2"/>
      <c r="G67" s="2"/>
      <c r="H67" s="2">
        <f>D67</f>
        <v>13551.85</v>
      </c>
      <c r="I67" s="2">
        <f>SUM(E67:H67)</f>
        <v>13551.85</v>
      </c>
      <c r="J67"/>
      <c r="K67">
        <v>714070356</v>
      </c>
      <c r="L67" s="9" t="s">
        <v>326</v>
      </c>
      <c r="M67"/>
    </row>
    <row r="68" spans="1:14" ht="16.5" customHeight="1" x14ac:dyDescent="0.35">
      <c r="A68" t="s">
        <v>43</v>
      </c>
      <c r="B68" t="s">
        <v>44</v>
      </c>
      <c r="C68" s="2">
        <v>13090.64</v>
      </c>
      <c r="D68" s="2">
        <v>13090.64</v>
      </c>
      <c r="E68" s="2"/>
      <c r="F68" s="2"/>
      <c r="G68" s="2"/>
      <c r="H68" s="2">
        <f>D69</f>
        <v>12717.38</v>
      </c>
      <c r="I68" s="2">
        <f t="shared" si="0"/>
        <v>12717.38</v>
      </c>
      <c r="J68"/>
      <c r="K68">
        <v>3536805</v>
      </c>
      <c r="L68" s="9" t="s">
        <v>45</v>
      </c>
      <c r="M68"/>
    </row>
    <row r="69" spans="1:14" ht="16.5" customHeight="1" x14ac:dyDescent="0.35">
      <c r="A69" t="s">
        <v>30</v>
      </c>
      <c r="B69" t="s">
        <v>31</v>
      </c>
      <c r="C69" s="2">
        <v>12717.38</v>
      </c>
      <c r="D69" s="2">
        <v>12717.38</v>
      </c>
      <c r="E69" s="2"/>
      <c r="F69" s="2"/>
      <c r="G69" s="2"/>
      <c r="H69" s="2">
        <f>D69</f>
        <v>12717.38</v>
      </c>
      <c r="I69" s="2">
        <f t="shared" ref="I69:I101" si="1">SUM(E69:H69)</f>
        <v>12717.38</v>
      </c>
      <c r="J69"/>
      <c r="K69" t="s">
        <v>32</v>
      </c>
      <c r="L69" s="9" t="s">
        <v>341</v>
      </c>
      <c r="M69"/>
      <c r="N69" t="s">
        <v>448</v>
      </c>
    </row>
    <row r="70" spans="1:14" ht="16.5" customHeight="1" x14ac:dyDescent="0.35">
      <c r="A70" t="s">
        <v>294</v>
      </c>
      <c r="B70" t="s">
        <v>295</v>
      </c>
      <c r="C70" s="2">
        <v>12436.49</v>
      </c>
      <c r="D70" s="2">
        <v>12436.49</v>
      </c>
      <c r="E70" s="2"/>
      <c r="F70" s="2"/>
      <c r="G70" s="2"/>
      <c r="H70" s="2"/>
      <c r="I70" s="2">
        <f t="shared" si="1"/>
        <v>0</v>
      </c>
      <c r="J70"/>
      <c r="K70">
        <v>717524905</v>
      </c>
      <c r="L70" s="19" t="s">
        <v>296</v>
      </c>
      <c r="M70"/>
    </row>
    <row r="71" spans="1:14" ht="16.5" customHeight="1" x14ac:dyDescent="0.35">
      <c r="A71" t="s">
        <v>73</v>
      </c>
      <c r="B71" t="s">
        <v>74</v>
      </c>
      <c r="C71" s="2">
        <v>11917.92</v>
      </c>
      <c r="D71" s="2">
        <v>11917.92</v>
      </c>
      <c r="E71" s="2"/>
      <c r="F71" s="2"/>
      <c r="G71" s="2"/>
      <c r="H71" s="2"/>
      <c r="I71" s="2">
        <f t="shared" si="1"/>
        <v>0</v>
      </c>
      <c r="J71"/>
      <c r="K71" t="s">
        <v>75</v>
      </c>
      <c r="L71" s="9" t="s">
        <v>76</v>
      </c>
      <c r="M71"/>
      <c r="N71" t="s">
        <v>448</v>
      </c>
    </row>
    <row r="72" spans="1:14" ht="16.5" customHeight="1" x14ac:dyDescent="0.35">
      <c r="A72" t="s">
        <v>244</v>
      </c>
      <c r="B72" t="s">
        <v>245</v>
      </c>
      <c r="C72" s="2">
        <v>11810.83</v>
      </c>
      <c r="D72" s="2">
        <v>11810.83</v>
      </c>
      <c r="E72" s="2"/>
      <c r="F72" s="2"/>
      <c r="G72" s="2">
        <f>D72</f>
        <v>11810.83</v>
      </c>
      <c r="H72" s="2"/>
      <c r="I72" s="2">
        <f t="shared" si="1"/>
        <v>11810.83</v>
      </c>
      <c r="J72" s="2"/>
      <c r="K72" t="s">
        <v>246</v>
      </c>
      <c r="L72" s="9" t="s">
        <v>247</v>
      </c>
      <c r="M72"/>
    </row>
    <row r="73" spans="1:14" ht="16.5" customHeight="1" x14ac:dyDescent="0.35">
      <c r="A73" t="s">
        <v>94</v>
      </c>
      <c r="B73" t="s">
        <v>95</v>
      </c>
      <c r="C73" s="2">
        <v>1064.54</v>
      </c>
      <c r="D73" s="2">
        <v>11677.54</v>
      </c>
      <c r="E73" s="2"/>
      <c r="F73" s="2"/>
      <c r="G73" s="2">
        <f>D73</f>
        <v>11677.54</v>
      </c>
      <c r="H73" s="2"/>
      <c r="I73" s="2">
        <f t="shared" si="1"/>
        <v>11677.54</v>
      </c>
      <c r="J73"/>
      <c r="K73" t="s">
        <v>96</v>
      </c>
      <c r="L73" s="9" t="s">
        <v>97</v>
      </c>
      <c r="M73" t="s">
        <v>390</v>
      </c>
    </row>
    <row r="74" spans="1:14" ht="16.5" customHeight="1" x14ac:dyDescent="0.35">
      <c r="A74" t="s">
        <v>81</v>
      </c>
      <c r="B74" s="18" t="s">
        <v>82</v>
      </c>
      <c r="C74" s="2">
        <v>11671.76</v>
      </c>
      <c r="D74" s="2">
        <v>11671.76</v>
      </c>
      <c r="E74" s="2"/>
      <c r="F74" s="2"/>
      <c r="G74" s="2">
        <f>D74</f>
        <v>11671.76</v>
      </c>
      <c r="H74" s="2"/>
      <c r="I74" s="2">
        <f t="shared" si="1"/>
        <v>11671.76</v>
      </c>
      <c r="J74" s="16"/>
      <c r="K74">
        <v>27120187</v>
      </c>
      <c r="L74" s="9" t="s">
        <v>83</v>
      </c>
      <c r="M74"/>
    </row>
    <row r="75" spans="1:14" ht="16.5" customHeight="1" x14ac:dyDescent="0.35">
      <c r="A75" t="s">
        <v>106</v>
      </c>
      <c r="B75" t="s">
        <v>107</v>
      </c>
      <c r="C75" s="2">
        <v>11046.92</v>
      </c>
      <c r="D75" s="2">
        <v>11046.92</v>
      </c>
      <c r="E75" s="2"/>
      <c r="F75" s="2"/>
      <c r="G75" s="2"/>
      <c r="H75" s="2"/>
      <c r="I75" s="2">
        <f t="shared" si="1"/>
        <v>0</v>
      </c>
      <c r="J75" s="10"/>
      <c r="K75" s="10" t="s">
        <v>108</v>
      </c>
      <c r="L75" s="9" t="s">
        <v>109</v>
      </c>
      <c r="M75"/>
    </row>
    <row r="76" spans="1:14" ht="16.5" customHeight="1" x14ac:dyDescent="0.35">
      <c r="A76" t="s">
        <v>271</v>
      </c>
      <c r="B76" t="s">
        <v>272</v>
      </c>
      <c r="C76" s="2">
        <v>10313.32</v>
      </c>
      <c r="D76" s="2">
        <v>10313.32</v>
      </c>
      <c r="E76" s="2"/>
      <c r="F76" s="2"/>
      <c r="G76" s="2"/>
      <c r="H76" s="2"/>
      <c r="I76" s="2">
        <f t="shared" si="1"/>
        <v>0</v>
      </c>
      <c r="J76"/>
      <c r="K76" t="s">
        <v>273</v>
      </c>
      <c r="L76" s="9" t="s">
        <v>274</v>
      </c>
      <c r="M76"/>
    </row>
    <row r="77" spans="1:14" ht="16.5" customHeight="1" x14ac:dyDescent="0.35">
      <c r="A77" t="s">
        <v>26</v>
      </c>
      <c r="B77" s="24" t="s">
        <v>27</v>
      </c>
      <c r="C77" s="2">
        <v>9635.08</v>
      </c>
      <c r="D77" s="2">
        <v>9635.08</v>
      </c>
      <c r="E77" s="2"/>
      <c r="F77" s="2"/>
      <c r="G77" s="2"/>
      <c r="H77" s="2"/>
      <c r="I77" s="2">
        <f t="shared" si="1"/>
        <v>0</v>
      </c>
      <c r="J77"/>
      <c r="K77" t="s">
        <v>28</v>
      </c>
      <c r="L77" s="9" t="s">
        <v>29</v>
      </c>
      <c r="M77"/>
    </row>
    <row r="78" spans="1:14" ht="16.5" customHeight="1" x14ac:dyDescent="0.35">
      <c r="A78" t="s">
        <v>366</v>
      </c>
      <c r="B78" t="s">
        <v>367</v>
      </c>
      <c r="C78" s="2">
        <v>8959.39</v>
      </c>
      <c r="D78" s="2">
        <v>8959.39</v>
      </c>
      <c r="E78" s="2"/>
      <c r="F78" s="2"/>
      <c r="G78" s="2"/>
      <c r="H78" s="2">
        <f>D78</f>
        <v>8959.39</v>
      </c>
      <c r="I78" s="2">
        <f t="shared" si="1"/>
        <v>8959.39</v>
      </c>
      <c r="J78"/>
      <c r="K78">
        <v>700713812</v>
      </c>
      <c r="L78" s="9" t="s">
        <v>368</v>
      </c>
      <c r="M78" t="s">
        <v>369</v>
      </c>
      <c r="N78" t="s">
        <v>433</v>
      </c>
    </row>
    <row r="79" spans="1:14" ht="16.5" customHeight="1" x14ac:dyDescent="0.35">
      <c r="A79" t="s">
        <v>218</v>
      </c>
      <c r="B79" t="s">
        <v>219</v>
      </c>
      <c r="C79" s="2">
        <v>8665.2199999999993</v>
      </c>
      <c r="D79" s="2">
        <v>8665.2199999999993</v>
      </c>
      <c r="E79" s="2"/>
      <c r="F79" s="2"/>
      <c r="G79" s="2"/>
      <c r="H79" s="2"/>
      <c r="I79" s="2">
        <f t="shared" si="1"/>
        <v>0</v>
      </c>
      <c r="J79"/>
      <c r="K79" t="s">
        <v>220</v>
      </c>
      <c r="L79" s="9" t="s">
        <v>221</v>
      </c>
      <c r="M79"/>
    </row>
    <row r="80" spans="1:14" ht="16.5" customHeight="1" x14ac:dyDescent="0.35">
      <c r="A80" t="s">
        <v>241</v>
      </c>
      <c r="B80" t="s">
        <v>242</v>
      </c>
      <c r="C80" s="2">
        <v>7926.05</v>
      </c>
      <c r="D80" s="2">
        <v>7926.05</v>
      </c>
      <c r="E80" s="2"/>
      <c r="F80" s="2"/>
      <c r="G80" s="2"/>
      <c r="H80" s="2">
        <f>D80</f>
        <v>7926.05</v>
      </c>
      <c r="I80" s="2">
        <f t="shared" si="1"/>
        <v>7926.05</v>
      </c>
      <c r="J80"/>
      <c r="K80">
        <v>729324090</v>
      </c>
      <c r="L80" s="9" t="s">
        <v>243</v>
      </c>
      <c r="M80"/>
      <c r="N80" t="s">
        <v>434</v>
      </c>
    </row>
    <row r="81" spans="1:14" ht="16.5" customHeight="1" x14ac:dyDescent="0.35">
      <c r="A81" t="s">
        <v>359</v>
      </c>
      <c r="B81" t="s">
        <v>360</v>
      </c>
      <c r="C81" s="2">
        <v>6960</v>
      </c>
      <c r="D81" s="2">
        <v>6960</v>
      </c>
      <c r="E81" s="2"/>
      <c r="F81" s="2"/>
      <c r="G81" s="2"/>
      <c r="H81" s="2"/>
      <c r="I81" s="2">
        <f t="shared" si="1"/>
        <v>0</v>
      </c>
      <c r="J81"/>
      <c r="K81" t="s">
        <v>361</v>
      </c>
      <c r="L81" s="9" t="s">
        <v>362</v>
      </c>
      <c r="M81"/>
    </row>
    <row r="82" spans="1:14" ht="16.5" customHeight="1" x14ac:dyDescent="0.35">
      <c r="A82" t="s">
        <v>283</v>
      </c>
      <c r="B82" t="s">
        <v>284</v>
      </c>
      <c r="C82" s="2">
        <v>6270</v>
      </c>
      <c r="D82" s="2">
        <v>6270</v>
      </c>
      <c r="E82" s="2"/>
      <c r="F82" s="2"/>
      <c r="G82" s="2"/>
      <c r="H82" s="2"/>
      <c r="I82" s="2">
        <f t="shared" si="1"/>
        <v>0</v>
      </c>
      <c r="J82"/>
      <c r="K82" t="s">
        <v>285</v>
      </c>
      <c r="L82" s="9" t="s">
        <v>286</v>
      </c>
      <c r="M82"/>
      <c r="N82" t="s">
        <v>396</v>
      </c>
    </row>
    <row r="83" spans="1:14" ht="16.5" customHeight="1" x14ac:dyDescent="0.35">
      <c r="A83" t="s">
        <v>267</v>
      </c>
      <c r="B83" t="s">
        <v>268</v>
      </c>
      <c r="C83" s="2">
        <v>3820.05</v>
      </c>
      <c r="D83" s="2">
        <v>3820.05</v>
      </c>
      <c r="E83" s="2"/>
      <c r="F83" s="2"/>
      <c r="G83" s="2"/>
      <c r="H83" s="2"/>
      <c r="I83" s="2">
        <f t="shared" si="1"/>
        <v>0</v>
      </c>
      <c r="J83" s="2"/>
      <c r="K83" t="s">
        <v>269</v>
      </c>
      <c r="L83" s="9" t="s">
        <v>270</v>
      </c>
      <c r="M83"/>
    </row>
    <row r="84" spans="1:14" ht="16.5" customHeight="1" x14ac:dyDescent="0.35">
      <c r="A84" t="s">
        <v>168</v>
      </c>
      <c r="B84" t="s">
        <v>169</v>
      </c>
      <c r="C84" s="2">
        <v>3736.96</v>
      </c>
      <c r="D84" s="2">
        <v>3736.96</v>
      </c>
      <c r="E84" s="2"/>
      <c r="F84" s="2">
        <f>D84</f>
        <v>3736.96</v>
      </c>
      <c r="G84" s="2"/>
      <c r="H84" s="2"/>
      <c r="I84" s="2">
        <f t="shared" si="1"/>
        <v>3736.96</v>
      </c>
      <c r="J84"/>
      <c r="K84" t="s">
        <v>170</v>
      </c>
      <c r="L84" s="9" t="s">
        <v>171</v>
      </c>
      <c r="M84"/>
    </row>
    <row r="85" spans="1:14" ht="16.5" customHeight="1" x14ac:dyDescent="0.35">
      <c r="A85" t="s">
        <v>237</v>
      </c>
      <c r="B85" t="s">
        <v>238</v>
      </c>
      <c r="C85" s="2">
        <v>2900</v>
      </c>
      <c r="D85" s="2">
        <v>2900</v>
      </c>
      <c r="E85" s="2"/>
      <c r="F85" s="2"/>
      <c r="G85" s="2"/>
      <c r="H85" s="2"/>
      <c r="I85" s="2">
        <f t="shared" si="1"/>
        <v>0</v>
      </c>
      <c r="J85"/>
      <c r="K85" t="s">
        <v>239</v>
      </c>
      <c r="L85" s="9" t="s">
        <v>240</v>
      </c>
      <c r="M85"/>
      <c r="N85" t="s">
        <v>393</v>
      </c>
    </row>
    <row r="86" spans="1:14" ht="16.5" customHeight="1" x14ac:dyDescent="0.35">
      <c r="A86" t="s">
        <v>18</v>
      </c>
      <c r="B86" t="s">
        <v>19</v>
      </c>
      <c r="C86" s="2">
        <v>2686.93</v>
      </c>
      <c r="D86" s="2">
        <v>2686.93</v>
      </c>
      <c r="E86" s="2"/>
      <c r="F86" s="2"/>
      <c r="G86" s="2"/>
      <c r="H86" s="2"/>
      <c r="I86" s="2">
        <f t="shared" si="1"/>
        <v>0</v>
      </c>
      <c r="J86" s="2"/>
      <c r="K86" t="s">
        <v>20</v>
      </c>
      <c r="L86" s="9" t="s">
        <v>21</v>
      </c>
      <c r="M86"/>
      <c r="N86" s="20" t="s">
        <v>402</v>
      </c>
    </row>
    <row r="87" spans="1:14" ht="16.5" customHeight="1" x14ac:dyDescent="0.35">
      <c r="A87" t="s">
        <v>222</v>
      </c>
      <c r="B87" t="s">
        <v>223</v>
      </c>
      <c r="C87" s="2">
        <v>2554.96</v>
      </c>
      <c r="D87" s="2">
        <v>2554.96</v>
      </c>
      <c r="E87" s="2"/>
      <c r="F87" s="2"/>
      <c r="G87" s="2"/>
      <c r="H87" s="2"/>
      <c r="I87" s="2">
        <f t="shared" si="1"/>
        <v>0</v>
      </c>
      <c r="J87"/>
      <c r="K87" t="s">
        <v>224</v>
      </c>
      <c r="L87" s="9" t="s">
        <v>225</v>
      </c>
      <c r="M87"/>
      <c r="N87" t="s">
        <v>395</v>
      </c>
    </row>
    <row r="88" spans="1:14" ht="16.5" customHeight="1" x14ac:dyDescent="0.35">
      <c r="A88" t="s">
        <v>342</v>
      </c>
      <c r="B88" t="s">
        <v>343</v>
      </c>
      <c r="C88" s="2">
        <v>1440.23</v>
      </c>
      <c r="D88" s="2">
        <v>1440.23</v>
      </c>
      <c r="E88" s="2"/>
      <c r="F88" s="2"/>
      <c r="G88" s="2"/>
      <c r="H88" s="2">
        <f>D88</f>
        <v>1440.23</v>
      </c>
      <c r="I88" s="2">
        <f t="shared" si="1"/>
        <v>1440.23</v>
      </c>
      <c r="J88"/>
      <c r="K88" t="s">
        <v>344</v>
      </c>
      <c r="L88" s="9" t="s">
        <v>345</v>
      </c>
      <c r="M88"/>
    </row>
    <row r="89" spans="1:14" ht="16.5" customHeight="1" x14ac:dyDescent="0.35">
      <c r="A89"/>
      <c r="B89"/>
      <c r="C89" s="2"/>
      <c r="D89" s="2"/>
      <c r="E89" s="2"/>
      <c r="F89" s="2"/>
      <c r="G89" s="2"/>
      <c r="H89" s="2"/>
      <c r="I89" s="2">
        <f t="shared" si="1"/>
        <v>0</v>
      </c>
      <c r="J89"/>
      <c r="K89"/>
      <c r="L89" s="9"/>
      <c r="M89"/>
    </row>
    <row r="90" spans="1:14" ht="16.5" customHeight="1" x14ac:dyDescent="0.35">
      <c r="A90" t="s">
        <v>264</v>
      </c>
      <c r="B90" s="24" t="s">
        <v>265</v>
      </c>
      <c r="C90" s="2">
        <v>61430</v>
      </c>
      <c r="D90" s="2">
        <v>61430</v>
      </c>
      <c r="E90" s="2"/>
      <c r="F90" s="2"/>
      <c r="G90" s="2"/>
      <c r="H90" s="2"/>
      <c r="I90" s="2">
        <f t="shared" si="1"/>
        <v>0</v>
      </c>
      <c r="J90"/>
      <c r="K90"/>
      <c r="L90" s="9" t="s">
        <v>266</v>
      </c>
      <c r="M90"/>
      <c r="N90" t="s">
        <v>393</v>
      </c>
    </row>
    <row r="91" spans="1:14" ht="16.5" customHeight="1" x14ac:dyDescent="0.35">
      <c r="A91" t="s">
        <v>335</v>
      </c>
      <c r="B91" s="24" t="s">
        <v>336</v>
      </c>
      <c r="C91" s="2">
        <v>60876.800000000003</v>
      </c>
      <c r="D91" s="2">
        <v>60876.800000000003</v>
      </c>
      <c r="E91" s="2"/>
      <c r="F91" s="2"/>
      <c r="G91" s="2"/>
      <c r="H91" s="2"/>
      <c r="I91" s="2">
        <f t="shared" si="1"/>
        <v>0</v>
      </c>
      <c r="J91"/>
      <c r="K91" t="s">
        <v>337</v>
      </c>
      <c r="L91" s="9" t="s">
        <v>338</v>
      </c>
      <c r="M91"/>
    </row>
    <row r="92" spans="1:14" ht="16.5" customHeight="1" x14ac:dyDescent="0.35">
      <c r="A92" t="s">
        <v>118</v>
      </c>
      <c r="B92" s="24" t="s">
        <v>119</v>
      </c>
      <c r="C92" s="2">
        <v>37627.99</v>
      </c>
      <c r="D92" s="2">
        <v>37627.99</v>
      </c>
      <c r="E92" s="2"/>
      <c r="F92" s="2"/>
      <c r="G92" s="2"/>
      <c r="H92" s="2"/>
      <c r="I92" s="2">
        <f t="shared" si="1"/>
        <v>0</v>
      </c>
      <c r="J92"/>
      <c r="K92" t="s">
        <v>120</v>
      </c>
      <c r="L92" s="9" t="s">
        <v>121</v>
      </c>
      <c r="M92"/>
      <c r="N92" t="s">
        <v>392</v>
      </c>
    </row>
    <row r="93" spans="1:14" ht="16.5" customHeight="1" x14ac:dyDescent="0.35">
      <c r="A93" t="s">
        <v>50</v>
      </c>
      <c r="B93" s="24" t="s">
        <v>51</v>
      </c>
      <c r="C93" s="2">
        <v>24456.48</v>
      </c>
      <c r="D93" s="2">
        <v>24456.48</v>
      </c>
      <c r="E93" s="2"/>
      <c r="F93" s="2"/>
      <c r="G93" s="2">
        <f>D93</f>
        <v>24456.48</v>
      </c>
      <c r="H93" s="2"/>
      <c r="I93" s="2">
        <f t="shared" si="1"/>
        <v>24456.48</v>
      </c>
      <c r="J93"/>
      <c r="K93" t="s">
        <v>52</v>
      </c>
      <c r="L93" s="9" t="s">
        <v>53</v>
      </c>
      <c r="M93"/>
      <c r="N93" t="s">
        <v>417</v>
      </c>
    </row>
    <row r="94" spans="1:14" ht="16.5" customHeight="1" x14ac:dyDescent="0.35">
      <c r="A94" t="s">
        <v>165</v>
      </c>
      <c r="B94" t="s">
        <v>166</v>
      </c>
      <c r="C94" s="2">
        <v>16852.7</v>
      </c>
      <c r="D94" s="2">
        <v>16852.7</v>
      </c>
      <c r="E94" s="2"/>
      <c r="F94" s="2"/>
      <c r="G94" s="2"/>
      <c r="H94" s="2"/>
      <c r="I94" s="2">
        <f t="shared" si="1"/>
        <v>0</v>
      </c>
      <c r="J94"/>
      <c r="K94" t="s">
        <v>416</v>
      </c>
      <c r="L94" s="9" t="s">
        <v>167</v>
      </c>
      <c r="M94"/>
      <c r="N94" t="s">
        <v>435</v>
      </c>
    </row>
    <row r="95" spans="1:14" ht="16.5" customHeight="1" x14ac:dyDescent="0.35">
      <c r="A95" t="s">
        <v>152</v>
      </c>
      <c r="B95" s="24" t="s">
        <v>153</v>
      </c>
      <c r="C95" s="2">
        <v>15826.15</v>
      </c>
      <c r="D95" s="2">
        <v>15826.15</v>
      </c>
      <c r="E95" s="2"/>
      <c r="F95" s="2"/>
      <c r="G95" s="2">
        <f>D95</f>
        <v>15826.15</v>
      </c>
      <c r="H95" s="2"/>
      <c r="I95" s="2">
        <f t="shared" si="1"/>
        <v>15826.15</v>
      </c>
      <c r="J95"/>
      <c r="K95" t="s">
        <v>154</v>
      </c>
      <c r="L95" s="9" t="s">
        <v>155</v>
      </c>
      <c r="M95" t="s">
        <v>156</v>
      </c>
      <c r="N95" t="s">
        <v>399</v>
      </c>
    </row>
    <row r="96" spans="1:14" ht="16.5" customHeight="1" x14ac:dyDescent="0.35">
      <c r="A96" t="s">
        <v>180</v>
      </c>
      <c r="B96" t="s">
        <v>181</v>
      </c>
      <c r="C96" s="2">
        <v>14230.4</v>
      </c>
      <c r="D96" s="2">
        <v>14230.4</v>
      </c>
      <c r="E96" s="2"/>
      <c r="F96" s="2"/>
      <c r="G96" s="2"/>
      <c r="H96" s="2"/>
      <c r="I96" s="2">
        <f t="shared" si="1"/>
        <v>0</v>
      </c>
      <c r="J96"/>
      <c r="K96" t="s">
        <v>418</v>
      </c>
      <c r="L96" s="9" t="s">
        <v>182</v>
      </c>
      <c r="M96"/>
    </row>
    <row r="97" spans="1:14" ht="16.5" customHeight="1" x14ac:dyDescent="0.35">
      <c r="A97" t="s">
        <v>22</v>
      </c>
      <c r="B97" t="s">
        <v>23</v>
      </c>
      <c r="C97" s="2">
        <v>11366.47</v>
      </c>
      <c r="D97" s="2">
        <v>11366.47</v>
      </c>
      <c r="E97" s="2"/>
      <c r="F97" s="2"/>
      <c r="G97" s="2"/>
      <c r="H97" s="2"/>
      <c r="I97" s="2">
        <f t="shared" si="1"/>
        <v>0</v>
      </c>
      <c r="J97"/>
      <c r="K97" t="s">
        <v>24</v>
      </c>
      <c r="L97" s="9" t="s">
        <v>25</v>
      </c>
      <c r="M97"/>
      <c r="N97" t="s">
        <v>391</v>
      </c>
    </row>
    <row r="98" spans="1:14" ht="16.5" customHeight="1" x14ac:dyDescent="0.35">
      <c r="A98" t="s">
        <v>54</v>
      </c>
      <c r="B98" t="s">
        <v>55</v>
      </c>
      <c r="C98" s="2">
        <v>10605</v>
      </c>
      <c r="D98" s="2">
        <v>10605</v>
      </c>
      <c r="E98" s="2"/>
      <c r="F98" s="2"/>
      <c r="G98" s="2"/>
      <c r="H98" s="2"/>
      <c r="I98" s="2">
        <f t="shared" si="1"/>
        <v>0</v>
      </c>
      <c r="J98"/>
      <c r="K98" t="s">
        <v>56</v>
      </c>
      <c r="L98" s="9" t="s">
        <v>57</v>
      </c>
      <c r="M98"/>
    </row>
    <row r="99" spans="1:14" ht="16.5" customHeight="1" x14ac:dyDescent="0.35">
      <c r="A99" t="s">
        <v>229</v>
      </c>
      <c r="B99" t="s">
        <v>230</v>
      </c>
      <c r="C99" s="2">
        <v>8652.77</v>
      </c>
      <c r="D99" s="2">
        <v>8652.77</v>
      </c>
      <c r="E99" s="2"/>
      <c r="F99" s="2">
        <f>D99</f>
        <v>8652.77</v>
      </c>
      <c r="G99" s="2"/>
      <c r="H99" s="2"/>
      <c r="I99" s="2">
        <f t="shared" si="1"/>
        <v>8652.77</v>
      </c>
      <c r="J99"/>
      <c r="K99" t="s">
        <v>231</v>
      </c>
      <c r="L99" s="9" t="s">
        <v>232</v>
      </c>
      <c r="M99"/>
    </row>
    <row r="100" spans="1:14" ht="16.5" customHeight="1" x14ac:dyDescent="0.35">
      <c r="A100" t="s">
        <v>144</v>
      </c>
      <c r="B100" t="s">
        <v>145</v>
      </c>
      <c r="C100" s="2">
        <v>7766.18</v>
      </c>
      <c r="D100" s="2">
        <v>7766.18</v>
      </c>
      <c r="E100" s="2"/>
      <c r="F100" s="2">
        <f>D100</f>
        <v>7766.18</v>
      </c>
      <c r="G100" s="2"/>
      <c r="H100" s="2"/>
      <c r="I100" s="2">
        <f t="shared" si="1"/>
        <v>7766.18</v>
      </c>
      <c r="J100"/>
      <c r="K100" t="s">
        <v>146</v>
      </c>
      <c r="L100" s="9" t="s">
        <v>147</v>
      </c>
      <c r="M100"/>
      <c r="N100" t="s">
        <v>417</v>
      </c>
    </row>
    <row r="101" spans="1:14" ht="16.5" customHeight="1" x14ac:dyDescent="0.35">
      <c r="A101" t="s">
        <v>193</v>
      </c>
      <c r="B101" t="s">
        <v>194</v>
      </c>
      <c r="C101" s="2">
        <v>5898.49</v>
      </c>
      <c r="D101" s="2">
        <v>5898.49</v>
      </c>
      <c r="E101" s="2"/>
      <c r="F101" s="2"/>
      <c r="G101" s="2"/>
      <c r="H101" s="2"/>
      <c r="I101" s="2">
        <f t="shared" si="1"/>
        <v>0</v>
      </c>
      <c r="J101"/>
      <c r="K101" t="s">
        <v>195</v>
      </c>
      <c r="L101" s="9" t="s">
        <v>196</v>
      </c>
      <c r="M101" t="s">
        <v>197</v>
      </c>
      <c r="N101" s="21" t="s">
        <v>400</v>
      </c>
    </row>
    <row r="102" spans="1:14" ht="16.5" customHeight="1" x14ac:dyDescent="0.35">
      <c r="A102"/>
      <c r="B102"/>
      <c r="C102" s="2"/>
      <c r="D102" s="12">
        <f t="shared" ref="D102:J102" si="2">SUM(D2:D101)</f>
        <v>3863506.06</v>
      </c>
      <c r="E102" s="12">
        <f t="shared" si="2"/>
        <v>153607.44</v>
      </c>
      <c r="F102" s="12">
        <f t="shared" si="2"/>
        <v>20155.91</v>
      </c>
      <c r="G102" s="12">
        <f t="shared" si="2"/>
        <v>613481.04</v>
      </c>
      <c r="H102" s="12">
        <f t="shared" si="2"/>
        <v>638812.89</v>
      </c>
      <c r="I102" s="12">
        <f t="shared" si="2"/>
        <v>1426057.2799999996</v>
      </c>
      <c r="J102" s="12">
        <f t="shared" si="2"/>
        <v>193649.44</v>
      </c>
      <c r="K102"/>
      <c r="L102" s="9"/>
      <c r="M102"/>
    </row>
    <row r="103" spans="1:14" ht="16.5" customHeight="1" x14ac:dyDescent="0.35">
      <c r="A103"/>
      <c r="B103"/>
      <c r="C103" s="2"/>
      <c r="D103" s="2"/>
      <c r="E103" s="2"/>
      <c r="F103" s="2"/>
      <c r="G103" s="2"/>
      <c r="H103" s="2"/>
      <c r="I103" s="2"/>
      <c r="J103"/>
      <c r="K103"/>
      <c r="L103" s="9"/>
      <c r="M103"/>
    </row>
  </sheetData>
  <autoFilter ref="A1:T103" xr:uid="{00000000-0009-0000-0000-000001000000}">
    <sortState xmlns:xlrd2="http://schemas.microsoft.com/office/spreadsheetml/2017/richdata2" ref="A2:T103">
      <sortCondition descending="1" ref="D2:D103"/>
    </sortState>
  </autoFilter>
  <hyperlinks>
    <hyperlink ref="L43" r:id="rId1" xr:uid="{00000000-0004-0000-0100-000000000000}"/>
    <hyperlink ref="L29" r:id="rId2" xr:uid="{00000000-0004-0000-0100-000001000000}"/>
    <hyperlink ref="L86" r:id="rId3" xr:uid="{00000000-0004-0000-0100-000002000000}"/>
    <hyperlink ref="L56" r:id="rId4" xr:uid="{00000000-0004-0000-0100-000003000000}"/>
    <hyperlink ref="L97" r:id="rId5" xr:uid="{00000000-0004-0000-0100-000004000000}"/>
    <hyperlink ref="L77" r:id="rId6" xr:uid="{00000000-0004-0000-0100-000005000000}"/>
    <hyperlink ref="L57" r:id="rId7" xr:uid="{00000000-0004-0000-0100-000006000000}"/>
    <hyperlink ref="L50" r:id="rId8" xr:uid="{00000000-0004-0000-0100-000007000000}"/>
    <hyperlink ref="L14" r:id="rId9" xr:uid="{00000000-0004-0000-0100-000008000000}"/>
    <hyperlink ref="L68" r:id="rId10" xr:uid="{00000000-0004-0000-0100-000009000000}"/>
    <hyperlink ref="K45" r:id="rId11" xr:uid="{00000000-0004-0000-0100-00000A000000}"/>
    <hyperlink ref="L93" r:id="rId12" xr:uid="{00000000-0004-0000-0100-00000B000000}"/>
    <hyperlink ref="L98" r:id="rId13" xr:uid="{00000000-0004-0000-0100-00000C000000}"/>
    <hyperlink ref="L24" r:id="rId14" xr:uid="{00000000-0004-0000-0100-00000D000000}"/>
    <hyperlink ref="L32" r:id="rId15" xr:uid="{00000000-0004-0000-0100-00000E000000}"/>
    <hyperlink ref="L39" r:id="rId16" xr:uid="{00000000-0004-0000-0100-00000F000000}"/>
    <hyperlink ref="K39" r:id="rId17" display="562621829@qq.com" xr:uid="{00000000-0004-0000-0100-000010000000}"/>
    <hyperlink ref="L38" r:id="rId18" xr:uid="{00000000-0004-0000-0100-000011000000}"/>
    <hyperlink ref="L71" r:id="rId19" xr:uid="{00000000-0004-0000-0100-000012000000}"/>
    <hyperlink ref="L65" r:id="rId20" xr:uid="{00000000-0004-0000-0100-000013000000}"/>
    <hyperlink ref="L74" r:id="rId21" xr:uid="{00000000-0004-0000-0100-000014000000}"/>
    <hyperlink ref="L20" r:id="rId22" xr:uid="{00000000-0004-0000-0100-000015000000}"/>
    <hyperlink ref="L15" r:id="rId23" xr:uid="{00000000-0004-0000-0100-000016000000}"/>
    <hyperlink ref="L46" r:id="rId24" display="info@cancercarekenya.com;admin@cancercarekenya.com" xr:uid="{00000000-0004-0000-0100-000017000000}"/>
    <hyperlink ref="L73" r:id="rId25" xr:uid="{00000000-0004-0000-0100-000018000000}"/>
    <hyperlink ref="L61" r:id="rId26" xr:uid="{00000000-0004-0000-0100-000019000000}"/>
    <hyperlink ref="L54" r:id="rId27" xr:uid="{00000000-0004-0000-0100-00001A000000}"/>
    <hyperlink ref="L75" r:id="rId28" xr:uid="{00000000-0004-0000-0100-00001B000000}"/>
    <hyperlink ref="L25" r:id="rId29" xr:uid="{00000000-0004-0000-0100-00001C000000}"/>
    <hyperlink ref="L52" r:id="rId30" xr:uid="{00000000-0004-0000-0100-00001D000000}"/>
    <hyperlink ref="L92" r:id="rId31" xr:uid="{00000000-0004-0000-0100-00001E000000}"/>
    <hyperlink ref="L31" r:id="rId32" xr:uid="{00000000-0004-0000-0100-00001F000000}"/>
    <hyperlink ref="L13" r:id="rId33" xr:uid="{00000000-0004-0000-0100-000020000000}"/>
    <hyperlink ref="L27" r:id="rId34" xr:uid="{00000000-0004-0000-0100-000021000000}"/>
    <hyperlink ref="L6" r:id="rId35" xr:uid="{00000000-0004-0000-0100-000022000000}"/>
    <hyperlink ref="L2" r:id="rId36" xr:uid="{00000000-0004-0000-0100-000023000000}"/>
    <hyperlink ref="L8" r:id="rId37" xr:uid="{00000000-0004-0000-0100-000024000000}"/>
    <hyperlink ref="L16" r:id="rId38" xr:uid="{00000000-0004-0000-0100-000025000000}"/>
    <hyperlink ref="L17" r:id="rId39" xr:uid="{00000000-0004-0000-0100-000026000000}"/>
    <hyperlink ref="L19" r:id="rId40" xr:uid="{00000000-0004-0000-0100-000027000000}"/>
    <hyperlink ref="L21" r:id="rId41" xr:uid="{00000000-0004-0000-0100-000028000000}"/>
    <hyperlink ref="L22" r:id="rId42" xr:uid="{00000000-0004-0000-0100-000029000000}"/>
    <hyperlink ref="L23" r:id="rId43" xr:uid="{00000000-0004-0000-0100-00002A000000}"/>
    <hyperlink ref="L26" r:id="rId44" xr:uid="{00000000-0004-0000-0100-00002B000000}"/>
    <hyperlink ref="L51" r:id="rId45" xr:uid="{00000000-0004-0000-0100-00002C000000}"/>
    <hyperlink ref="L44" r:id="rId46" xr:uid="{00000000-0004-0000-0100-00002D000000}"/>
    <hyperlink ref="L34" r:id="rId47" xr:uid="{00000000-0004-0000-0100-00002E000000}"/>
    <hyperlink ref="L7" r:id="rId48" xr:uid="{00000000-0004-0000-0100-00002F000000}"/>
    <hyperlink ref="L62" r:id="rId49" xr:uid="{00000000-0004-0000-0100-000030000000}"/>
    <hyperlink ref="O9" r:id="rId50" xr:uid="{00000000-0004-0000-0100-000031000000}"/>
    <hyperlink ref="L41" r:id="rId51" xr:uid="{00000000-0004-0000-0100-000032000000}"/>
  </hyperlinks>
  <pageMargins left="0.7" right="0.7" top="0.75" bottom="0.75" header="0.3" footer="0.3"/>
  <pageSetup paperSize="9" orientation="portrait"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B104"/>
  <sheetViews>
    <sheetView topLeftCell="A85" zoomScale="85" zoomScaleNormal="85" workbookViewId="0">
      <pane xSplit="1" topLeftCell="B1" activePane="topRight" state="frozen"/>
      <selection pane="topRight" activeCell="B35" sqref="B35"/>
    </sheetView>
  </sheetViews>
  <sheetFormatPr defaultRowHeight="14.5" x14ac:dyDescent="0.35"/>
  <cols>
    <col min="1" max="1" width="9.81640625" customWidth="1"/>
    <col min="2" max="2" width="36.1796875" customWidth="1"/>
    <col min="3" max="3" width="13.1796875" customWidth="1"/>
    <col min="4" max="4" width="15.453125" customWidth="1"/>
    <col min="5" max="5" width="11.54296875" customWidth="1"/>
    <col min="6" max="6" width="11.1796875" customWidth="1"/>
    <col min="7" max="8" width="10.453125" bestFit="1" customWidth="1"/>
    <col min="9" max="9" width="15.1796875" customWidth="1"/>
    <col min="10" max="10" width="29.81640625" customWidth="1"/>
    <col min="11" max="11" width="141.26953125" customWidth="1"/>
  </cols>
  <sheetData>
    <row r="2" spans="1:11" ht="29" x14ac:dyDescent="0.35">
      <c r="A2" s="3" t="s">
        <v>0</v>
      </c>
      <c r="B2" s="7" t="s">
        <v>1</v>
      </c>
      <c r="C2" s="8" t="s">
        <v>2</v>
      </c>
      <c r="D2" s="8" t="s">
        <v>3</v>
      </c>
      <c r="E2" s="1" t="s">
        <v>450</v>
      </c>
      <c r="F2" s="1" t="s">
        <v>451</v>
      </c>
      <c r="G2" s="1" t="s">
        <v>452</v>
      </c>
      <c r="H2" s="1" t="s">
        <v>453</v>
      </c>
      <c r="I2" s="79" t="s">
        <v>553</v>
      </c>
      <c r="J2" s="1" t="s">
        <v>570</v>
      </c>
      <c r="K2" s="1" t="s">
        <v>440</v>
      </c>
    </row>
    <row r="3" spans="1:11" s="82" customFormat="1" x14ac:dyDescent="0.35">
      <c r="A3" s="82" t="s">
        <v>355</v>
      </c>
      <c r="B3" s="82" t="s">
        <v>356</v>
      </c>
      <c r="C3" s="83">
        <f>D3</f>
        <v>96606.9</v>
      </c>
      <c r="D3" s="83">
        <v>96606.9</v>
      </c>
      <c r="E3" s="84">
        <f>D3</f>
        <v>96606.9</v>
      </c>
      <c r="I3" s="84">
        <f>SUM(E3:H3)</f>
        <v>96606.9</v>
      </c>
      <c r="K3" s="82" t="s">
        <v>612</v>
      </c>
    </row>
    <row r="4" spans="1:11" s="82" customFormat="1" x14ac:dyDescent="0.35">
      <c r="A4" s="82" t="s">
        <v>135</v>
      </c>
      <c r="B4" s="82" t="s">
        <v>456</v>
      </c>
      <c r="C4" s="83">
        <v>93791.31</v>
      </c>
      <c r="D4" s="83">
        <f>C4</f>
        <v>93791.31</v>
      </c>
      <c r="E4" s="84">
        <f>D4</f>
        <v>93791.31</v>
      </c>
      <c r="I4" s="84">
        <f t="shared" ref="I4:I65" si="0">SUM(E4:H4)</f>
        <v>93791.31</v>
      </c>
      <c r="K4" s="82" t="s">
        <v>614</v>
      </c>
    </row>
    <row r="5" spans="1:11" x14ac:dyDescent="0.35">
      <c r="A5" t="s">
        <v>126</v>
      </c>
      <c r="B5" t="s">
        <v>127</v>
      </c>
      <c r="C5" s="62">
        <v>75912.33</v>
      </c>
      <c r="D5" s="62">
        <v>75912.33</v>
      </c>
      <c r="I5" s="71">
        <f t="shared" si="0"/>
        <v>0</v>
      </c>
      <c r="K5" t="s">
        <v>603</v>
      </c>
    </row>
    <row r="6" spans="1:11" x14ac:dyDescent="0.35">
      <c r="A6" t="s">
        <v>201</v>
      </c>
      <c r="B6" t="s">
        <v>202</v>
      </c>
      <c r="C6" s="62">
        <v>60715.11</v>
      </c>
      <c r="D6" s="62">
        <v>60715.11</v>
      </c>
      <c r="I6" s="71">
        <f t="shared" si="0"/>
        <v>0</v>
      </c>
      <c r="K6" t="s">
        <v>571</v>
      </c>
    </row>
    <row r="7" spans="1:11" x14ac:dyDescent="0.35">
      <c r="A7" t="s">
        <v>186</v>
      </c>
      <c r="B7" t="s">
        <v>187</v>
      </c>
      <c r="C7" s="62">
        <v>60317.19</v>
      </c>
      <c r="D7" s="62">
        <v>60317.19</v>
      </c>
      <c r="I7" s="71">
        <f t="shared" si="0"/>
        <v>0</v>
      </c>
      <c r="K7" t="s">
        <v>615</v>
      </c>
    </row>
    <row r="8" spans="1:11" x14ac:dyDescent="0.35">
      <c r="A8" t="s">
        <v>290</v>
      </c>
      <c r="B8" t="s">
        <v>291</v>
      </c>
      <c r="C8" s="62">
        <v>55627.67</v>
      </c>
      <c r="D8" s="62">
        <v>55627.67</v>
      </c>
      <c r="I8" s="71">
        <f>SUM(E8:H8)</f>
        <v>0</v>
      </c>
      <c r="K8" t="s">
        <v>571</v>
      </c>
    </row>
    <row r="9" spans="1:11" x14ac:dyDescent="0.35">
      <c r="A9" t="s">
        <v>84</v>
      </c>
      <c r="B9" s="18" t="s">
        <v>85</v>
      </c>
      <c r="C9" s="62">
        <v>55583.09</v>
      </c>
      <c r="D9" s="62">
        <v>55583.09</v>
      </c>
      <c r="I9" s="71">
        <f t="shared" si="0"/>
        <v>0</v>
      </c>
      <c r="K9" t="s">
        <v>596</v>
      </c>
    </row>
    <row r="10" spans="1:11" s="82" customFormat="1" x14ac:dyDescent="0.35">
      <c r="A10" t="s">
        <v>58</v>
      </c>
      <c r="B10" t="s">
        <v>59</v>
      </c>
      <c r="C10" s="62">
        <v>48310.080000000002</v>
      </c>
      <c r="D10" s="62">
        <v>48310.080000000002</v>
      </c>
      <c r="E10"/>
      <c r="F10"/>
      <c r="G10"/>
      <c r="H10"/>
      <c r="I10" s="71">
        <f t="shared" si="0"/>
        <v>0</v>
      </c>
      <c r="J10"/>
      <c r="K10" t="s">
        <v>571</v>
      </c>
    </row>
    <row r="11" spans="1:11" x14ac:dyDescent="0.35">
      <c r="A11" t="s">
        <v>110</v>
      </c>
      <c r="B11" t="s">
        <v>111</v>
      </c>
      <c r="C11" s="92">
        <v>46762.57</v>
      </c>
      <c r="D11" s="92">
        <v>46762.57</v>
      </c>
      <c r="E11" s="71">
        <f>D11</f>
        <v>46762.57</v>
      </c>
      <c r="I11" s="71">
        <f t="shared" si="0"/>
        <v>46762.57</v>
      </c>
      <c r="K11" t="s">
        <v>571</v>
      </c>
    </row>
    <row r="12" spans="1:11" x14ac:dyDescent="0.35">
      <c r="A12" s="82" t="s">
        <v>319</v>
      </c>
      <c r="B12" s="86" t="s">
        <v>320</v>
      </c>
      <c r="C12" s="83">
        <v>54050.7</v>
      </c>
      <c r="D12" s="83">
        <v>54050.7</v>
      </c>
      <c r="E12" s="84"/>
      <c r="F12" s="84">
        <f>D12</f>
        <v>54050.7</v>
      </c>
      <c r="G12" s="82"/>
      <c r="H12" s="82"/>
      <c r="I12" s="84">
        <f>SUM(E12:H12)</f>
        <v>54050.7</v>
      </c>
      <c r="J12" s="82"/>
      <c r="K12" s="82" t="s">
        <v>611</v>
      </c>
    </row>
    <row r="13" spans="1:11" s="82" customFormat="1" x14ac:dyDescent="0.35">
      <c r="A13" s="82" t="s">
        <v>208</v>
      </c>
      <c r="B13" s="82" t="s">
        <v>209</v>
      </c>
      <c r="C13" s="83">
        <v>46762.239999999998</v>
      </c>
      <c r="D13" s="83">
        <f>C13-25000</f>
        <v>21762.239999999998</v>
      </c>
      <c r="E13" s="84">
        <f>D13</f>
        <v>21762.239999999998</v>
      </c>
      <c r="I13" s="84">
        <f t="shared" si="0"/>
        <v>21762.239999999998</v>
      </c>
      <c r="K13" s="82" t="s">
        <v>599</v>
      </c>
    </row>
    <row r="14" spans="1:11" s="82" customFormat="1" x14ac:dyDescent="0.35">
      <c r="A14" s="82" t="s">
        <v>129</v>
      </c>
      <c r="B14" s="82" t="s">
        <v>130</v>
      </c>
      <c r="C14" s="83">
        <v>36263.57</v>
      </c>
      <c r="D14" s="83">
        <v>36263.57</v>
      </c>
      <c r="F14" s="84">
        <f>D14</f>
        <v>36263.57</v>
      </c>
      <c r="I14" s="84">
        <f t="shared" si="0"/>
        <v>36263.57</v>
      </c>
      <c r="K14" s="82" t="s">
        <v>610</v>
      </c>
    </row>
    <row r="15" spans="1:11" s="82" customFormat="1" x14ac:dyDescent="0.35">
      <c r="A15" s="82" t="s">
        <v>122</v>
      </c>
      <c r="B15" s="82" t="s">
        <v>123</v>
      </c>
      <c r="C15" s="83">
        <v>40054.58</v>
      </c>
      <c r="D15" s="83">
        <v>40054.58</v>
      </c>
      <c r="I15" s="84">
        <f t="shared" si="0"/>
        <v>0</v>
      </c>
      <c r="K15" s="82" t="s">
        <v>609</v>
      </c>
    </row>
    <row r="16" spans="1:11" x14ac:dyDescent="0.35">
      <c r="A16" s="82" t="s">
        <v>62</v>
      </c>
      <c r="B16" s="82" t="s">
        <v>63</v>
      </c>
      <c r="C16" s="83">
        <v>39310.04</v>
      </c>
      <c r="D16" s="83">
        <v>39310.04</v>
      </c>
      <c r="E16" s="84">
        <f>D16</f>
        <v>39310.04</v>
      </c>
      <c r="F16" s="82"/>
      <c r="G16" s="82"/>
      <c r="H16" s="82"/>
      <c r="I16" s="84">
        <f t="shared" si="0"/>
        <v>39310.04</v>
      </c>
      <c r="J16" s="82"/>
      <c r="K16" s="82" t="s">
        <v>608</v>
      </c>
    </row>
    <row r="17" spans="1:11" x14ac:dyDescent="0.35">
      <c r="A17" s="82" t="s">
        <v>91</v>
      </c>
      <c r="B17" s="82" t="s">
        <v>92</v>
      </c>
      <c r="C17" s="83">
        <v>27284.560000000001</v>
      </c>
      <c r="D17" s="83">
        <v>27284.560000000001</v>
      </c>
      <c r="E17" s="82"/>
      <c r="F17" s="84">
        <f>D17</f>
        <v>27284.560000000001</v>
      </c>
      <c r="G17" s="82"/>
      <c r="H17" s="82"/>
      <c r="I17" s="84">
        <f t="shared" ref="I17:I25" si="1">SUM(E17:H17)</f>
        <v>27284.560000000001</v>
      </c>
      <c r="J17" s="82"/>
      <c r="K17" s="82" t="s">
        <v>607</v>
      </c>
    </row>
    <row r="18" spans="1:11" x14ac:dyDescent="0.35">
      <c r="A18" s="82" t="s">
        <v>14</v>
      </c>
      <c r="B18" s="82" t="s">
        <v>15</v>
      </c>
      <c r="C18" s="83">
        <v>20853.89</v>
      </c>
      <c r="D18" s="83">
        <v>20853.89</v>
      </c>
      <c r="E18" s="82"/>
      <c r="F18" s="82"/>
      <c r="G18" s="82"/>
      <c r="H18" s="82"/>
      <c r="I18" s="84">
        <f t="shared" si="1"/>
        <v>0</v>
      </c>
      <c r="J18" s="82"/>
      <c r="K18" s="82" t="s">
        <v>597</v>
      </c>
    </row>
    <row r="19" spans="1:11" x14ac:dyDescent="0.35">
      <c r="A19" s="82" t="s">
        <v>363</v>
      </c>
      <c r="B19" s="82" t="s">
        <v>364</v>
      </c>
      <c r="C19" s="83">
        <v>14741.36</v>
      </c>
      <c r="D19" s="83">
        <v>14741.36</v>
      </c>
      <c r="E19" s="82"/>
      <c r="F19" s="82"/>
      <c r="G19" s="82"/>
      <c r="H19" s="82"/>
      <c r="I19" s="84">
        <f t="shared" si="1"/>
        <v>0</v>
      </c>
      <c r="J19" s="82"/>
      <c r="K19" s="82" t="s">
        <v>590</v>
      </c>
    </row>
    <row r="20" spans="1:11" s="82" customFormat="1" x14ac:dyDescent="0.35">
      <c r="A20" s="82" t="s">
        <v>77</v>
      </c>
      <c r="B20" s="82" t="s">
        <v>78</v>
      </c>
      <c r="C20" s="83">
        <v>13913.88</v>
      </c>
      <c r="D20" s="83">
        <v>13913.88</v>
      </c>
      <c r="I20" s="84">
        <f t="shared" si="1"/>
        <v>0</v>
      </c>
      <c r="K20" s="82" t="s">
        <v>600</v>
      </c>
    </row>
    <row r="21" spans="1:11" s="82" customFormat="1" x14ac:dyDescent="0.35">
      <c r="A21" s="82" t="s">
        <v>339</v>
      </c>
      <c r="B21" s="82" t="s">
        <v>340</v>
      </c>
      <c r="C21" s="83">
        <v>13911.61</v>
      </c>
      <c r="D21" s="83">
        <v>13911.61</v>
      </c>
      <c r="I21" s="84">
        <f t="shared" si="1"/>
        <v>0</v>
      </c>
      <c r="K21" s="82" t="s">
        <v>577</v>
      </c>
    </row>
    <row r="22" spans="1:11" s="82" customFormat="1" x14ac:dyDescent="0.35">
      <c r="A22" s="82" t="s">
        <v>271</v>
      </c>
      <c r="B22" s="82" t="s">
        <v>272</v>
      </c>
      <c r="C22" s="83">
        <v>10313.32</v>
      </c>
      <c r="D22" s="83">
        <v>10313.32</v>
      </c>
      <c r="I22" s="84">
        <f t="shared" si="1"/>
        <v>0</v>
      </c>
      <c r="K22" s="82" t="s">
        <v>601</v>
      </c>
    </row>
    <row r="23" spans="1:11" s="82" customFormat="1" x14ac:dyDescent="0.35">
      <c r="A23" s="82" t="s">
        <v>366</v>
      </c>
      <c r="B23" s="82" t="s">
        <v>367</v>
      </c>
      <c r="C23" s="83">
        <v>8959.39</v>
      </c>
      <c r="D23" s="83">
        <v>8959.39</v>
      </c>
      <c r="I23" s="84">
        <f t="shared" si="1"/>
        <v>0</v>
      </c>
      <c r="K23" s="82" t="s">
        <v>606</v>
      </c>
    </row>
    <row r="24" spans="1:11" s="82" customFormat="1" x14ac:dyDescent="0.35">
      <c r="A24" s="82" t="s">
        <v>283</v>
      </c>
      <c r="B24" s="82" t="s">
        <v>284</v>
      </c>
      <c r="C24" s="83">
        <v>6270</v>
      </c>
      <c r="D24" s="83">
        <v>6270</v>
      </c>
      <c r="I24" s="84">
        <f t="shared" si="1"/>
        <v>0</v>
      </c>
      <c r="K24" s="82" t="s">
        <v>605</v>
      </c>
    </row>
    <row r="25" spans="1:11" s="82" customFormat="1" x14ac:dyDescent="0.35">
      <c r="A25" s="82" t="s">
        <v>267</v>
      </c>
      <c r="B25" s="82" t="s">
        <v>268</v>
      </c>
      <c r="C25" s="83">
        <v>3820.05</v>
      </c>
      <c r="D25" s="83">
        <v>3820.05</v>
      </c>
      <c r="I25" s="84">
        <f t="shared" si="1"/>
        <v>0</v>
      </c>
      <c r="K25" s="82" t="s">
        <v>592</v>
      </c>
    </row>
    <row r="26" spans="1:11" s="97" customFormat="1" x14ac:dyDescent="0.35">
      <c r="A26" s="93" t="s">
        <v>137</v>
      </c>
      <c r="B26" s="94" t="s">
        <v>138</v>
      </c>
      <c r="C26" s="95">
        <v>39273.199999999997</v>
      </c>
      <c r="D26" s="95">
        <v>39273.199999999997</v>
      </c>
      <c r="E26" s="93"/>
      <c r="F26" s="93"/>
      <c r="G26" s="93"/>
      <c r="H26" s="93"/>
      <c r="I26" s="96">
        <f t="shared" si="0"/>
        <v>0</v>
      </c>
      <c r="J26" s="93"/>
      <c r="K26" s="93" t="s">
        <v>594</v>
      </c>
    </row>
    <row r="27" spans="1:11" s="93" customFormat="1" x14ac:dyDescent="0.35">
      <c r="A27" s="93" t="s">
        <v>346</v>
      </c>
      <c r="B27" s="94" t="s">
        <v>347</v>
      </c>
      <c r="C27" s="95">
        <v>38948.79</v>
      </c>
      <c r="D27" s="95">
        <v>38948.79</v>
      </c>
      <c r="E27" s="95">
        <v>10000</v>
      </c>
      <c r="I27" s="96">
        <f t="shared" si="0"/>
        <v>10000</v>
      </c>
      <c r="K27" s="93" t="s">
        <v>595</v>
      </c>
    </row>
    <row r="28" spans="1:11" s="23" customFormat="1" x14ac:dyDescent="0.35">
      <c r="A28" t="s">
        <v>327</v>
      </c>
      <c r="B28" s="24" t="s">
        <v>328</v>
      </c>
      <c r="C28" s="62">
        <v>36592.589999999997</v>
      </c>
      <c r="D28" s="62">
        <v>36592.589999999997</v>
      </c>
      <c r="E28"/>
      <c r="F28"/>
      <c r="G28"/>
      <c r="H28"/>
      <c r="I28" s="71">
        <f t="shared" si="0"/>
        <v>0</v>
      </c>
      <c r="J28"/>
      <c r="K28" t="s">
        <v>571</v>
      </c>
    </row>
    <row r="29" spans="1:11" x14ac:dyDescent="0.35">
      <c r="A29" t="s">
        <v>65</v>
      </c>
      <c r="B29" s="24" t="s">
        <v>66</v>
      </c>
      <c r="C29" s="62">
        <v>11044.6</v>
      </c>
      <c r="D29" s="62">
        <v>33135.24</v>
      </c>
      <c r="I29" s="71">
        <f t="shared" si="0"/>
        <v>0</v>
      </c>
      <c r="K29" t="s">
        <v>571</v>
      </c>
    </row>
    <row r="30" spans="1:11" x14ac:dyDescent="0.35">
      <c r="A30" t="s">
        <v>331</v>
      </c>
      <c r="B30" t="s">
        <v>332</v>
      </c>
      <c r="C30" s="32">
        <v>20873.63</v>
      </c>
      <c r="D30" s="62">
        <v>31544.03</v>
      </c>
      <c r="I30" s="71">
        <f t="shared" si="0"/>
        <v>0</v>
      </c>
      <c r="K30" t="s">
        <v>571</v>
      </c>
    </row>
    <row r="31" spans="1:11" x14ac:dyDescent="0.35">
      <c r="A31" t="s">
        <v>7</v>
      </c>
      <c r="B31" s="24" t="s">
        <v>8</v>
      </c>
      <c r="C31" s="62">
        <v>29625.42</v>
      </c>
      <c r="D31" s="62">
        <v>29625.42</v>
      </c>
      <c r="I31" s="71">
        <f t="shared" si="0"/>
        <v>0</v>
      </c>
      <c r="K31" t="s">
        <v>587</v>
      </c>
    </row>
    <row r="32" spans="1:11" x14ac:dyDescent="0.35">
      <c r="A32" t="s">
        <v>172</v>
      </c>
      <c r="B32" s="24" t="s">
        <v>173</v>
      </c>
      <c r="C32" s="62">
        <v>28682.53</v>
      </c>
      <c r="D32" s="62">
        <v>28682.53</v>
      </c>
      <c r="I32" s="71">
        <f t="shared" si="0"/>
        <v>0</v>
      </c>
      <c r="K32" t="s">
        <v>571</v>
      </c>
    </row>
    <row r="33" spans="1:184" x14ac:dyDescent="0.35">
      <c r="A33" t="s">
        <v>46</v>
      </c>
      <c r="B33" t="s">
        <v>47</v>
      </c>
      <c r="C33" s="62">
        <v>28036.79</v>
      </c>
      <c r="D33" s="62">
        <v>28036.79</v>
      </c>
      <c r="H33" s="71">
        <f>D33</f>
        <v>28036.79</v>
      </c>
      <c r="I33" s="71">
        <f t="shared" si="0"/>
        <v>28036.79</v>
      </c>
      <c r="K33" t="s">
        <v>571</v>
      </c>
    </row>
    <row r="34" spans="1:184" x14ac:dyDescent="0.35">
      <c r="A34" t="s">
        <v>161</v>
      </c>
      <c r="B34" t="s">
        <v>162</v>
      </c>
      <c r="C34" s="62">
        <v>24420.87</v>
      </c>
      <c r="D34" s="62">
        <v>24420.57</v>
      </c>
      <c r="F34" s="71">
        <f>D34</f>
        <v>24420.57</v>
      </c>
      <c r="I34" s="71">
        <f t="shared" si="0"/>
        <v>24420.57</v>
      </c>
      <c r="K34" t="s">
        <v>571</v>
      </c>
    </row>
    <row r="35" spans="1:184" x14ac:dyDescent="0.35">
      <c r="A35" t="s">
        <v>114</v>
      </c>
      <c r="B35" t="s">
        <v>115</v>
      </c>
      <c r="C35" s="62">
        <v>23494.02</v>
      </c>
      <c r="D35" s="62">
        <v>23494.02</v>
      </c>
      <c r="I35" s="71">
        <f t="shared" si="0"/>
        <v>0</v>
      </c>
      <c r="K35" t="s">
        <v>571</v>
      </c>
    </row>
    <row r="36" spans="1:184" x14ac:dyDescent="0.35">
      <c r="A36" s="20" t="s">
        <v>252</v>
      </c>
      <c r="B36" s="20" t="s">
        <v>253</v>
      </c>
      <c r="C36" s="72">
        <v>23296.44</v>
      </c>
      <c r="D36" s="72">
        <v>0</v>
      </c>
      <c r="E36" s="20"/>
      <c r="F36" s="20"/>
      <c r="G36" s="20"/>
      <c r="H36" s="20"/>
      <c r="I36" s="80">
        <f t="shared" si="0"/>
        <v>0</v>
      </c>
      <c r="J36" s="20"/>
      <c r="K36" s="20" t="s">
        <v>571</v>
      </c>
    </row>
    <row r="37" spans="1:184" s="20" customFormat="1" x14ac:dyDescent="0.35">
      <c r="A37" t="s">
        <v>198</v>
      </c>
      <c r="B37" t="s">
        <v>199</v>
      </c>
      <c r="C37" s="32">
        <v>22186.01</v>
      </c>
      <c r="D37" s="62">
        <v>22186.01</v>
      </c>
      <c r="E37"/>
      <c r="F37"/>
      <c r="G37"/>
      <c r="H37" s="71">
        <f>D37</f>
        <v>22186.01</v>
      </c>
      <c r="I37" s="71">
        <f t="shared" si="0"/>
        <v>22186.01</v>
      </c>
      <c r="J37"/>
      <c r="K37" t="s">
        <v>571</v>
      </c>
      <c r="L37"/>
      <c r="M37"/>
      <c r="N37"/>
      <c r="O37" t="s">
        <v>579</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row>
    <row r="38" spans="1:184" s="82" customFormat="1" x14ac:dyDescent="0.35">
      <c r="A38" t="s">
        <v>33</v>
      </c>
      <c r="B38" t="s">
        <v>34</v>
      </c>
      <c r="C38" s="32">
        <v>14345.6</v>
      </c>
      <c r="D38" s="62">
        <v>20045.599999999999</v>
      </c>
      <c r="E38"/>
      <c r="F38"/>
      <c r="G38"/>
      <c r="H38" s="71">
        <f>D38</f>
        <v>20045.599999999999</v>
      </c>
      <c r="I38" s="71">
        <f t="shared" si="0"/>
        <v>20045.599999999999</v>
      </c>
      <c r="J38"/>
      <c r="K38" t="s">
        <v>571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row>
    <row r="39" spans="1:184" x14ac:dyDescent="0.35">
      <c r="A39" s="20" t="s">
        <v>373</v>
      </c>
      <c r="B39" s="20" t="s">
        <v>374</v>
      </c>
      <c r="C39" s="72">
        <v>19380</v>
      </c>
      <c r="D39" s="72">
        <v>0</v>
      </c>
      <c r="E39" s="20"/>
      <c r="F39" s="20"/>
      <c r="G39" s="20"/>
      <c r="H39" s="20"/>
      <c r="I39" s="80">
        <f t="shared" si="0"/>
        <v>0</v>
      </c>
      <c r="J39" s="20"/>
      <c r="K39" s="20" t="s">
        <v>571</v>
      </c>
    </row>
    <row r="40" spans="1:184" s="20" customFormat="1" x14ac:dyDescent="0.35">
      <c r="A40" t="s">
        <v>257</v>
      </c>
      <c r="B40" t="s">
        <v>258</v>
      </c>
      <c r="C40" s="32">
        <v>18052.88</v>
      </c>
      <c r="D40" s="62">
        <v>18052.88</v>
      </c>
      <c r="E40"/>
      <c r="F40"/>
      <c r="G40"/>
      <c r="H40"/>
      <c r="I40" s="71">
        <f t="shared" si="0"/>
        <v>0</v>
      </c>
      <c r="J40"/>
      <c r="K40" t="s">
        <v>571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row>
    <row r="41" spans="1:184" x14ac:dyDescent="0.35">
      <c r="A41" s="20" t="s">
        <v>98</v>
      </c>
      <c r="B41" s="20" t="s">
        <v>99</v>
      </c>
      <c r="C41" s="72">
        <v>14319.55</v>
      </c>
      <c r="D41" s="98" t="s">
        <v>604</v>
      </c>
      <c r="E41" s="20"/>
      <c r="F41" s="80" t="str">
        <f>D41</f>
        <v>-</v>
      </c>
      <c r="G41" s="20"/>
      <c r="H41" s="20"/>
      <c r="I41" s="80">
        <f t="shared" si="0"/>
        <v>0</v>
      </c>
      <c r="J41" s="98">
        <v>14319.55</v>
      </c>
      <c r="K41" s="20" t="s">
        <v>576</v>
      </c>
    </row>
    <row r="42" spans="1:184" s="89" customFormat="1" x14ac:dyDescent="0.35">
      <c r="A42" s="89" t="s">
        <v>287</v>
      </c>
      <c r="B42" s="89" t="s">
        <v>288</v>
      </c>
      <c r="C42" s="90">
        <v>15080</v>
      </c>
      <c r="D42" s="90">
        <v>15080</v>
      </c>
      <c r="I42" s="91">
        <f t="shared" si="0"/>
        <v>0</v>
      </c>
      <c r="K42" s="89" t="s">
        <v>578</v>
      </c>
    </row>
    <row r="43" spans="1:184" x14ac:dyDescent="0.35">
      <c r="A43" t="s">
        <v>324</v>
      </c>
      <c r="B43" t="s">
        <v>325</v>
      </c>
      <c r="C43" s="62">
        <v>13551.85</v>
      </c>
      <c r="D43" s="62">
        <v>13551.85</v>
      </c>
      <c r="I43" s="71">
        <f t="shared" si="0"/>
        <v>0</v>
      </c>
      <c r="K43" t="s">
        <v>572</v>
      </c>
    </row>
    <row r="44" spans="1:184" x14ac:dyDescent="0.35">
      <c r="A44" t="s">
        <v>43</v>
      </c>
      <c r="B44" t="s">
        <v>44</v>
      </c>
      <c r="C44" s="62">
        <v>13090.64</v>
      </c>
      <c r="D44" s="62">
        <v>13090.64</v>
      </c>
      <c r="I44" s="71">
        <f t="shared" si="0"/>
        <v>0</v>
      </c>
      <c r="K44" t="s">
        <v>572</v>
      </c>
    </row>
    <row r="45" spans="1:184" x14ac:dyDescent="0.35">
      <c r="A45" t="s">
        <v>30</v>
      </c>
      <c r="B45" t="s">
        <v>31</v>
      </c>
      <c r="C45" s="62">
        <v>12717.38</v>
      </c>
      <c r="D45" s="62">
        <v>12717.38</v>
      </c>
      <c r="I45" s="71">
        <f t="shared" si="0"/>
        <v>0</v>
      </c>
      <c r="K45" t="s">
        <v>591</v>
      </c>
    </row>
    <row r="46" spans="1:184" x14ac:dyDescent="0.35">
      <c r="A46" s="23" t="s">
        <v>294</v>
      </c>
      <c r="B46" s="23" t="s">
        <v>295</v>
      </c>
      <c r="C46" s="15">
        <v>12436.49</v>
      </c>
      <c r="D46" s="15">
        <v>12436.49</v>
      </c>
      <c r="E46" s="23"/>
      <c r="F46" s="23"/>
      <c r="G46" s="23"/>
      <c r="H46" s="23"/>
      <c r="I46" s="81">
        <f t="shared" si="0"/>
        <v>0</v>
      </c>
      <c r="J46" s="23"/>
      <c r="K46" s="23" t="s">
        <v>573</v>
      </c>
    </row>
    <row r="47" spans="1:184" s="31" customFormat="1" x14ac:dyDescent="0.35">
      <c r="A47" s="20" t="s">
        <v>73</v>
      </c>
      <c r="B47" s="20" t="s">
        <v>74</v>
      </c>
      <c r="C47" s="72">
        <v>11917.92</v>
      </c>
      <c r="D47" s="72">
        <v>11917.92</v>
      </c>
      <c r="E47" s="20"/>
      <c r="F47" s="20"/>
      <c r="G47" s="20"/>
      <c r="H47" s="20"/>
      <c r="I47" s="80">
        <f t="shared" si="0"/>
        <v>0</v>
      </c>
      <c r="J47" s="20"/>
      <c r="K47" s="20" t="s">
        <v>593</v>
      </c>
    </row>
    <row r="48" spans="1:184" x14ac:dyDescent="0.35">
      <c r="A48" t="s">
        <v>244</v>
      </c>
      <c r="B48" t="s">
        <v>245</v>
      </c>
      <c r="C48" s="62">
        <v>11810.83</v>
      </c>
      <c r="D48" s="62">
        <v>11810.83</v>
      </c>
      <c r="I48" s="71">
        <f t="shared" si="0"/>
        <v>0</v>
      </c>
      <c r="K48" t="s">
        <v>572</v>
      </c>
    </row>
    <row r="49" spans="1:11" x14ac:dyDescent="0.35">
      <c r="A49" t="s">
        <v>94</v>
      </c>
      <c r="B49" t="s">
        <v>95</v>
      </c>
      <c r="C49" s="62">
        <v>1064.54</v>
      </c>
      <c r="D49" s="62">
        <v>11677.54</v>
      </c>
      <c r="I49" s="71">
        <f t="shared" si="0"/>
        <v>0</v>
      </c>
      <c r="K49" t="s">
        <v>589</v>
      </c>
    </row>
    <row r="50" spans="1:11" x14ac:dyDescent="0.35">
      <c r="A50" t="s">
        <v>81</v>
      </c>
      <c r="B50" s="18" t="s">
        <v>82</v>
      </c>
      <c r="C50" s="62">
        <v>11671.76</v>
      </c>
      <c r="D50" s="62">
        <v>11671.76</v>
      </c>
      <c r="I50" s="71">
        <f t="shared" si="0"/>
        <v>0</v>
      </c>
      <c r="K50" t="s">
        <v>572</v>
      </c>
    </row>
    <row r="51" spans="1:11" x14ac:dyDescent="0.35">
      <c r="A51" t="s">
        <v>106</v>
      </c>
      <c r="B51" t="s">
        <v>107</v>
      </c>
      <c r="C51" s="62">
        <v>11046.92</v>
      </c>
      <c r="D51" s="62">
        <v>11046.92</v>
      </c>
      <c r="I51" s="71">
        <f t="shared" si="0"/>
        <v>0</v>
      </c>
      <c r="K51" t="s">
        <v>572</v>
      </c>
    </row>
    <row r="52" spans="1:11" x14ac:dyDescent="0.35">
      <c r="A52" t="s">
        <v>26</v>
      </c>
      <c r="B52" s="20" t="s">
        <v>27</v>
      </c>
      <c r="C52" s="62">
        <v>9635.08</v>
      </c>
      <c r="D52" s="62">
        <v>9635.08</v>
      </c>
      <c r="I52" s="71">
        <f t="shared" si="0"/>
        <v>0</v>
      </c>
    </row>
    <row r="53" spans="1:11" x14ac:dyDescent="0.35">
      <c r="A53" t="s">
        <v>218</v>
      </c>
      <c r="B53" t="s">
        <v>219</v>
      </c>
      <c r="C53" s="62">
        <v>8665.2199999999993</v>
      </c>
      <c r="D53" s="62">
        <v>8665.2199999999993</v>
      </c>
      <c r="I53" s="71">
        <f t="shared" si="0"/>
        <v>0</v>
      </c>
      <c r="K53" t="s">
        <v>572</v>
      </c>
    </row>
    <row r="54" spans="1:11" x14ac:dyDescent="0.35">
      <c r="A54" t="s">
        <v>241</v>
      </c>
      <c r="B54" s="20" t="s">
        <v>242</v>
      </c>
      <c r="C54" s="62">
        <v>7926.05</v>
      </c>
      <c r="D54" s="62">
        <v>7926.05</v>
      </c>
      <c r="I54" s="71">
        <f t="shared" si="0"/>
        <v>0</v>
      </c>
    </row>
    <row r="55" spans="1:11" x14ac:dyDescent="0.35">
      <c r="A55" t="s">
        <v>359</v>
      </c>
      <c r="B55" t="s">
        <v>360</v>
      </c>
      <c r="C55" s="62">
        <v>6960</v>
      </c>
      <c r="D55" s="62">
        <v>6960</v>
      </c>
      <c r="I55" s="71">
        <f t="shared" si="0"/>
        <v>0</v>
      </c>
      <c r="K55" t="s">
        <v>572</v>
      </c>
    </row>
    <row r="56" spans="1:11" x14ac:dyDescent="0.35">
      <c r="A56" t="s">
        <v>168</v>
      </c>
      <c r="B56" t="s">
        <v>169</v>
      </c>
      <c r="C56" s="62">
        <v>3736.96</v>
      </c>
      <c r="D56" s="62">
        <v>3736.96</v>
      </c>
      <c r="I56" s="71">
        <f t="shared" si="0"/>
        <v>0</v>
      </c>
      <c r="K56" t="s">
        <v>572</v>
      </c>
    </row>
    <row r="57" spans="1:11" x14ac:dyDescent="0.35">
      <c r="A57" t="s">
        <v>237</v>
      </c>
      <c r="B57" t="s">
        <v>238</v>
      </c>
      <c r="C57" s="92">
        <v>2900</v>
      </c>
      <c r="D57" s="92">
        <v>2900</v>
      </c>
      <c r="I57" s="71">
        <f t="shared" si="0"/>
        <v>0</v>
      </c>
      <c r="K57" t="s">
        <v>572</v>
      </c>
    </row>
    <row r="58" spans="1:11" s="20" customFormat="1" x14ac:dyDescent="0.35">
      <c r="A58" s="20" t="s">
        <v>18</v>
      </c>
      <c r="B58" s="20" t="s">
        <v>19</v>
      </c>
      <c r="C58" s="72">
        <v>2686.93</v>
      </c>
      <c r="D58" s="72">
        <v>2686.93</v>
      </c>
      <c r="I58" s="80">
        <f t="shared" si="0"/>
        <v>0</v>
      </c>
      <c r="K58" s="20" t="s">
        <v>616</v>
      </c>
    </row>
    <row r="59" spans="1:11" x14ac:dyDescent="0.35">
      <c r="A59" t="s">
        <v>222</v>
      </c>
      <c r="B59" t="s">
        <v>223</v>
      </c>
      <c r="C59" s="62">
        <v>2554.96</v>
      </c>
      <c r="D59" s="62">
        <v>2554.96</v>
      </c>
      <c r="I59" s="71">
        <f t="shared" si="0"/>
        <v>0</v>
      </c>
      <c r="K59" t="s">
        <v>572</v>
      </c>
    </row>
    <row r="60" spans="1:11" s="82" customFormat="1" x14ac:dyDescent="0.35">
      <c r="A60" s="82" t="s">
        <v>342</v>
      </c>
      <c r="B60" s="82" t="s">
        <v>343</v>
      </c>
      <c r="C60" s="83">
        <v>1440.23</v>
      </c>
      <c r="D60" s="83">
        <v>1440.23</v>
      </c>
      <c r="E60" s="84">
        <f>D60</f>
        <v>1440.23</v>
      </c>
      <c r="I60" s="84">
        <f t="shared" si="0"/>
        <v>1440.23</v>
      </c>
      <c r="K60" s="82" t="s">
        <v>572</v>
      </c>
    </row>
    <row r="61" spans="1:11" x14ac:dyDescent="0.35">
      <c r="C61" s="62"/>
      <c r="D61" s="62"/>
      <c r="I61" s="71">
        <f t="shared" si="0"/>
        <v>0</v>
      </c>
      <c r="K61" t="s">
        <v>572</v>
      </c>
    </row>
    <row r="62" spans="1:11" x14ac:dyDescent="0.35">
      <c r="A62" t="s">
        <v>264</v>
      </c>
      <c r="B62" s="24" t="s">
        <v>265</v>
      </c>
      <c r="C62" s="62">
        <v>61430</v>
      </c>
      <c r="D62" s="62">
        <v>61430</v>
      </c>
      <c r="I62" s="71">
        <f t="shared" si="0"/>
        <v>0</v>
      </c>
      <c r="K62" t="s">
        <v>572</v>
      </c>
    </row>
    <row r="63" spans="1:11" x14ac:dyDescent="0.35">
      <c r="A63" t="s">
        <v>335</v>
      </c>
      <c r="B63" s="24" t="s">
        <v>336</v>
      </c>
      <c r="C63" s="62">
        <v>60876.800000000003</v>
      </c>
      <c r="D63" s="62">
        <v>60876.800000000003</v>
      </c>
      <c r="I63" s="71">
        <f t="shared" si="0"/>
        <v>0</v>
      </c>
      <c r="K63" t="s">
        <v>572</v>
      </c>
    </row>
    <row r="64" spans="1:11" x14ac:dyDescent="0.35">
      <c r="A64" s="23" t="s">
        <v>118</v>
      </c>
      <c r="B64" s="85" t="s">
        <v>119</v>
      </c>
      <c r="C64" s="15">
        <v>37627.99</v>
      </c>
      <c r="D64" s="15">
        <v>37627.99</v>
      </c>
      <c r="E64" s="23"/>
      <c r="F64" s="23"/>
      <c r="G64" s="23"/>
      <c r="H64" s="23"/>
      <c r="I64" s="81">
        <f t="shared" si="0"/>
        <v>0</v>
      </c>
      <c r="J64" s="23"/>
      <c r="K64" s="23" t="s">
        <v>575</v>
      </c>
    </row>
    <row r="65" spans="1:11" s="23" customFormat="1" x14ac:dyDescent="0.35">
      <c r="A65" t="s">
        <v>50</v>
      </c>
      <c r="B65" s="24" t="s">
        <v>51</v>
      </c>
      <c r="C65" s="62">
        <v>24456.48</v>
      </c>
      <c r="D65" s="62">
        <v>24456.48</v>
      </c>
      <c r="E65"/>
      <c r="F65"/>
      <c r="G65" s="71">
        <f>D65</f>
        <v>24456.48</v>
      </c>
      <c r="H65"/>
      <c r="I65" s="71">
        <f t="shared" si="0"/>
        <v>24456.48</v>
      </c>
      <c r="J65"/>
      <c r="K65" t="s">
        <v>572</v>
      </c>
    </row>
    <row r="66" spans="1:11" x14ac:dyDescent="0.35">
      <c r="A66" t="s">
        <v>165</v>
      </c>
      <c r="B66" t="s">
        <v>166</v>
      </c>
      <c r="C66" s="62">
        <v>16852.7</v>
      </c>
      <c r="D66" s="62">
        <v>16852.7</v>
      </c>
      <c r="I66" s="71">
        <f t="shared" ref="I66:I103" si="2">SUM(E66:H66)</f>
        <v>0</v>
      </c>
      <c r="K66" t="s">
        <v>572</v>
      </c>
    </row>
    <row r="67" spans="1:11" x14ac:dyDescent="0.35">
      <c r="A67" t="s">
        <v>152</v>
      </c>
      <c r="B67" s="24" t="s">
        <v>153</v>
      </c>
      <c r="C67" s="62">
        <v>15826.15</v>
      </c>
      <c r="D67" s="62">
        <v>15826.15</v>
      </c>
      <c r="I67" s="71">
        <f t="shared" si="2"/>
        <v>0</v>
      </c>
      <c r="K67" t="s">
        <v>572</v>
      </c>
    </row>
    <row r="68" spans="1:11" x14ac:dyDescent="0.35">
      <c r="A68" t="s">
        <v>180</v>
      </c>
      <c r="B68" t="s">
        <v>181</v>
      </c>
      <c r="C68" s="62">
        <v>14230.4</v>
      </c>
      <c r="D68" s="62">
        <v>14230.4</v>
      </c>
      <c r="G68" s="71">
        <f>D68</f>
        <v>14230.4</v>
      </c>
      <c r="I68" s="71">
        <f t="shared" si="2"/>
        <v>14230.4</v>
      </c>
      <c r="K68" t="s">
        <v>572</v>
      </c>
    </row>
    <row r="69" spans="1:11" s="82" customFormat="1" x14ac:dyDescent="0.35">
      <c r="A69" s="82" t="s">
        <v>22</v>
      </c>
      <c r="B69" s="82" t="s">
        <v>23</v>
      </c>
      <c r="C69" s="83">
        <v>11366.47</v>
      </c>
      <c r="D69" s="83">
        <v>11366.47</v>
      </c>
      <c r="I69" s="84">
        <f t="shared" si="2"/>
        <v>0</v>
      </c>
      <c r="K69" s="82" t="s">
        <v>602</v>
      </c>
    </row>
    <row r="70" spans="1:11" s="23" customFormat="1" x14ac:dyDescent="0.35">
      <c r="A70" s="23" t="s">
        <v>54</v>
      </c>
      <c r="B70" s="23" t="s">
        <v>55</v>
      </c>
      <c r="C70" s="15">
        <v>10605</v>
      </c>
      <c r="D70" s="15">
        <v>10605</v>
      </c>
      <c r="I70" s="81">
        <f t="shared" si="2"/>
        <v>0</v>
      </c>
      <c r="K70" s="23" t="s">
        <v>598</v>
      </c>
    </row>
    <row r="71" spans="1:11" x14ac:dyDescent="0.35">
      <c r="A71" t="s">
        <v>229</v>
      </c>
      <c r="B71" t="s">
        <v>230</v>
      </c>
      <c r="C71" s="62">
        <v>8652.77</v>
      </c>
      <c r="D71" s="62">
        <v>8652.77</v>
      </c>
      <c r="I71" s="71">
        <f t="shared" si="2"/>
        <v>0</v>
      </c>
      <c r="K71" t="s">
        <v>572</v>
      </c>
    </row>
    <row r="72" spans="1:11" x14ac:dyDescent="0.35">
      <c r="A72" t="s">
        <v>144</v>
      </c>
      <c r="B72" s="20" t="s">
        <v>145</v>
      </c>
      <c r="C72" s="72">
        <v>7766.18</v>
      </c>
      <c r="D72" s="72">
        <v>7766.18</v>
      </c>
      <c r="E72" s="20"/>
      <c r="F72" s="20"/>
      <c r="G72" s="20"/>
      <c r="H72" s="20"/>
      <c r="I72" s="80">
        <f t="shared" si="2"/>
        <v>0</v>
      </c>
      <c r="J72" s="20"/>
      <c r="K72" s="20" t="s">
        <v>574</v>
      </c>
    </row>
    <row r="73" spans="1:11" x14ac:dyDescent="0.35">
      <c r="A73" t="s">
        <v>193</v>
      </c>
      <c r="B73" t="s">
        <v>194</v>
      </c>
      <c r="C73" s="62">
        <v>5898.49</v>
      </c>
      <c r="D73" s="62">
        <v>5898.49</v>
      </c>
      <c r="I73" s="71">
        <f t="shared" si="2"/>
        <v>0</v>
      </c>
      <c r="K73" t="s">
        <v>572</v>
      </c>
    </row>
    <row r="74" spans="1:11" s="82" customFormat="1" x14ac:dyDescent="0.35">
      <c r="A74" t="s">
        <v>141</v>
      </c>
      <c r="B74" s="20" t="s">
        <v>142</v>
      </c>
      <c r="C74" s="72">
        <v>17040</v>
      </c>
      <c r="D74" s="62" t="s">
        <v>560</v>
      </c>
      <c r="E74"/>
      <c r="F74"/>
      <c r="G74"/>
      <c r="H74"/>
      <c r="I74" s="71">
        <f>SUM(E74:H74)</f>
        <v>0</v>
      </c>
      <c r="J74"/>
      <c r="K74"/>
    </row>
    <row r="75" spans="1:11" x14ac:dyDescent="0.35">
      <c r="C75" s="62"/>
      <c r="D75" s="32"/>
      <c r="I75" s="71">
        <f t="shared" si="2"/>
        <v>0</v>
      </c>
    </row>
    <row r="76" spans="1:11" x14ac:dyDescent="0.35">
      <c r="C76" s="62"/>
      <c r="D76" s="62"/>
      <c r="I76" s="71">
        <f t="shared" si="2"/>
        <v>0</v>
      </c>
    </row>
    <row r="77" spans="1:11" x14ac:dyDescent="0.35">
      <c r="A77" s="37" t="s">
        <v>467</v>
      </c>
      <c r="B77" s="49" t="s">
        <v>468</v>
      </c>
      <c r="C77" s="50">
        <v>730164</v>
      </c>
      <c r="D77" s="46"/>
      <c r="I77" s="71">
        <f t="shared" si="2"/>
        <v>0</v>
      </c>
      <c r="K77" t="s">
        <v>583</v>
      </c>
    </row>
    <row r="78" spans="1:11" x14ac:dyDescent="0.35">
      <c r="A78" s="40" t="s">
        <v>471</v>
      </c>
      <c r="B78" s="51" t="s">
        <v>472</v>
      </c>
      <c r="C78" s="52">
        <v>426139</v>
      </c>
      <c r="D78" s="47"/>
      <c r="I78" s="71">
        <f t="shared" si="2"/>
        <v>0</v>
      </c>
      <c r="K78" t="s">
        <v>584</v>
      </c>
    </row>
    <row r="79" spans="1:11" x14ac:dyDescent="0.35">
      <c r="A79" s="37" t="s">
        <v>473</v>
      </c>
      <c r="B79" s="49" t="s">
        <v>474</v>
      </c>
      <c r="C79" s="87">
        <v>327956</v>
      </c>
      <c r="D79" s="88"/>
      <c r="I79" s="71">
        <f t="shared" si="2"/>
        <v>0</v>
      </c>
      <c r="K79" t="s">
        <v>582</v>
      </c>
    </row>
    <row r="80" spans="1:11" x14ac:dyDescent="0.35">
      <c r="A80" s="37" t="s">
        <v>475</v>
      </c>
      <c r="B80" s="49" t="s">
        <v>476</v>
      </c>
      <c r="C80" s="50">
        <v>265938.56</v>
      </c>
      <c r="D80" s="46"/>
      <c r="I80" s="71">
        <f t="shared" si="2"/>
        <v>0</v>
      </c>
      <c r="K80" t="s">
        <v>588</v>
      </c>
    </row>
    <row r="81" spans="1:11" x14ac:dyDescent="0.35">
      <c r="A81" s="37" t="s">
        <v>481</v>
      </c>
      <c r="B81" s="49" t="s">
        <v>482</v>
      </c>
      <c r="C81" s="50">
        <v>96234</v>
      </c>
      <c r="D81" s="46"/>
      <c r="I81" s="71">
        <f t="shared" si="2"/>
        <v>0</v>
      </c>
      <c r="K81" t="s">
        <v>580</v>
      </c>
    </row>
    <row r="82" spans="1:11" x14ac:dyDescent="0.35">
      <c r="A82" s="37" t="s">
        <v>483</v>
      </c>
      <c r="B82" s="49" t="s">
        <v>484</v>
      </c>
      <c r="C82" s="50">
        <v>95445</v>
      </c>
      <c r="D82" s="46"/>
      <c r="I82" s="71">
        <f t="shared" si="2"/>
        <v>0</v>
      </c>
      <c r="K82" t="s">
        <v>580</v>
      </c>
    </row>
    <row r="83" spans="1:11" x14ac:dyDescent="0.35">
      <c r="A83" s="37" t="s">
        <v>487</v>
      </c>
      <c r="B83" s="49" t="s">
        <v>488</v>
      </c>
      <c r="C83" s="50">
        <v>90209.64</v>
      </c>
      <c r="D83" s="46"/>
      <c r="I83" s="71">
        <f t="shared" si="2"/>
        <v>0</v>
      </c>
      <c r="K83" t="s">
        <v>581</v>
      </c>
    </row>
    <row r="84" spans="1:11" s="82" customFormat="1" x14ac:dyDescent="0.35">
      <c r="A84" s="102" t="s">
        <v>489</v>
      </c>
      <c r="B84" s="103" t="s">
        <v>490</v>
      </c>
      <c r="C84" s="104">
        <v>88772</v>
      </c>
      <c r="D84" s="105"/>
      <c r="E84" s="84">
        <f>C84</f>
        <v>88772</v>
      </c>
      <c r="I84" s="84">
        <f t="shared" si="2"/>
        <v>88772</v>
      </c>
      <c r="K84" s="82" t="s">
        <v>613</v>
      </c>
    </row>
    <row r="85" spans="1:11" x14ac:dyDescent="0.35">
      <c r="A85" s="40" t="s">
        <v>493</v>
      </c>
      <c r="B85" s="51" t="s">
        <v>494</v>
      </c>
      <c r="C85" s="52">
        <v>84824</v>
      </c>
      <c r="D85" s="47"/>
      <c r="I85" s="71">
        <f t="shared" si="2"/>
        <v>0</v>
      </c>
      <c r="K85" t="s">
        <v>581</v>
      </c>
    </row>
    <row r="86" spans="1:11" x14ac:dyDescent="0.35">
      <c r="A86" s="40" t="s">
        <v>495</v>
      </c>
      <c r="B86" s="51" t="s">
        <v>496</v>
      </c>
      <c r="C86" s="52">
        <v>80450.64</v>
      </c>
      <c r="D86" s="47"/>
      <c r="I86" s="71">
        <f t="shared" si="2"/>
        <v>0</v>
      </c>
      <c r="K86" t="s">
        <v>581</v>
      </c>
    </row>
    <row r="87" spans="1:11" x14ac:dyDescent="0.35">
      <c r="A87" s="41" t="s">
        <v>497</v>
      </c>
      <c r="B87" s="53" t="s">
        <v>498</v>
      </c>
      <c r="C87" s="54">
        <v>75057</v>
      </c>
      <c r="D87" s="48"/>
      <c r="I87" s="71">
        <f t="shared" si="2"/>
        <v>0</v>
      </c>
      <c r="K87" t="s">
        <v>581</v>
      </c>
    </row>
    <row r="88" spans="1:11" x14ac:dyDescent="0.35">
      <c r="A88" s="41" t="s">
        <v>501</v>
      </c>
      <c r="B88" s="53" t="s">
        <v>502</v>
      </c>
      <c r="C88" s="54">
        <v>68859</v>
      </c>
      <c r="D88" s="48"/>
      <c r="I88" s="71">
        <f t="shared" si="2"/>
        <v>0</v>
      </c>
      <c r="K88" t="s">
        <v>581</v>
      </c>
    </row>
    <row r="89" spans="1:11" x14ac:dyDescent="0.35">
      <c r="A89" s="41" t="s">
        <v>503</v>
      </c>
      <c r="B89" s="53" t="s">
        <v>504</v>
      </c>
      <c r="C89" s="54">
        <v>65603</v>
      </c>
      <c r="D89" s="48"/>
      <c r="I89" s="71">
        <f t="shared" si="2"/>
        <v>0</v>
      </c>
      <c r="K89" t="s">
        <v>581</v>
      </c>
    </row>
    <row r="90" spans="1:11" x14ac:dyDescent="0.35">
      <c r="A90" s="38" t="s">
        <v>505</v>
      </c>
      <c r="B90" s="55" t="s">
        <v>506</v>
      </c>
      <c r="C90" s="56">
        <v>65173.16</v>
      </c>
      <c r="D90" s="39"/>
      <c r="I90" s="71">
        <f t="shared" si="2"/>
        <v>0</v>
      </c>
      <c r="K90" t="s">
        <v>580</v>
      </c>
    </row>
    <row r="91" spans="1:11" x14ac:dyDescent="0.35">
      <c r="A91" s="40" t="s">
        <v>507</v>
      </c>
      <c r="B91" s="51" t="s">
        <v>508</v>
      </c>
      <c r="C91" s="52">
        <v>64959</v>
      </c>
      <c r="D91" s="47"/>
      <c r="I91" s="71">
        <f t="shared" si="2"/>
        <v>0</v>
      </c>
      <c r="K91" t="s">
        <v>581</v>
      </c>
    </row>
    <row r="92" spans="1:11" x14ac:dyDescent="0.35">
      <c r="A92" s="41" t="s">
        <v>509</v>
      </c>
      <c r="B92" s="53" t="s">
        <v>510</v>
      </c>
      <c r="C92" s="54">
        <v>61038</v>
      </c>
      <c r="D92" s="48"/>
      <c r="I92" s="71">
        <f t="shared" si="2"/>
        <v>0</v>
      </c>
      <c r="K92" t="s">
        <v>581</v>
      </c>
    </row>
    <row r="93" spans="1:11" x14ac:dyDescent="0.35">
      <c r="A93" s="38" t="s">
        <v>513</v>
      </c>
      <c r="B93" s="55" t="s">
        <v>514</v>
      </c>
      <c r="C93" s="56">
        <v>57684</v>
      </c>
      <c r="D93" s="39"/>
      <c r="I93" s="71">
        <f t="shared" si="2"/>
        <v>0</v>
      </c>
      <c r="K93" t="s">
        <v>581</v>
      </c>
    </row>
    <row r="94" spans="1:11" x14ac:dyDescent="0.35">
      <c r="A94" s="38" t="s">
        <v>515</v>
      </c>
      <c r="B94" s="55" t="s">
        <v>516</v>
      </c>
      <c r="C94" s="56">
        <v>56766</v>
      </c>
      <c r="D94" s="39"/>
      <c r="E94" s="71">
        <f>C94</f>
        <v>56766</v>
      </c>
      <c r="I94" s="71">
        <f t="shared" si="2"/>
        <v>56766</v>
      </c>
      <c r="K94" t="s">
        <v>581</v>
      </c>
    </row>
    <row r="95" spans="1:11" x14ac:dyDescent="0.35">
      <c r="A95" s="41" t="s">
        <v>521</v>
      </c>
      <c r="B95" s="53" t="s">
        <v>522</v>
      </c>
      <c r="C95" s="54">
        <v>48680</v>
      </c>
      <c r="D95" s="48"/>
      <c r="I95" s="71">
        <f t="shared" si="2"/>
        <v>0</v>
      </c>
      <c r="K95" t="s">
        <v>581</v>
      </c>
    </row>
    <row r="96" spans="1:11" x14ac:dyDescent="0.35">
      <c r="A96" s="63" t="s">
        <v>523</v>
      </c>
      <c r="B96" s="64" t="s">
        <v>524</v>
      </c>
      <c r="C96" s="65">
        <v>45925</v>
      </c>
      <c r="D96" s="66"/>
      <c r="I96" s="71">
        <f t="shared" si="2"/>
        <v>0</v>
      </c>
      <c r="K96" t="s">
        <v>580</v>
      </c>
    </row>
    <row r="97" spans="1:11" x14ac:dyDescent="0.35">
      <c r="A97" s="67" t="s">
        <v>525</v>
      </c>
      <c r="B97" s="68" t="s">
        <v>526</v>
      </c>
      <c r="C97" s="69">
        <v>45318.64</v>
      </c>
      <c r="D97" s="70"/>
      <c r="I97" s="71">
        <f t="shared" si="2"/>
        <v>0</v>
      </c>
      <c r="K97" t="s">
        <v>581</v>
      </c>
    </row>
    <row r="98" spans="1:11" x14ac:dyDescent="0.35">
      <c r="A98" s="41" t="s">
        <v>529</v>
      </c>
      <c r="B98" s="53" t="s">
        <v>530</v>
      </c>
      <c r="C98" s="54">
        <v>43820</v>
      </c>
      <c r="D98" s="48"/>
      <c r="I98" s="71">
        <f t="shared" si="2"/>
        <v>0</v>
      </c>
      <c r="K98" t="s">
        <v>581</v>
      </c>
    </row>
    <row r="99" spans="1:11" x14ac:dyDescent="0.35">
      <c r="A99" s="41" t="s">
        <v>531</v>
      </c>
      <c r="B99" s="53" t="s">
        <v>532</v>
      </c>
      <c r="C99" s="54">
        <v>42108</v>
      </c>
      <c r="D99" s="48"/>
      <c r="I99" s="71">
        <f t="shared" si="2"/>
        <v>0</v>
      </c>
    </row>
    <row r="100" spans="1:11" x14ac:dyDescent="0.35">
      <c r="A100" s="41" t="s">
        <v>533</v>
      </c>
      <c r="B100" s="53" t="s">
        <v>534</v>
      </c>
      <c r="C100" s="54">
        <v>41962.76</v>
      </c>
      <c r="D100" s="48"/>
      <c r="E100" s="71">
        <f>C100</f>
        <v>41962.76</v>
      </c>
      <c r="I100" s="71">
        <f t="shared" si="2"/>
        <v>41962.76</v>
      </c>
      <c r="K100" t="s">
        <v>586</v>
      </c>
    </row>
    <row r="101" spans="1:11" x14ac:dyDescent="0.35">
      <c r="A101" s="41" t="s">
        <v>537</v>
      </c>
      <c r="B101" s="53" t="s">
        <v>538</v>
      </c>
      <c r="C101" s="54">
        <v>39348</v>
      </c>
      <c r="D101" s="48"/>
      <c r="I101" s="71">
        <f t="shared" si="2"/>
        <v>0</v>
      </c>
      <c r="K101" t="s">
        <v>585</v>
      </c>
    </row>
    <row r="102" spans="1:11" x14ac:dyDescent="0.35">
      <c r="A102" s="41" t="s">
        <v>541</v>
      </c>
      <c r="B102" s="53" t="s">
        <v>542</v>
      </c>
      <c r="C102" s="54">
        <v>33150</v>
      </c>
      <c r="D102" s="48"/>
      <c r="I102" s="71">
        <f t="shared" si="2"/>
        <v>0</v>
      </c>
      <c r="K102" t="s">
        <v>581</v>
      </c>
    </row>
    <row r="103" spans="1:11" x14ac:dyDescent="0.35">
      <c r="A103" s="40" t="s">
        <v>543</v>
      </c>
      <c r="B103" s="51" t="s">
        <v>544</v>
      </c>
      <c r="C103" s="52">
        <v>27556.26</v>
      </c>
      <c r="D103" s="47"/>
      <c r="F103" s="71">
        <f>C103</f>
        <v>27556.26</v>
      </c>
      <c r="I103" s="71">
        <f t="shared" si="2"/>
        <v>27556.26</v>
      </c>
      <c r="K103" t="s">
        <v>581</v>
      </c>
    </row>
    <row r="104" spans="1:11" x14ac:dyDescent="0.35">
      <c r="E104" s="99">
        <f>SUM(E3:E103)</f>
        <v>497174.05</v>
      </c>
      <c r="F104" s="99">
        <f>SUM(F3:F103)</f>
        <v>169575.66</v>
      </c>
      <c r="G104" s="99">
        <f>SUM(G3:G103)</f>
        <v>38686.879999999997</v>
      </c>
      <c r="H104" s="99">
        <f>SUM(H3:H103)</f>
        <v>70268.399999999994</v>
      </c>
      <c r="I104" s="100">
        <f>SUM(I3:I103)</f>
        <v>775704.99</v>
      </c>
      <c r="J104" s="101">
        <f>SUM(J38:J103)</f>
        <v>14319.55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Y120"/>
  <sheetViews>
    <sheetView zoomScale="115" zoomScaleNormal="115" workbookViewId="0">
      <pane xSplit="7" ySplit="2" topLeftCell="H75" activePane="bottomRight" state="frozen"/>
      <selection pane="topRight" activeCell="H1" sqref="H1"/>
      <selection pane="bottomLeft" activeCell="A3" sqref="A3"/>
      <selection pane="bottomRight" activeCell="E16" sqref="E16"/>
    </sheetView>
  </sheetViews>
  <sheetFormatPr defaultColWidth="9.1796875" defaultRowHeight="14.5" x14ac:dyDescent="0.35"/>
  <cols>
    <col min="1" max="1" width="8.1796875" customWidth="1"/>
    <col min="2" max="2" width="28.7265625" customWidth="1"/>
    <col min="3" max="3" width="10.81640625" customWidth="1"/>
    <col min="4" max="4" width="13.1796875" customWidth="1"/>
    <col min="5" max="5" width="15.453125" customWidth="1"/>
    <col min="6" max="6" width="11.81640625" customWidth="1"/>
    <col min="7" max="7" width="12.1796875" customWidth="1"/>
    <col min="8" max="8" width="113.453125" customWidth="1"/>
  </cols>
  <sheetData>
    <row r="2" spans="1:13" ht="39.5" x14ac:dyDescent="0.35">
      <c r="A2" s="140" t="s">
        <v>0</v>
      </c>
      <c r="B2" s="141" t="s">
        <v>1</v>
      </c>
      <c r="C2" s="142" t="s">
        <v>618</v>
      </c>
      <c r="D2" s="143" t="s">
        <v>2</v>
      </c>
      <c r="E2" s="143" t="s">
        <v>3</v>
      </c>
      <c r="F2" s="143" t="s">
        <v>619</v>
      </c>
      <c r="G2" s="143" t="s">
        <v>620</v>
      </c>
      <c r="H2" s="144" t="s">
        <v>440</v>
      </c>
    </row>
    <row r="3" spans="1:13" s="24" customFormat="1" x14ac:dyDescent="0.35">
      <c r="A3" s="110" t="s">
        <v>355</v>
      </c>
      <c r="B3" s="110" t="s">
        <v>356</v>
      </c>
      <c r="C3" s="110"/>
      <c r="D3" s="111">
        <v>96606.9</v>
      </c>
      <c r="E3" s="111">
        <v>96606.9</v>
      </c>
      <c r="F3" s="111">
        <v>96606.9</v>
      </c>
      <c r="G3" s="111"/>
      <c r="H3" s="110" t="s">
        <v>645</v>
      </c>
    </row>
    <row r="4" spans="1:13" s="24" customFormat="1" x14ac:dyDescent="0.35">
      <c r="A4" s="110" t="s">
        <v>208</v>
      </c>
      <c r="B4" s="110" t="s">
        <v>209</v>
      </c>
      <c r="C4" s="138"/>
      <c r="D4" s="111">
        <v>46762.239999999998</v>
      </c>
      <c r="E4" s="111">
        <v>11762.24</v>
      </c>
      <c r="F4" s="111">
        <v>11762.24</v>
      </c>
      <c r="G4" s="138">
        <v>10000</v>
      </c>
      <c r="H4" s="110" t="s">
        <v>656</v>
      </c>
    </row>
    <row r="5" spans="1:13" s="24" customFormat="1" x14ac:dyDescent="0.35">
      <c r="A5" s="110" t="s">
        <v>135</v>
      </c>
      <c r="B5" s="110" t="s">
        <v>456</v>
      </c>
      <c r="C5" s="110"/>
      <c r="D5" s="111">
        <v>93791.31</v>
      </c>
      <c r="E5" s="111">
        <f>D5</f>
        <v>93791.31</v>
      </c>
      <c r="F5" s="111">
        <v>93791.31</v>
      </c>
      <c r="G5" s="111"/>
      <c r="H5" s="110" t="s">
        <v>659</v>
      </c>
    </row>
    <row r="6" spans="1:13" s="20" customFormat="1" x14ac:dyDescent="0.35">
      <c r="A6" s="112" t="s">
        <v>271</v>
      </c>
      <c r="B6" s="112" t="s">
        <v>272</v>
      </c>
      <c r="C6" s="112"/>
      <c r="D6" s="113">
        <v>10313.32</v>
      </c>
      <c r="E6" s="113">
        <f>-AUGUST!K9</f>
        <v>0</v>
      </c>
      <c r="F6" s="113">
        <v>10313.32</v>
      </c>
      <c r="G6" s="113">
        <v>10315</v>
      </c>
      <c r="H6" s="112" t="s">
        <v>635</v>
      </c>
    </row>
    <row r="7" spans="1:13" s="20" customFormat="1" x14ac:dyDescent="0.35">
      <c r="A7" s="112" t="s">
        <v>91</v>
      </c>
      <c r="B7" s="112" t="s">
        <v>92</v>
      </c>
      <c r="C7" s="112"/>
      <c r="D7" s="113">
        <v>27284.560000000001</v>
      </c>
      <c r="E7" s="113">
        <v>27284.560000000001</v>
      </c>
      <c r="F7" s="113">
        <v>27284.560000000001</v>
      </c>
      <c r="G7" s="113">
        <v>12497.61</v>
      </c>
      <c r="H7" s="112" t="s">
        <v>639</v>
      </c>
    </row>
    <row r="8" spans="1:13" s="24" customFormat="1" x14ac:dyDescent="0.35">
      <c r="A8" s="110" t="s">
        <v>122</v>
      </c>
      <c r="B8" s="110" t="s">
        <v>123</v>
      </c>
      <c r="C8" s="110"/>
      <c r="D8" s="111">
        <v>40054.58</v>
      </c>
      <c r="E8" s="111">
        <v>40054.58</v>
      </c>
      <c r="F8" s="111"/>
      <c r="G8" s="111"/>
      <c r="H8" s="110" t="s">
        <v>655</v>
      </c>
    </row>
    <row r="9" spans="1:13" s="24" customFormat="1" x14ac:dyDescent="0.35">
      <c r="A9" s="110" t="s">
        <v>62</v>
      </c>
      <c r="B9" s="110" t="s">
        <v>63</v>
      </c>
      <c r="C9" s="110"/>
      <c r="D9" s="111">
        <v>39310.04</v>
      </c>
      <c r="E9" s="111">
        <v>39310.04</v>
      </c>
      <c r="F9" s="111">
        <v>39310.04</v>
      </c>
      <c r="G9" s="111"/>
      <c r="H9" s="110" t="s">
        <v>644</v>
      </c>
    </row>
    <row r="10" spans="1:13" s="24" customFormat="1" x14ac:dyDescent="0.35">
      <c r="A10" s="110" t="s">
        <v>14</v>
      </c>
      <c r="B10" s="110" t="s">
        <v>15</v>
      </c>
      <c r="C10" s="110"/>
      <c r="D10" s="111">
        <v>20853.89</v>
      </c>
      <c r="E10" s="111">
        <v>20853.89</v>
      </c>
      <c r="F10" s="111">
        <v>20853.89</v>
      </c>
      <c r="G10" s="111"/>
      <c r="H10" s="110" t="s">
        <v>640</v>
      </c>
    </row>
    <row r="11" spans="1:13" s="24" customFormat="1" x14ac:dyDescent="0.35">
      <c r="A11" s="110" t="s">
        <v>339</v>
      </c>
      <c r="B11" s="110" t="s">
        <v>340</v>
      </c>
      <c r="C11" s="110"/>
      <c r="D11" s="111">
        <v>13911.61</v>
      </c>
      <c r="E11" s="111">
        <v>13911.61</v>
      </c>
      <c r="F11" s="111">
        <v>13911.61</v>
      </c>
      <c r="G11" s="111"/>
      <c r="H11" s="110" t="s">
        <v>647</v>
      </c>
    </row>
    <row r="12" spans="1:13" s="20" customFormat="1" x14ac:dyDescent="0.35">
      <c r="A12" s="112" t="s">
        <v>342</v>
      </c>
      <c r="B12" s="112" t="s">
        <v>343</v>
      </c>
      <c r="C12" s="112"/>
      <c r="D12" s="113">
        <v>1440.23</v>
      </c>
      <c r="E12" s="113">
        <v>1440.23</v>
      </c>
      <c r="F12" s="113">
        <v>1440.23</v>
      </c>
      <c r="G12" s="113">
        <v>1440</v>
      </c>
      <c r="H12" s="112" t="s">
        <v>654</v>
      </c>
    </row>
    <row r="13" spans="1:13" x14ac:dyDescent="0.35">
      <c r="A13" s="118" t="s">
        <v>489</v>
      </c>
      <c r="B13" s="148" t="s">
        <v>490</v>
      </c>
      <c r="C13" s="106"/>
      <c r="D13" s="150">
        <v>88772</v>
      </c>
      <c r="E13" s="150">
        <v>88772</v>
      </c>
      <c r="F13" s="150">
        <v>88772</v>
      </c>
      <c r="G13" s="127"/>
      <c r="H13" s="106" t="s">
        <v>650</v>
      </c>
    </row>
    <row r="14" spans="1:13" x14ac:dyDescent="0.35">
      <c r="A14" s="152" t="s">
        <v>515</v>
      </c>
      <c r="B14" s="153" t="s">
        <v>516</v>
      </c>
      <c r="C14" s="106"/>
      <c r="D14" s="154">
        <v>56766</v>
      </c>
      <c r="E14" s="154">
        <v>56766</v>
      </c>
      <c r="F14" s="154"/>
      <c r="G14" s="155"/>
      <c r="H14" s="106" t="s">
        <v>628</v>
      </c>
    </row>
    <row r="15" spans="1:13" x14ac:dyDescent="0.35">
      <c r="A15" s="156" t="s">
        <v>527</v>
      </c>
      <c r="B15" s="157" t="s">
        <v>528</v>
      </c>
      <c r="C15" s="158"/>
      <c r="D15" s="159">
        <v>22517.360000000001</v>
      </c>
      <c r="E15" s="159">
        <v>22517.360000000001</v>
      </c>
      <c r="F15" s="160"/>
      <c r="G15" s="160"/>
      <c r="H15" s="164" t="s">
        <v>664</v>
      </c>
      <c r="I15" s="160"/>
      <c r="J15" s="161">
        <v>0</v>
      </c>
      <c r="K15" s="162">
        <v>55915.39</v>
      </c>
      <c r="L15" s="163"/>
      <c r="M15" s="163"/>
    </row>
    <row r="16" spans="1:13" s="24" customFormat="1" x14ac:dyDescent="0.35">
      <c r="A16" s="110" t="s">
        <v>283</v>
      </c>
      <c r="B16" s="110" t="s">
        <v>284</v>
      </c>
      <c r="C16" s="110"/>
      <c r="D16" s="111">
        <v>6270</v>
      </c>
      <c r="E16" s="111">
        <v>6270</v>
      </c>
      <c r="F16" s="111">
        <v>1766.31</v>
      </c>
      <c r="G16" s="111"/>
      <c r="H16" s="110" t="s">
        <v>657</v>
      </c>
    </row>
    <row r="17" spans="1:181" s="24" customFormat="1" x14ac:dyDescent="0.35">
      <c r="A17" s="110"/>
      <c r="B17" s="110"/>
      <c r="C17" s="110"/>
      <c r="D17" s="111"/>
      <c r="E17" s="111"/>
      <c r="F17" s="111"/>
      <c r="G17" s="111"/>
      <c r="H17" s="110"/>
    </row>
    <row r="18" spans="1:181" x14ac:dyDescent="0.35">
      <c r="A18" s="106" t="s">
        <v>126</v>
      </c>
      <c r="B18" s="106" t="s">
        <v>127</v>
      </c>
      <c r="C18" s="106"/>
      <c r="D18" s="107">
        <v>75912.33</v>
      </c>
      <c r="E18" s="107">
        <v>75912.33</v>
      </c>
      <c r="F18" s="107"/>
      <c r="G18" s="107"/>
      <c r="H18" s="106" t="s">
        <v>603</v>
      </c>
    </row>
    <row r="19" spans="1:181" x14ac:dyDescent="0.35">
      <c r="A19" s="106" t="s">
        <v>201</v>
      </c>
      <c r="B19" s="106" t="s">
        <v>202</v>
      </c>
      <c r="C19" s="106"/>
      <c r="D19" s="107">
        <v>60715.11</v>
      </c>
      <c r="E19" s="107">
        <v>60715.11</v>
      </c>
      <c r="F19" s="107"/>
      <c r="G19" s="107"/>
      <c r="H19" s="106" t="s">
        <v>648</v>
      </c>
    </row>
    <row r="20" spans="1:181" x14ac:dyDescent="0.35">
      <c r="A20" s="106" t="s">
        <v>186</v>
      </c>
      <c r="B20" s="106" t="s">
        <v>187</v>
      </c>
      <c r="C20" s="106"/>
      <c r="D20" s="107">
        <v>60317.19</v>
      </c>
      <c r="E20" s="107">
        <v>60317.19</v>
      </c>
      <c r="F20" s="107">
        <v>60317.19</v>
      </c>
      <c r="G20" s="107"/>
      <c r="H20" s="106" t="s">
        <v>627</v>
      </c>
    </row>
    <row r="21" spans="1:181" x14ac:dyDescent="0.35">
      <c r="A21" s="106" t="s">
        <v>290</v>
      </c>
      <c r="B21" s="106" t="s">
        <v>291</v>
      </c>
      <c r="C21" s="106"/>
      <c r="D21" s="107">
        <v>55627.67</v>
      </c>
      <c r="E21" s="107">
        <v>55627.67</v>
      </c>
      <c r="F21" s="107"/>
      <c r="G21" s="107"/>
      <c r="H21" s="106" t="s">
        <v>571</v>
      </c>
    </row>
    <row r="22" spans="1:181" x14ac:dyDescent="0.35">
      <c r="A22" s="106" t="s">
        <v>84</v>
      </c>
      <c r="B22" s="108" t="s">
        <v>85</v>
      </c>
      <c r="C22" s="106"/>
      <c r="D22" s="107">
        <v>55583.09</v>
      </c>
      <c r="E22" s="107">
        <v>55583.09</v>
      </c>
      <c r="F22" s="107">
        <v>55583.09</v>
      </c>
      <c r="G22" s="107"/>
      <c r="H22" s="106" t="s">
        <v>658</v>
      </c>
    </row>
    <row r="23" spans="1:181" s="82" customFormat="1" x14ac:dyDescent="0.35">
      <c r="A23" s="106" t="s">
        <v>58</v>
      </c>
      <c r="B23" s="106" t="s">
        <v>59</v>
      </c>
      <c r="C23" s="106"/>
      <c r="D23" s="107">
        <v>48310.080000000002</v>
      </c>
      <c r="E23" s="107">
        <v>48310.080000000002</v>
      </c>
      <c r="F23" s="107"/>
      <c r="G23" s="107"/>
      <c r="H23" s="106" t="s">
        <v>571</v>
      </c>
    </row>
    <row r="24" spans="1:181" ht="13.5" customHeight="1" x14ac:dyDescent="0.35">
      <c r="A24" s="106" t="s">
        <v>110</v>
      </c>
      <c r="B24" s="106" t="s">
        <v>111</v>
      </c>
      <c r="C24" s="106"/>
      <c r="D24" s="109">
        <v>46762.57</v>
      </c>
      <c r="E24" s="109">
        <v>46762.57</v>
      </c>
      <c r="F24" s="109"/>
      <c r="G24" s="109"/>
      <c r="H24" s="106" t="s">
        <v>663</v>
      </c>
    </row>
    <row r="25" spans="1:181" s="23" customFormat="1" x14ac:dyDescent="0.35">
      <c r="A25" s="106" t="s">
        <v>110</v>
      </c>
      <c r="B25" s="110" t="s">
        <v>328</v>
      </c>
      <c r="C25" s="106"/>
      <c r="D25" s="107">
        <v>36592.589999999997</v>
      </c>
      <c r="E25" s="107">
        <v>36592.589999999997</v>
      </c>
      <c r="F25" s="107">
        <v>36592.589999999997</v>
      </c>
      <c r="G25" s="107"/>
      <c r="H25" s="106" t="s">
        <v>651</v>
      </c>
    </row>
    <row r="26" spans="1:181" x14ac:dyDescent="0.35">
      <c r="A26" s="106" t="s">
        <v>110</v>
      </c>
      <c r="B26" s="110" t="s">
        <v>66</v>
      </c>
      <c r="C26" s="106"/>
      <c r="D26" s="107">
        <v>11044.6</v>
      </c>
      <c r="E26" s="107">
        <v>33135.24</v>
      </c>
      <c r="F26" s="107"/>
      <c r="G26" s="107"/>
      <c r="H26" s="106" t="s">
        <v>636</v>
      </c>
    </row>
    <row r="27" spans="1:181" x14ac:dyDescent="0.35">
      <c r="A27" s="106" t="s">
        <v>331</v>
      </c>
      <c r="B27" s="106" t="s">
        <v>332</v>
      </c>
      <c r="C27" s="106"/>
      <c r="D27" s="111">
        <v>20873.63</v>
      </c>
      <c r="E27" s="107">
        <v>31544.03</v>
      </c>
      <c r="F27" s="107"/>
      <c r="G27" s="107"/>
      <c r="H27" s="106" t="s">
        <v>571</v>
      </c>
    </row>
    <row r="28" spans="1:181" x14ac:dyDescent="0.35">
      <c r="A28" s="106" t="s">
        <v>7</v>
      </c>
      <c r="B28" s="110" t="s">
        <v>8</v>
      </c>
      <c r="C28" s="106"/>
      <c r="D28" s="107">
        <v>29625.42</v>
      </c>
      <c r="E28" s="107">
        <v>29625.42</v>
      </c>
      <c r="F28" s="107">
        <v>29625.42</v>
      </c>
      <c r="G28" s="107"/>
      <c r="H28" s="106" t="s">
        <v>662</v>
      </c>
    </row>
    <row r="29" spans="1:181" x14ac:dyDescent="0.35">
      <c r="A29" s="106" t="s">
        <v>172</v>
      </c>
      <c r="B29" s="110" t="s">
        <v>173</v>
      </c>
      <c r="C29" s="106"/>
      <c r="D29" s="107">
        <v>28682.53</v>
      </c>
      <c r="E29" s="107">
        <v>28682.53</v>
      </c>
      <c r="F29" s="107">
        <v>28682.53</v>
      </c>
      <c r="G29" s="107"/>
      <c r="H29" s="106" t="s">
        <v>626</v>
      </c>
    </row>
    <row r="30" spans="1:181" x14ac:dyDescent="0.35">
      <c r="A30" s="106" t="s">
        <v>161</v>
      </c>
      <c r="B30" s="106" t="s">
        <v>162</v>
      </c>
      <c r="C30" s="106"/>
      <c r="D30" s="107">
        <v>643110.43000000005</v>
      </c>
      <c r="E30" s="107">
        <v>643110.43000000005</v>
      </c>
      <c r="F30" s="107"/>
      <c r="G30" s="107"/>
      <c r="H30" s="106" t="s">
        <v>649</v>
      </c>
    </row>
    <row r="31" spans="1:181" x14ac:dyDescent="0.35">
      <c r="A31" s="106" t="s">
        <v>114</v>
      </c>
      <c r="B31" s="106" t="s">
        <v>115</v>
      </c>
      <c r="C31" s="106"/>
      <c r="D31" s="107">
        <v>23494.02</v>
      </c>
      <c r="E31" s="107">
        <v>23494.02</v>
      </c>
      <c r="F31" s="107"/>
      <c r="G31" s="107"/>
      <c r="H31" s="106" t="s">
        <v>571</v>
      </c>
    </row>
    <row r="32" spans="1:181" s="20" customFormat="1" x14ac:dyDescent="0.35">
      <c r="A32" s="106" t="s">
        <v>198</v>
      </c>
      <c r="B32" s="106" t="s">
        <v>199</v>
      </c>
      <c r="C32" s="106"/>
      <c r="D32" s="111">
        <v>22186.01</v>
      </c>
      <c r="E32" s="107">
        <v>22186.01</v>
      </c>
      <c r="F32" s="107"/>
      <c r="G32" s="107"/>
      <c r="H32" s="106" t="s">
        <v>571</v>
      </c>
      <c r="I32"/>
      <c r="J32"/>
      <c r="K32"/>
      <c r="L32" t="s">
        <v>579</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79" s="82" customFormat="1" x14ac:dyDescent="0.35">
      <c r="A33" s="106" t="s">
        <v>33</v>
      </c>
      <c r="B33" s="106" t="s">
        <v>34</v>
      </c>
      <c r="C33" s="106"/>
      <c r="D33" s="111">
        <v>14345.6</v>
      </c>
      <c r="E33" s="107">
        <v>20045.599999999999</v>
      </c>
      <c r="F33" s="107">
        <v>20045.599999999999</v>
      </c>
      <c r="G33" s="107"/>
      <c r="H33" s="106" t="s">
        <v>571</v>
      </c>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row>
    <row r="34" spans="1:179" s="20" customFormat="1" x14ac:dyDescent="0.35">
      <c r="A34" s="106" t="s">
        <v>257</v>
      </c>
      <c r="B34" s="106" t="s">
        <v>258</v>
      </c>
      <c r="C34" s="106"/>
      <c r="D34" s="111">
        <v>18052.88</v>
      </c>
      <c r="E34" s="107">
        <v>18052.88</v>
      </c>
      <c r="F34" s="107"/>
      <c r="G34" s="107"/>
      <c r="H34" s="106" t="s">
        <v>571</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row>
    <row r="35" spans="1:179" x14ac:dyDescent="0.35">
      <c r="A35" s="106" t="s">
        <v>324</v>
      </c>
      <c r="B35" s="106" t="s">
        <v>325</v>
      </c>
      <c r="C35" s="106"/>
      <c r="D35" s="107">
        <v>13551.85</v>
      </c>
      <c r="E35" s="107">
        <v>13551.85</v>
      </c>
      <c r="F35" s="107"/>
      <c r="G35" s="107"/>
      <c r="H35" s="106" t="s">
        <v>572</v>
      </c>
    </row>
    <row r="36" spans="1:179" x14ac:dyDescent="0.35">
      <c r="A36" s="106" t="s">
        <v>43</v>
      </c>
      <c r="B36" s="106" t="s">
        <v>44</v>
      </c>
      <c r="C36" s="106"/>
      <c r="D36" s="107">
        <v>13090.64</v>
      </c>
      <c r="E36" s="107">
        <v>13090.64</v>
      </c>
      <c r="F36" s="107"/>
      <c r="G36" s="107"/>
      <c r="H36" s="106" t="s">
        <v>572</v>
      </c>
    </row>
    <row r="37" spans="1:179" x14ac:dyDescent="0.35">
      <c r="A37" s="106" t="s">
        <v>30</v>
      </c>
      <c r="B37" s="106" t="s">
        <v>31</v>
      </c>
      <c r="C37" s="106"/>
      <c r="D37" s="107">
        <v>12717.38</v>
      </c>
      <c r="E37" s="107">
        <v>12717.38</v>
      </c>
      <c r="F37" s="107"/>
      <c r="G37" s="107"/>
      <c r="H37" s="106" t="s">
        <v>591</v>
      </c>
    </row>
    <row r="38" spans="1:179" x14ac:dyDescent="0.35">
      <c r="A38" s="106" t="s">
        <v>244</v>
      </c>
      <c r="B38" s="106" t="s">
        <v>245</v>
      </c>
      <c r="C38" s="106"/>
      <c r="D38" s="107">
        <v>11810.83</v>
      </c>
      <c r="E38" s="107">
        <v>11810.83</v>
      </c>
      <c r="F38" s="107"/>
      <c r="G38" s="107"/>
      <c r="H38" s="106" t="s">
        <v>572</v>
      </c>
    </row>
    <row r="39" spans="1:179" x14ac:dyDescent="0.35">
      <c r="A39" s="106" t="s">
        <v>94</v>
      </c>
      <c r="B39" s="106" t="s">
        <v>95</v>
      </c>
      <c r="C39" s="106"/>
      <c r="D39" s="107">
        <v>11677.54</v>
      </c>
      <c r="E39" s="107">
        <v>11677.54</v>
      </c>
      <c r="F39" s="107"/>
      <c r="G39" s="107"/>
      <c r="H39" s="106" t="s">
        <v>634</v>
      </c>
    </row>
    <row r="40" spans="1:179" x14ac:dyDescent="0.35">
      <c r="A40" s="106" t="s">
        <v>81</v>
      </c>
      <c r="B40" s="108" t="s">
        <v>82</v>
      </c>
      <c r="C40" s="106"/>
      <c r="D40" s="107">
        <v>11671.76</v>
      </c>
      <c r="E40" s="107">
        <v>11671.76</v>
      </c>
      <c r="F40" s="107"/>
      <c r="G40" s="107"/>
      <c r="H40" s="106" t="s">
        <v>572</v>
      </c>
    </row>
    <row r="41" spans="1:179" x14ac:dyDescent="0.35">
      <c r="A41" s="106" t="s">
        <v>106</v>
      </c>
      <c r="B41" s="106" t="s">
        <v>107</v>
      </c>
      <c r="C41" s="106"/>
      <c r="D41" s="107">
        <v>11046.92</v>
      </c>
      <c r="E41" s="107">
        <v>11046.92</v>
      </c>
      <c r="F41" s="107"/>
      <c r="G41" s="107"/>
      <c r="H41" s="106" t="s">
        <v>572</v>
      </c>
    </row>
    <row r="42" spans="1:179" x14ac:dyDescent="0.35">
      <c r="A42" s="106" t="s">
        <v>218</v>
      </c>
      <c r="B42" s="106" t="s">
        <v>219</v>
      </c>
      <c r="C42" s="106"/>
      <c r="D42" s="107">
        <v>8665.2199999999993</v>
      </c>
      <c r="E42" s="107">
        <v>8665.2199999999993</v>
      </c>
      <c r="F42" s="107"/>
      <c r="G42" s="107"/>
      <c r="H42" s="106" t="s">
        <v>572</v>
      </c>
    </row>
    <row r="43" spans="1:179" x14ac:dyDescent="0.35">
      <c r="A43" s="106" t="s">
        <v>359</v>
      </c>
      <c r="B43" s="106" t="s">
        <v>360</v>
      </c>
      <c r="C43" s="106"/>
      <c r="D43" s="107">
        <v>6960</v>
      </c>
      <c r="E43" s="107">
        <v>6960</v>
      </c>
      <c r="F43" s="107"/>
      <c r="G43" s="107"/>
      <c r="H43" s="106" t="s">
        <v>572</v>
      </c>
    </row>
    <row r="44" spans="1:179" x14ac:dyDescent="0.35">
      <c r="A44" s="106" t="s">
        <v>168</v>
      </c>
      <c r="B44" s="106" t="s">
        <v>169</v>
      </c>
      <c r="C44" s="106"/>
      <c r="D44" s="107">
        <v>3736.96</v>
      </c>
      <c r="E44" s="107">
        <v>3736.96</v>
      </c>
      <c r="F44" s="107"/>
      <c r="G44" s="107"/>
      <c r="H44" s="106" t="s">
        <v>572</v>
      </c>
    </row>
    <row r="45" spans="1:179" x14ac:dyDescent="0.35">
      <c r="A45" s="106" t="s">
        <v>237</v>
      </c>
      <c r="B45" s="106" t="s">
        <v>238</v>
      </c>
      <c r="C45" s="106"/>
      <c r="D45" s="109">
        <v>2900</v>
      </c>
      <c r="E45" s="109">
        <v>2900</v>
      </c>
      <c r="F45" s="109"/>
      <c r="G45" s="109"/>
      <c r="H45" s="106" t="s">
        <v>572</v>
      </c>
    </row>
    <row r="46" spans="1:179" x14ac:dyDescent="0.35">
      <c r="A46" s="106" t="s">
        <v>222</v>
      </c>
      <c r="B46" s="106" t="s">
        <v>223</v>
      </c>
      <c r="C46" s="106"/>
      <c r="D46" s="107">
        <v>2554.96</v>
      </c>
      <c r="E46" s="107">
        <v>2554.96</v>
      </c>
      <c r="F46" s="107"/>
      <c r="G46" s="107"/>
      <c r="H46" s="106" t="s">
        <v>572</v>
      </c>
    </row>
    <row r="47" spans="1:179" x14ac:dyDescent="0.35">
      <c r="A47" s="106"/>
      <c r="B47" s="106"/>
      <c r="C47" s="106"/>
      <c r="D47" s="107"/>
      <c r="E47" s="107"/>
      <c r="F47" s="107"/>
      <c r="G47" s="107"/>
      <c r="H47" s="106" t="s">
        <v>572</v>
      </c>
    </row>
    <row r="48" spans="1:179" x14ac:dyDescent="0.35">
      <c r="A48" s="106" t="s">
        <v>264</v>
      </c>
      <c r="B48" s="110" t="s">
        <v>265</v>
      </c>
      <c r="C48" s="106"/>
      <c r="D48" s="107">
        <v>61430</v>
      </c>
      <c r="E48" s="107">
        <v>61430</v>
      </c>
      <c r="F48" s="107">
        <v>61430</v>
      </c>
      <c r="G48" s="107"/>
      <c r="H48" s="106" t="s">
        <v>660</v>
      </c>
    </row>
    <row r="49" spans="1:8" x14ac:dyDescent="0.35">
      <c r="A49" s="106" t="s">
        <v>335</v>
      </c>
      <c r="B49" s="110" t="s">
        <v>336</v>
      </c>
      <c r="C49" s="106"/>
      <c r="D49" s="147">
        <v>60876.800000000003</v>
      </c>
      <c r="E49" s="147">
        <v>60876.800000000003</v>
      </c>
      <c r="F49" s="147">
        <v>60876.800000000003</v>
      </c>
      <c r="G49" s="147"/>
      <c r="H49" s="106" t="s">
        <v>652</v>
      </c>
    </row>
    <row r="50" spans="1:8" s="23" customFormat="1" x14ac:dyDescent="0.35">
      <c r="A50" s="106" t="s">
        <v>50</v>
      </c>
      <c r="B50" s="110" t="s">
        <v>51</v>
      </c>
      <c r="C50" s="106"/>
      <c r="D50" s="107">
        <v>24456.48</v>
      </c>
      <c r="E50" s="107">
        <v>24456.48</v>
      </c>
      <c r="F50" s="107">
        <v>24456.48</v>
      </c>
      <c r="G50" s="107"/>
      <c r="H50" s="106" t="s">
        <v>637</v>
      </c>
    </row>
    <row r="51" spans="1:8" x14ac:dyDescent="0.35">
      <c r="A51" s="106" t="s">
        <v>165</v>
      </c>
      <c r="B51" s="106" t="s">
        <v>166</v>
      </c>
      <c r="C51" s="106"/>
      <c r="D51" s="107">
        <v>16852.7</v>
      </c>
      <c r="E51" s="107">
        <v>16852.7</v>
      </c>
      <c r="F51" s="107">
        <v>16852.7</v>
      </c>
      <c r="G51" s="107"/>
      <c r="H51" s="106" t="s">
        <v>638</v>
      </c>
    </row>
    <row r="52" spans="1:8" x14ac:dyDescent="0.35">
      <c r="A52" s="106" t="s">
        <v>152</v>
      </c>
      <c r="B52" s="110" t="s">
        <v>153</v>
      </c>
      <c r="C52" s="106"/>
      <c r="D52" s="107">
        <v>15826.15</v>
      </c>
      <c r="E52" s="107">
        <v>15826.15</v>
      </c>
      <c r="F52" s="107">
        <v>15826.15</v>
      </c>
      <c r="G52" s="107"/>
      <c r="H52" s="106" t="s">
        <v>572</v>
      </c>
    </row>
    <row r="53" spans="1:8" x14ac:dyDescent="0.35">
      <c r="A53" s="106" t="s">
        <v>180</v>
      </c>
      <c r="B53" s="106" t="s">
        <v>181</v>
      </c>
      <c r="C53" s="106"/>
      <c r="D53" s="107">
        <v>14230.4</v>
      </c>
      <c r="E53" s="107">
        <v>14230.4</v>
      </c>
      <c r="F53" s="107">
        <v>14230.4</v>
      </c>
      <c r="G53" s="107"/>
      <c r="H53" s="106" t="s">
        <v>572</v>
      </c>
    </row>
    <row r="54" spans="1:8" x14ac:dyDescent="0.35">
      <c r="A54" s="106" t="s">
        <v>229</v>
      </c>
      <c r="B54" s="106" t="s">
        <v>230</v>
      </c>
      <c r="C54" s="106"/>
      <c r="D54" s="107">
        <v>8652.77</v>
      </c>
      <c r="E54" s="107">
        <v>8652.77</v>
      </c>
      <c r="F54" s="107">
        <v>8652.77</v>
      </c>
      <c r="G54" s="107"/>
      <c r="H54" s="106" t="s">
        <v>572</v>
      </c>
    </row>
    <row r="55" spans="1:8" x14ac:dyDescent="0.35">
      <c r="A55" s="106" t="s">
        <v>193</v>
      </c>
      <c r="B55" s="106" t="s">
        <v>194</v>
      </c>
      <c r="C55" s="106"/>
      <c r="D55" s="107">
        <v>5898.49</v>
      </c>
      <c r="E55" s="107">
        <v>5898.49</v>
      </c>
      <c r="F55" s="107"/>
      <c r="G55" s="107"/>
      <c r="H55" s="106" t="s">
        <v>572</v>
      </c>
    </row>
    <row r="56" spans="1:8" x14ac:dyDescent="0.35">
      <c r="A56" s="106"/>
      <c r="B56" s="106"/>
      <c r="C56" s="106"/>
      <c r="D56" s="107"/>
      <c r="E56" s="111"/>
      <c r="F56" s="111"/>
      <c r="G56" s="111"/>
      <c r="H56" s="106"/>
    </row>
    <row r="57" spans="1:8" x14ac:dyDescent="0.35">
      <c r="A57" s="106"/>
      <c r="B57" s="106"/>
      <c r="C57" s="106"/>
      <c r="D57" s="107"/>
      <c r="E57" s="107"/>
      <c r="F57" s="107"/>
      <c r="G57" s="107"/>
      <c r="H57" s="106"/>
    </row>
    <row r="58" spans="1:8" x14ac:dyDescent="0.35">
      <c r="A58" s="118" t="s">
        <v>467</v>
      </c>
      <c r="B58" s="119" t="s">
        <v>468</v>
      </c>
      <c r="C58" s="106"/>
      <c r="D58" s="120">
        <v>730164</v>
      </c>
      <c r="E58" s="120">
        <v>730164</v>
      </c>
      <c r="F58" s="120"/>
      <c r="G58" s="121"/>
      <c r="H58" s="106" t="s">
        <v>583</v>
      </c>
    </row>
    <row r="59" spans="1:8" x14ac:dyDescent="0.35">
      <c r="A59" s="122" t="s">
        <v>471</v>
      </c>
      <c r="B59" s="123" t="s">
        <v>472</v>
      </c>
      <c r="C59" s="106"/>
      <c r="D59" s="124">
        <v>426139</v>
      </c>
      <c r="E59" s="124">
        <v>426139</v>
      </c>
      <c r="F59" s="124"/>
      <c r="G59" s="125"/>
      <c r="H59" s="106" t="s">
        <v>661</v>
      </c>
    </row>
    <row r="60" spans="1:8" x14ac:dyDescent="0.35">
      <c r="A60" s="118" t="s">
        <v>473</v>
      </c>
      <c r="B60" s="119" t="s">
        <v>474</v>
      </c>
      <c r="C60" s="106"/>
      <c r="D60" s="126">
        <v>327956</v>
      </c>
      <c r="E60" s="126">
        <v>327956</v>
      </c>
      <c r="F60" s="126"/>
      <c r="G60" s="127"/>
      <c r="H60" s="106" t="s">
        <v>641</v>
      </c>
    </row>
    <row r="61" spans="1:8" x14ac:dyDescent="0.35">
      <c r="A61" s="118" t="s">
        <v>475</v>
      </c>
      <c r="B61" s="119" t="s">
        <v>476</v>
      </c>
      <c r="C61" s="106"/>
      <c r="D61" s="120">
        <v>265938.56</v>
      </c>
      <c r="E61" s="120">
        <v>265938.56</v>
      </c>
      <c r="F61" s="120"/>
      <c r="G61" s="121"/>
      <c r="H61" s="106" t="s">
        <v>588</v>
      </c>
    </row>
    <row r="62" spans="1:8" x14ac:dyDescent="0.35">
      <c r="A62" s="118" t="s">
        <v>481</v>
      </c>
      <c r="B62" s="119" t="s">
        <v>482</v>
      </c>
      <c r="C62" s="106"/>
      <c r="D62" s="120">
        <v>96234</v>
      </c>
      <c r="E62" s="120">
        <v>96234</v>
      </c>
      <c r="F62" s="120"/>
      <c r="G62" s="121"/>
      <c r="H62" s="106" t="s">
        <v>580</v>
      </c>
    </row>
    <row r="63" spans="1:8" x14ac:dyDescent="0.35">
      <c r="A63" s="118" t="s">
        <v>483</v>
      </c>
      <c r="B63" s="119" t="s">
        <v>484</v>
      </c>
      <c r="C63" s="106"/>
      <c r="D63" s="120">
        <v>95445</v>
      </c>
      <c r="E63" s="120">
        <v>95445</v>
      </c>
      <c r="F63" s="120"/>
      <c r="G63" s="121"/>
      <c r="H63" s="106" t="s">
        <v>580</v>
      </c>
    </row>
    <row r="64" spans="1:8" x14ac:dyDescent="0.35">
      <c r="A64" s="118" t="s">
        <v>487</v>
      </c>
      <c r="B64" s="119" t="s">
        <v>488</v>
      </c>
      <c r="C64" s="106"/>
      <c r="D64" s="120">
        <v>90209.64</v>
      </c>
      <c r="E64" s="120">
        <v>90209.64</v>
      </c>
      <c r="F64" s="120"/>
      <c r="G64" s="121"/>
      <c r="H64" s="106" t="s">
        <v>632</v>
      </c>
    </row>
    <row r="65" spans="1:8" x14ac:dyDescent="0.35">
      <c r="A65" s="122" t="s">
        <v>493</v>
      </c>
      <c r="B65" s="123" t="s">
        <v>494</v>
      </c>
      <c r="C65" s="106"/>
      <c r="D65" s="124">
        <v>84824</v>
      </c>
      <c r="E65" s="124">
        <v>84824</v>
      </c>
      <c r="F65" s="124"/>
      <c r="G65" s="125"/>
      <c r="H65" s="106" t="s">
        <v>631</v>
      </c>
    </row>
    <row r="66" spans="1:8" x14ac:dyDescent="0.35">
      <c r="A66" s="122" t="s">
        <v>495</v>
      </c>
      <c r="B66" s="123" t="s">
        <v>496</v>
      </c>
      <c r="C66" s="106"/>
      <c r="D66" s="124">
        <v>80450.64</v>
      </c>
      <c r="E66" s="124">
        <v>80450.64</v>
      </c>
      <c r="F66" s="124"/>
      <c r="G66" s="125"/>
      <c r="H66" s="106" t="s">
        <v>581</v>
      </c>
    </row>
    <row r="67" spans="1:8" x14ac:dyDescent="0.35">
      <c r="A67" s="128" t="s">
        <v>497</v>
      </c>
      <c r="B67" s="129" t="s">
        <v>498</v>
      </c>
      <c r="C67" s="106"/>
      <c r="D67" s="130">
        <v>75057</v>
      </c>
      <c r="E67" s="130">
        <v>75057</v>
      </c>
      <c r="F67" s="130"/>
      <c r="G67" s="131"/>
      <c r="H67" s="106" t="s">
        <v>581</v>
      </c>
    </row>
    <row r="68" spans="1:8" x14ac:dyDescent="0.35">
      <c r="A68" s="128" t="s">
        <v>501</v>
      </c>
      <c r="B68" s="129" t="s">
        <v>502</v>
      </c>
      <c r="C68" s="106"/>
      <c r="D68" s="130">
        <v>68859</v>
      </c>
      <c r="E68" s="130">
        <v>68859</v>
      </c>
      <c r="F68" s="130"/>
      <c r="G68" s="131"/>
      <c r="H68" s="106" t="s">
        <v>630</v>
      </c>
    </row>
    <row r="69" spans="1:8" x14ac:dyDescent="0.35">
      <c r="A69" s="128" t="s">
        <v>503</v>
      </c>
      <c r="B69" s="129" t="s">
        <v>504</v>
      </c>
      <c r="C69" s="106"/>
      <c r="D69" s="130">
        <v>65603</v>
      </c>
      <c r="E69" s="130">
        <v>65603</v>
      </c>
      <c r="F69" s="130"/>
      <c r="G69" s="131"/>
      <c r="H69" s="106" t="s">
        <v>581</v>
      </c>
    </row>
    <row r="70" spans="1:8" x14ac:dyDescent="0.35">
      <c r="A70" s="132" t="s">
        <v>505</v>
      </c>
      <c r="B70" s="133" t="s">
        <v>506</v>
      </c>
      <c r="C70" s="106"/>
      <c r="D70" s="134">
        <v>65173.16</v>
      </c>
      <c r="E70" s="134">
        <v>65173.16</v>
      </c>
      <c r="F70" s="134"/>
      <c r="G70" s="135"/>
      <c r="H70" s="106" t="s">
        <v>580</v>
      </c>
    </row>
    <row r="71" spans="1:8" x14ac:dyDescent="0.35">
      <c r="A71" s="122" t="s">
        <v>507</v>
      </c>
      <c r="B71" s="123" t="s">
        <v>508</v>
      </c>
      <c r="C71" s="106"/>
      <c r="D71" s="124">
        <v>64959</v>
      </c>
      <c r="E71" s="124">
        <v>64959</v>
      </c>
      <c r="F71" s="124"/>
      <c r="G71" s="125"/>
      <c r="H71" s="106" t="s">
        <v>581</v>
      </c>
    </row>
    <row r="72" spans="1:8" x14ac:dyDescent="0.35">
      <c r="A72" s="128" t="s">
        <v>509</v>
      </c>
      <c r="B72" s="129" t="s">
        <v>510</v>
      </c>
      <c r="C72" s="106"/>
      <c r="D72" s="130">
        <v>61038</v>
      </c>
      <c r="E72" s="130">
        <v>61038</v>
      </c>
      <c r="F72" s="130"/>
      <c r="G72" s="131"/>
      <c r="H72" s="106" t="s">
        <v>581</v>
      </c>
    </row>
    <row r="73" spans="1:8" x14ac:dyDescent="0.35">
      <c r="A73" s="132" t="s">
        <v>513</v>
      </c>
      <c r="B73" s="133" t="s">
        <v>514</v>
      </c>
      <c r="C73" s="106"/>
      <c r="D73" s="134">
        <v>57684</v>
      </c>
      <c r="E73" s="134">
        <v>57684</v>
      </c>
      <c r="F73" s="134"/>
      <c r="G73" s="135"/>
      <c r="H73" s="106" t="s">
        <v>581</v>
      </c>
    </row>
    <row r="74" spans="1:8" x14ac:dyDescent="0.35">
      <c r="A74" s="128" t="s">
        <v>521</v>
      </c>
      <c r="B74" s="129" t="s">
        <v>522</v>
      </c>
      <c r="C74" s="106"/>
      <c r="D74" s="130">
        <v>48680</v>
      </c>
      <c r="E74" s="130">
        <v>48680</v>
      </c>
      <c r="F74" s="130"/>
      <c r="G74" s="131"/>
      <c r="H74" s="106" t="s">
        <v>581</v>
      </c>
    </row>
    <row r="75" spans="1:8" x14ac:dyDescent="0.35">
      <c r="A75" s="132" t="s">
        <v>523</v>
      </c>
      <c r="B75" s="133" t="s">
        <v>524</v>
      </c>
      <c r="C75" s="106"/>
      <c r="D75" s="134">
        <v>45925</v>
      </c>
      <c r="E75" s="134">
        <v>45925</v>
      </c>
      <c r="F75" s="134"/>
      <c r="G75" s="135"/>
      <c r="H75" s="106" t="s">
        <v>580</v>
      </c>
    </row>
    <row r="76" spans="1:8" x14ac:dyDescent="0.35">
      <c r="A76" s="128" t="s">
        <v>525</v>
      </c>
      <c r="B76" s="136" t="s">
        <v>526</v>
      </c>
      <c r="C76" s="106"/>
      <c r="D76" s="130">
        <v>45318.64</v>
      </c>
      <c r="E76" s="130">
        <v>45318.64</v>
      </c>
      <c r="F76" s="130"/>
      <c r="G76" s="131"/>
      <c r="H76" s="106" t="s">
        <v>630</v>
      </c>
    </row>
    <row r="77" spans="1:8" x14ac:dyDescent="0.35">
      <c r="A77" s="128" t="s">
        <v>529</v>
      </c>
      <c r="B77" s="129" t="s">
        <v>530</v>
      </c>
      <c r="C77" s="106"/>
      <c r="D77" s="130">
        <v>43820</v>
      </c>
      <c r="E77" s="130">
        <v>43820</v>
      </c>
      <c r="F77" s="130"/>
      <c r="G77" s="131"/>
      <c r="H77" s="106" t="s">
        <v>581</v>
      </c>
    </row>
    <row r="78" spans="1:8" x14ac:dyDescent="0.35">
      <c r="A78" s="128" t="s">
        <v>531</v>
      </c>
      <c r="B78" s="129" t="s">
        <v>532</v>
      </c>
      <c r="C78" s="106"/>
      <c r="D78" s="130">
        <v>42108</v>
      </c>
      <c r="E78" s="130">
        <v>42108</v>
      </c>
      <c r="F78" s="130"/>
      <c r="G78" s="131"/>
      <c r="H78" s="106"/>
    </row>
    <row r="79" spans="1:8" x14ac:dyDescent="0.35">
      <c r="A79" s="128" t="s">
        <v>533</v>
      </c>
      <c r="B79" s="129" t="s">
        <v>534</v>
      </c>
      <c r="C79" s="106"/>
      <c r="D79" s="130">
        <v>41962.76</v>
      </c>
      <c r="E79" s="130">
        <v>41962.76</v>
      </c>
      <c r="F79" s="130"/>
      <c r="G79" s="131"/>
      <c r="H79" s="106" t="s">
        <v>633</v>
      </c>
    </row>
    <row r="80" spans="1:8" x14ac:dyDescent="0.35">
      <c r="A80" s="128" t="s">
        <v>537</v>
      </c>
      <c r="B80" s="129" t="s">
        <v>538</v>
      </c>
      <c r="C80" s="106"/>
      <c r="D80" s="130">
        <v>39348</v>
      </c>
      <c r="E80" s="130">
        <v>39348</v>
      </c>
      <c r="F80" s="130"/>
      <c r="G80" s="131"/>
      <c r="H80" s="106" t="s">
        <v>585</v>
      </c>
    </row>
    <row r="81" spans="1:8" x14ac:dyDescent="0.35">
      <c r="A81" s="128" t="s">
        <v>541</v>
      </c>
      <c r="B81" s="129" t="s">
        <v>542</v>
      </c>
      <c r="C81" s="106"/>
      <c r="D81" s="130">
        <v>33150</v>
      </c>
      <c r="E81" s="130">
        <v>33150</v>
      </c>
      <c r="F81" s="130"/>
      <c r="G81" s="131"/>
      <c r="H81" s="106" t="s">
        <v>581</v>
      </c>
    </row>
    <row r="82" spans="1:8" x14ac:dyDescent="0.35">
      <c r="A82" s="122" t="s">
        <v>543</v>
      </c>
      <c r="B82" s="123" t="s">
        <v>544</v>
      </c>
      <c r="C82" s="106"/>
      <c r="D82" s="124">
        <v>27556.26</v>
      </c>
      <c r="E82" s="124">
        <v>27556.26</v>
      </c>
      <c r="G82" s="125"/>
      <c r="H82" s="106" t="s">
        <v>629</v>
      </c>
    </row>
    <row r="83" spans="1:8" x14ac:dyDescent="0.35">
      <c r="A83" s="106"/>
      <c r="B83" s="149" t="s">
        <v>624</v>
      </c>
      <c r="C83" s="137">
        <f>SUM(C33:C82)</f>
        <v>0</v>
      </c>
      <c r="D83" s="151">
        <f>SUM(D3:D82)</f>
        <v>5158100.2999999989</v>
      </c>
      <c r="E83" s="151">
        <f>SUM(E3:E82)</f>
        <v>5151248.0199999996</v>
      </c>
      <c r="F83" s="124">
        <f>SUM(F3:F81)</f>
        <v>838984.13</v>
      </c>
      <c r="G83" s="71">
        <f>SUM(G3:G82)</f>
        <v>34252.61</v>
      </c>
    </row>
    <row r="86" spans="1:8" x14ac:dyDescent="0.35">
      <c r="D86" s="20" t="s">
        <v>621</v>
      </c>
      <c r="E86" s="20"/>
    </row>
    <row r="87" spans="1:8" x14ac:dyDescent="0.35">
      <c r="A87" s="112" t="s">
        <v>252</v>
      </c>
      <c r="B87" s="112" t="s">
        <v>253</v>
      </c>
      <c r="C87" s="112"/>
      <c r="D87" s="113">
        <v>23296.44</v>
      </c>
      <c r="E87" s="113">
        <v>0</v>
      </c>
      <c r="F87" s="113"/>
      <c r="G87" s="113"/>
      <c r="H87" s="112" t="s">
        <v>571</v>
      </c>
    </row>
    <row r="88" spans="1:8" s="82" customFormat="1" x14ac:dyDescent="0.35">
      <c r="A88" s="106" t="s">
        <v>141</v>
      </c>
      <c r="B88" s="112" t="s">
        <v>142</v>
      </c>
      <c r="C88" s="106"/>
      <c r="D88" s="113">
        <v>17040</v>
      </c>
      <c r="E88" s="107" t="s">
        <v>560</v>
      </c>
      <c r="F88" s="107"/>
      <c r="G88" s="107"/>
      <c r="H88" s="106"/>
    </row>
    <row r="89" spans="1:8" x14ac:dyDescent="0.35">
      <c r="A89" s="106" t="s">
        <v>144</v>
      </c>
      <c r="B89" s="112" t="s">
        <v>145</v>
      </c>
      <c r="C89" s="112"/>
      <c r="D89" s="113">
        <v>7766.18</v>
      </c>
      <c r="E89" s="113">
        <v>7766.18</v>
      </c>
      <c r="F89" s="113"/>
      <c r="G89" s="113"/>
      <c r="H89" s="112" t="s">
        <v>574</v>
      </c>
    </row>
    <row r="90" spans="1:8" s="20" customFormat="1" x14ac:dyDescent="0.35">
      <c r="A90" s="112" t="s">
        <v>18</v>
      </c>
      <c r="B90" s="112" t="s">
        <v>19</v>
      </c>
      <c r="C90" s="112"/>
      <c r="D90" s="113">
        <v>2686.93</v>
      </c>
      <c r="E90" s="113">
        <v>2686.93</v>
      </c>
      <c r="F90" s="113"/>
      <c r="G90" s="113"/>
      <c r="H90" s="112" t="s">
        <v>616</v>
      </c>
    </row>
    <row r="91" spans="1:8" x14ac:dyDescent="0.35">
      <c r="A91" s="106" t="s">
        <v>241</v>
      </c>
      <c r="B91" s="112" t="s">
        <v>242</v>
      </c>
      <c r="C91" s="106"/>
      <c r="D91" s="107">
        <v>7926.05</v>
      </c>
      <c r="E91" s="107">
        <v>7926.05</v>
      </c>
      <c r="F91" s="107">
        <v>7926.05</v>
      </c>
      <c r="G91" s="107"/>
      <c r="H91" s="106"/>
    </row>
    <row r="92" spans="1:8" x14ac:dyDescent="0.35">
      <c r="A92" s="106" t="s">
        <v>26</v>
      </c>
      <c r="B92" s="112" t="s">
        <v>27</v>
      </c>
      <c r="C92" s="106"/>
      <c r="D92" s="107">
        <v>9635.08</v>
      </c>
      <c r="E92" s="107">
        <v>9635.08</v>
      </c>
      <c r="F92" s="107">
        <v>9635.08</v>
      </c>
      <c r="G92" s="107"/>
      <c r="H92" s="106"/>
    </row>
    <row r="93" spans="1:8" s="31" customFormat="1" x14ac:dyDescent="0.35">
      <c r="A93" s="112" t="s">
        <v>73</v>
      </c>
      <c r="B93" s="112" t="s">
        <v>74</v>
      </c>
      <c r="C93" s="112"/>
      <c r="D93" s="113">
        <v>11917.92</v>
      </c>
      <c r="E93" s="113">
        <v>11917.92</v>
      </c>
      <c r="F93" s="113">
        <v>11917.92</v>
      </c>
      <c r="G93" s="113"/>
      <c r="H93" s="112" t="s">
        <v>593</v>
      </c>
    </row>
    <row r="94" spans="1:8" x14ac:dyDescent="0.35">
      <c r="A94" s="112" t="s">
        <v>98</v>
      </c>
      <c r="B94" s="112" t="s">
        <v>99</v>
      </c>
      <c r="C94" s="114"/>
      <c r="D94" s="113">
        <v>14319.55</v>
      </c>
      <c r="E94" s="114" t="s">
        <v>604</v>
      </c>
      <c r="F94" s="114"/>
      <c r="G94" s="114"/>
      <c r="H94" s="112" t="s">
        <v>576</v>
      </c>
    </row>
    <row r="95" spans="1:8" x14ac:dyDescent="0.35">
      <c r="A95" s="112" t="s">
        <v>373</v>
      </c>
      <c r="B95" s="112" t="s">
        <v>374</v>
      </c>
      <c r="C95" s="112"/>
      <c r="D95" s="113">
        <v>19380</v>
      </c>
      <c r="E95" s="113">
        <v>0</v>
      </c>
      <c r="F95" s="113"/>
      <c r="G95" s="113"/>
      <c r="H95" s="112" t="s">
        <v>571</v>
      </c>
    </row>
    <row r="96" spans="1:8" s="20" customFormat="1" x14ac:dyDescent="0.35">
      <c r="A96" s="112" t="s">
        <v>366</v>
      </c>
      <c r="B96" s="112" t="s">
        <v>367</v>
      </c>
      <c r="C96" s="112"/>
      <c r="D96" s="113">
        <v>8959.39</v>
      </c>
      <c r="E96" s="113">
        <v>8959.39</v>
      </c>
      <c r="F96" s="113">
        <v>8959.39</v>
      </c>
      <c r="G96" s="113"/>
      <c r="H96" s="112" t="s">
        <v>646</v>
      </c>
    </row>
    <row r="97" spans="1:8" x14ac:dyDescent="0.35">
      <c r="D97" s="71">
        <f>SUM(D87:D96)</f>
        <v>122927.54000000001</v>
      </c>
    </row>
    <row r="100" spans="1:8" x14ac:dyDescent="0.35">
      <c r="D100" s="146" t="s">
        <v>622</v>
      </c>
      <c r="E100" s="146"/>
    </row>
    <row r="101" spans="1:8" s="24" customFormat="1" x14ac:dyDescent="0.35">
      <c r="A101" s="110" t="s">
        <v>287</v>
      </c>
      <c r="B101" s="110" t="s">
        <v>288</v>
      </c>
      <c r="C101" s="110"/>
      <c r="D101" s="111">
        <v>15080</v>
      </c>
      <c r="E101" s="111">
        <v>15080</v>
      </c>
      <c r="F101" s="111">
        <v>15080</v>
      </c>
      <c r="G101" s="111"/>
      <c r="H101" s="110" t="s">
        <v>642</v>
      </c>
    </row>
    <row r="105" spans="1:8" x14ac:dyDescent="0.35">
      <c r="C105" s="145" t="s">
        <v>625</v>
      </c>
      <c r="D105" s="145"/>
      <c r="E105" s="145"/>
      <c r="F105" s="145"/>
      <c r="G105" s="145"/>
    </row>
    <row r="106" spans="1:8" s="23" customFormat="1" x14ac:dyDescent="0.35">
      <c r="A106" s="115" t="s">
        <v>54</v>
      </c>
      <c r="B106" s="115" t="s">
        <v>55</v>
      </c>
      <c r="C106" s="115"/>
      <c r="D106" s="116">
        <v>10605</v>
      </c>
      <c r="E106" s="116">
        <v>10605</v>
      </c>
      <c r="F106" s="116"/>
      <c r="G106" s="116"/>
      <c r="H106" s="115" t="s">
        <v>598</v>
      </c>
    </row>
    <row r="107" spans="1:8" x14ac:dyDescent="0.35">
      <c r="A107" s="115" t="s">
        <v>118</v>
      </c>
      <c r="B107" s="117" t="s">
        <v>119</v>
      </c>
      <c r="C107" s="115"/>
      <c r="D107" s="116">
        <v>37627.99</v>
      </c>
      <c r="E107" s="116">
        <v>37627.99</v>
      </c>
      <c r="F107" s="116"/>
      <c r="G107" s="116"/>
      <c r="H107" s="115" t="s">
        <v>575</v>
      </c>
    </row>
    <row r="108" spans="1:8" x14ac:dyDescent="0.35">
      <c r="A108" s="115" t="s">
        <v>294</v>
      </c>
      <c r="B108" s="115" t="s">
        <v>295</v>
      </c>
      <c r="C108" s="115"/>
      <c r="D108" s="116">
        <v>12436.49</v>
      </c>
      <c r="E108" s="116" t="s">
        <v>579</v>
      </c>
      <c r="F108" s="116"/>
      <c r="G108" s="116"/>
      <c r="H108" s="115" t="s">
        <v>573</v>
      </c>
    </row>
    <row r="109" spans="1:8" s="24" customFormat="1" x14ac:dyDescent="0.35">
      <c r="A109" s="110" t="s">
        <v>319</v>
      </c>
      <c r="B109" s="139" t="s">
        <v>320</v>
      </c>
      <c r="C109" s="110"/>
      <c r="D109" s="111">
        <v>54050.7</v>
      </c>
      <c r="E109" s="27">
        <v>54050.7</v>
      </c>
      <c r="F109" s="27">
        <v>54050.7</v>
      </c>
      <c r="G109" s="111"/>
      <c r="H109" s="110" t="s">
        <v>611</v>
      </c>
    </row>
    <row r="110" spans="1:8" s="24" customFormat="1" x14ac:dyDescent="0.35">
      <c r="A110" s="110" t="s">
        <v>129</v>
      </c>
      <c r="B110" s="110" t="s">
        <v>130</v>
      </c>
      <c r="C110" s="138"/>
      <c r="D110" s="111">
        <v>36263.57</v>
      </c>
      <c r="E110" s="111">
        <v>36263.57</v>
      </c>
      <c r="F110" s="111">
        <v>36263.57</v>
      </c>
      <c r="G110" s="111"/>
      <c r="H110" s="110" t="s">
        <v>653</v>
      </c>
    </row>
    <row r="111" spans="1:8" s="24" customFormat="1" x14ac:dyDescent="0.35">
      <c r="A111" s="110" t="s">
        <v>363</v>
      </c>
      <c r="B111" s="110" t="s">
        <v>364</v>
      </c>
      <c r="C111" s="110"/>
      <c r="D111" s="111">
        <v>14741.36</v>
      </c>
      <c r="E111" s="111">
        <v>14741.36</v>
      </c>
      <c r="F111" s="111">
        <v>14741.36</v>
      </c>
      <c r="G111" s="111"/>
      <c r="H111" s="110" t="s">
        <v>590</v>
      </c>
    </row>
    <row r="112" spans="1:8" s="24" customFormat="1" x14ac:dyDescent="0.35">
      <c r="A112" s="110" t="s">
        <v>267</v>
      </c>
      <c r="B112" s="110" t="s">
        <v>268</v>
      </c>
      <c r="C112" s="110"/>
      <c r="D112" s="111">
        <v>3820.05</v>
      </c>
      <c r="E112" s="111">
        <v>3820.05</v>
      </c>
      <c r="F112" s="111">
        <v>3820.05</v>
      </c>
      <c r="G112" s="111"/>
      <c r="H112" s="110" t="s">
        <v>592</v>
      </c>
    </row>
    <row r="113" spans="1:8" s="24" customFormat="1" x14ac:dyDescent="0.35">
      <c r="A113" s="110" t="s">
        <v>22</v>
      </c>
      <c r="B113" s="110" t="s">
        <v>23</v>
      </c>
      <c r="C113" s="110"/>
      <c r="D113" s="111">
        <v>11366.47</v>
      </c>
      <c r="E113" s="111">
        <v>11366.47</v>
      </c>
      <c r="F113" s="111"/>
      <c r="G113" s="111"/>
      <c r="H113" s="110" t="s">
        <v>602</v>
      </c>
    </row>
    <row r="114" spans="1:8" x14ac:dyDescent="0.35">
      <c r="A114" s="106" t="s">
        <v>46</v>
      </c>
      <c r="B114" s="106" t="s">
        <v>47</v>
      </c>
      <c r="C114" s="106"/>
      <c r="D114" s="107">
        <v>28036.79</v>
      </c>
      <c r="E114" s="107">
        <v>28036.79</v>
      </c>
      <c r="F114" s="107">
        <v>28036.79</v>
      </c>
      <c r="G114" s="107"/>
      <c r="H114" s="106" t="s">
        <v>643</v>
      </c>
    </row>
    <row r="115" spans="1:8" s="24" customFormat="1" x14ac:dyDescent="0.35">
      <c r="A115" s="110" t="s">
        <v>77</v>
      </c>
      <c r="B115" s="110" t="s">
        <v>78</v>
      </c>
      <c r="C115" s="110"/>
      <c r="D115" s="111">
        <v>13913.88</v>
      </c>
      <c r="E115" s="111">
        <v>13913.88</v>
      </c>
      <c r="F115" s="111">
        <v>13913.88</v>
      </c>
      <c r="G115" s="111"/>
      <c r="H115" s="110" t="s">
        <v>600</v>
      </c>
    </row>
    <row r="118" spans="1:8" x14ac:dyDescent="0.35">
      <c r="C118" s="30" t="s">
        <v>623</v>
      </c>
      <c r="D118" s="30"/>
      <c r="E118" s="30"/>
    </row>
    <row r="119" spans="1:8" s="82" customFormat="1" ht="15.75" customHeight="1" x14ac:dyDescent="0.35">
      <c r="A119" s="106" t="s">
        <v>110</v>
      </c>
      <c r="B119" s="110" t="s">
        <v>138</v>
      </c>
      <c r="C119" s="106"/>
      <c r="D119" s="147">
        <v>39273.199999999997</v>
      </c>
      <c r="E119" s="147">
        <v>39273.199999999997</v>
      </c>
      <c r="F119" s="147">
        <v>39273.199999999997</v>
      </c>
      <c r="G119" s="147"/>
      <c r="H119" s="106" t="s">
        <v>594</v>
      </c>
    </row>
    <row r="120" spans="1:8" x14ac:dyDescent="0.35">
      <c r="A120" s="106" t="s">
        <v>110</v>
      </c>
      <c r="B120" s="110" t="s">
        <v>347</v>
      </c>
      <c r="C120" s="106"/>
      <c r="D120" s="147">
        <v>38948.79</v>
      </c>
      <c r="E120" s="147">
        <v>38948.79</v>
      </c>
      <c r="F120" s="147">
        <v>38948.79</v>
      </c>
      <c r="G120" s="147"/>
      <c r="H120" s="106" t="s">
        <v>595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06"/>
  <sheetViews>
    <sheetView topLeftCell="A55" workbookViewId="0">
      <selection activeCell="A59" sqref="A59:XFD59"/>
    </sheetView>
  </sheetViews>
  <sheetFormatPr defaultColWidth="9.1796875" defaultRowHeight="14.5" x14ac:dyDescent="0.35"/>
  <cols>
    <col min="1" max="1" width="8.1796875" customWidth="1"/>
    <col min="2" max="2" width="31.7265625" customWidth="1"/>
    <col min="3" max="3" width="11.81640625" customWidth="1"/>
    <col min="4" max="4" width="15.453125" customWidth="1"/>
    <col min="5" max="5" width="11.81640625" customWidth="1"/>
    <col min="6" max="6" width="113.453125" customWidth="1"/>
  </cols>
  <sheetData>
    <row r="2" spans="1:11" ht="43.5" x14ac:dyDescent="0.35">
      <c r="A2" s="140" t="s">
        <v>0</v>
      </c>
      <c r="B2" s="141" t="s">
        <v>1</v>
      </c>
      <c r="C2" s="143" t="s">
        <v>671</v>
      </c>
      <c r="D2" s="143" t="s">
        <v>3</v>
      </c>
      <c r="E2" s="143" t="s">
        <v>665</v>
      </c>
      <c r="F2" s="144" t="s">
        <v>440</v>
      </c>
    </row>
    <row r="3" spans="1:11" s="24" customFormat="1" x14ac:dyDescent="0.35">
      <c r="A3" s="110" t="s">
        <v>355</v>
      </c>
      <c r="B3" s="110" t="s">
        <v>356</v>
      </c>
      <c r="C3" s="111"/>
      <c r="D3" s="111">
        <v>96606.9</v>
      </c>
      <c r="E3" s="111">
        <v>96606.9</v>
      </c>
      <c r="F3" s="110" t="s">
        <v>677</v>
      </c>
    </row>
    <row r="4" spans="1:11" s="24" customFormat="1" x14ac:dyDescent="0.35">
      <c r="A4" s="110" t="s">
        <v>208</v>
      </c>
      <c r="B4" s="110" t="s">
        <v>209</v>
      </c>
      <c r="C4" s="111"/>
      <c r="D4" s="111">
        <v>11762.24</v>
      </c>
      <c r="E4" s="111">
        <v>11762.24</v>
      </c>
      <c r="F4" s="110" t="s">
        <v>672</v>
      </c>
    </row>
    <row r="5" spans="1:11" s="24" customFormat="1" x14ac:dyDescent="0.35">
      <c r="A5" s="110" t="s">
        <v>135</v>
      </c>
      <c r="B5" s="110" t="s">
        <v>456</v>
      </c>
      <c r="C5" s="111"/>
      <c r="D5" s="111">
        <v>93497.61</v>
      </c>
      <c r="E5" s="111">
        <v>93791.31</v>
      </c>
      <c r="F5" s="110" t="s">
        <v>667</v>
      </c>
    </row>
    <row r="6" spans="1:11" s="20" customFormat="1" x14ac:dyDescent="0.35">
      <c r="A6" s="112" t="s">
        <v>271</v>
      </c>
      <c r="B6" s="112" t="s">
        <v>272</v>
      </c>
      <c r="C6" s="113"/>
      <c r="D6" s="113">
        <f>-AUGUST!K9</f>
        <v>0</v>
      </c>
      <c r="E6" s="113"/>
      <c r="F6" s="112" t="s">
        <v>635</v>
      </c>
    </row>
    <row r="7" spans="1:11" s="20" customFormat="1" x14ac:dyDescent="0.35">
      <c r="A7" s="112" t="s">
        <v>91</v>
      </c>
      <c r="B7" s="112" t="s">
        <v>92</v>
      </c>
      <c r="C7" s="113"/>
      <c r="D7" s="113">
        <v>12497.61</v>
      </c>
      <c r="E7" s="113"/>
      <c r="F7" s="112" t="s">
        <v>668</v>
      </c>
    </row>
    <row r="8" spans="1:11" s="24" customFormat="1" x14ac:dyDescent="0.35">
      <c r="A8" s="110" t="s">
        <v>122</v>
      </c>
      <c r="B8" s="110" t="s">
        <v>123</v>
      </c>
      <c r="C8" s="111"/>
      <c r="D8" s="111">
        <v>40054.58</v>
      </c>
      <c r="E8" s="111"/>
      <c r="F8" s="110" t="s">
        <v>655</v>
      </c>
    </row>
    <row r="9" spans="1:11" s="24" customFormat="1" x14ac:dyDescent="0.35">
      <c r="A9" s="110" t="s">
        <v>62</v>
      </c>
      <c r="B9" s="110" t="s">
        <v>63</v>
      </c>
      <c r="C9" s="111"/>
      <c r="D9" s="111">
        <v>39310.04</v>
      </c>
      <c r="E9" s="111">
        <v>39310.04</v>
      </c>
      <c r="F9" s="110" t="s">
        <v>678</v>
      </c>
    </row>
    <row r="10" spans="1:11" s="24" customFormat="1" x14ac:dyDescent="0.35">
      <c r="A10" s="110" t="s">
        <v>14</v>
      </c>
      <c r="B10" s="110" t="s">
        <v>15</v>
      </c>
      <c r="C10" s="111"/>
      <c r="D10" s="111">
        <v>20853.89</v>
      </c>
      <c r="E10" s="111">
        <v>20853.89</v>
      </c>
      <c r="F10" s="110" t="s">
        <v>679</v>
      </c>
    </row>
    <row r="11" spans="1:11" s="20" customFormat="1" x14ac:dyDescent="0.35">
      <c r="A11" s="112" t="s">
        <v>342</v>
      </c>
      <c r="B11" s="112" t="s">
        <v>343</v>
      </c>
      <c r="C11" s="113"/>
      <c r="D11" s="113"/>
      <c r="E11" s="113"/>
      <c r="F11" s="112" t="s">
        <v>654</v>
      </c>
    </row>
    <row r="12" spans="1:11" x14ac:dyDescent="0.35">
      <c r="A12" s="118" t="s">
        <v>489</v>
      </c>
      <c r="B12" s="148" t="s">
        <v>490</v>
      </c>
      <c r="C12" s="150"/>
      <c r="D12" s="150">
        <v>88772</v>
      </c>
      <c r="E12" s="150">
        <v>88772</v>
      </c>
      <c r="F12" s="106" t="s">
        <v>688</v>
      </c>
    </row>
    <row r="13" spans="1:11" x14ac:dyDescent="0.35">
      <c r="A13" s="152" t="s">
        <v>515</v>
      </c>
      <c r="B13" s="153" t="s">
        <v>516</v>
      </c>
      <c r="C13" s="154"/>
      <c r="D13" s="154">
        <v>56766</v>
      </c>
      <c r="E13" s="154">
        <v>56766</v>
      </c>
      <c r="F13" s="106" t="s">
        <v>628</v>
      </c>
    </row>
    <row r="14" spans="1:11" x14ac:dyDescent="0.35">
      <c r="A14" s="156" t="s">
        <v>527</v>
      </c>
      <c r="B14" s="157" t="s">
        <v>528</v>
      </c>
      <c r="C14" s="160"/>
      <c r="D14" s="159">
        <v>22517.360000000001</v>
      </c>
      <c r="E14" s="160"/>
      <c r="F14" s="164" t="s">
        <v>680</v>
      </c>
      <c r="G14" s="160"/>
      <c r="H14" s="161">
        <v>0</v>
      </c>
      <c r="I14" s="162"/>
      <c r="J14" s="163"/>
      <c r="K14" s="163"/>
    </row>
    <row r="15" spans="1:11" s="24" customFormat="1" x14ac:dyDescent="0.35">
      <c r="A15" s="110" t="s">
        <v>283</v>
      </c>
      <c r="B15" s="110" t="s">
        <v>284</v>
      </c>
      <c r="C15" s="111"/>
      <c r="D15" s="111">
        <v>6270</v>
      </c>
      <c r="E15" s="111">
        <v>1766.31</v>
      </c>
      <c r="F15" s="110" t="s">
        <v>666</v>
      </c>
    </row>
    <row r="16" spans="1:11" x14ac:dyDescent="0.35">
      <c r="A16" s="122" t="s">
        <v>471</v>
      </c>
      <c r="B16" s="123" t="s">
        <v>472</v>
      </c>
      <c r="C16" s="124"/>
      <c r="D16" s="124">
        <v>426139</v>
      </c>
      <c r="E16" s="124"/>
      <c r="F16" s="106" t="s">
        <v>676</v>
      </c>
    </row>
    <row r="17" spans="1:10" x14ac:dyDescent="0.35">
      <c r="A17" s="106" t="s">
        <v>161</v>
      </c>
      <c r="B17" s="106" t="s">
        <v>162</v>
      </c>
      <c r="C17" s="107"/>
      <c r="D17" s="107">
        <v>643110.43000000005</v>
      </c>
      <c r="E17" s="107"/>
      <c r="F17" s="106" t="s">
        <v>670</v>
      </c>
    </row>
    <row r="18" spans="1:10" ht="13.5" customHeight="1" x14ac:dyDescent="0.35">
      <c r="A18" s="106" t="s">
        <v>110</v>
      </c>
      <c r="B18" s="106" t="s">
        <v>111</v>
      </c>
      <c r="C18" s="109"/>
      <c r="D18" s="109">
        <v>46762.57</v>
      </c>
      <c r="E18" s="109"/>
      <c r="F18" s="106" t="s">
        <v>681</v>
      </c>
    </row>
    <row r="19" spans="1:10" x14ac:dyDescent="0.35">
      <c r="A19" s="106" t="s">
        <v>7</v>
      </c>
      <c r="B19" s="110" t="s">
        <v>8</v>
      </c>
      <c r="C19" s="107"/>
      <c r="D19" s="107">
        <v>29625.42</v>
      </c>
      <c r="E19" s="107">
        <v>29625.42</v>
      </c>
      <c r="F19" s="106" t="s">
        <v>673</v>
      </c>
    </row>
    <row r="20" spans="1:10" s="23" customFormat="1" x14ac:dyDescent="0.35">
      <c r="A20" s="106" t="s">
        <v>110</v>
      </c>
      <c r="B20" s="110" t="s">
        <v>328</v>
      </c>
      <c r="C20" s="107"/>
      <c r="D20" s="107">
        <v>36592.589999999997</v>
      </c>
      <c r="E20" s="107">
        <v>36592.589999999997</v>
      </c>
      <c r="F20" s="106" t="s">
        <v>674</v>
      </c>
    </row>
    <row r="21" spans="1:10" s="24" customFormat="1" x14ac:dyDescent="0.35">
      <c r="A21" s="110"/>
      <c r="B21" s="110"/>
      <c r="C21" s="111"/>
      <c r="D21" s="111"/>
      <c r="E21" s="111"/>
      <c r="F21" s="110"/>
    </row>
    <row r="22" spans="1:10" x14ac:dyDescent="0.35">
      <c r="A22" s="106" t="s">
        <v>126</v>
      </c>
      <c r="B22" s="106" t="s">
        <v>127</v>
      </c>
      <c r="C22" s="107"/>
      <c r="D22" s="107">
        <v>75912.33</v>
      </c>
      <c r="E22" s="107"/>
      <c r="F22" s="106" t="s">
        <v>603</v>
      </c>
    </row>
    <row r="23" spans="1:10" x14ac:dyDescent="0.35">
      <c r="A23" s="106" t="s">
        <v>201</v>
      </c>
      <c r="B23" s="106" t="s">
        <v>202</v>
      </c>
      <c r="C23" s="107"/>
      <c r="D23" s="107">
        <v>60715.11</v>
      </c>
      <c r="E23" s="107"/>
      <c r="F23" s="106" t="s">
        <v>669</v>
      </c>
    </row>
    <row r="24" spans="1:10" x14ac:dyDescent="0.35">
      <c r="A24" s="106" t="s">
        <v>186</v>
      </c>
      <c r="B24" s="106" t="s">
        <v>187</v>
      </c>
      <c r="C24" s="107"/>
      <c r="D24" s="107">
        <v>60317.19</v>
      </c>
      <c r="E24" s="107">
        <v>60317.19</v>
      </c>
      <c r="F24" s="106" t="s">
        <v>627</v>
      </c>
    </row>
    <row r="25" spans="1:10" x14ac:dyDescent="0.35">
      <c r="A25" s="106" t="s">
        <v>290</v>
      </c>
      <c r="B25" s="106" t="s">
        <v>291</v>
      </c>
      <c r="C25" s="107"/>
      <c r="D25" s="107">
        <v>55627.67</v>
      </c>
      <c r="E25" s="107"/>
      <c r="F25" s="106" t="s">
        <v>571</v>
      </c>
    </row>
    <row r="26" spans="1:10" x14ac:dyDescent="0.35">
      <c r="A26" s="106" t="s">
        <v>84</v>
      </c>
      <c r="B26" s="108" t="s">
        <v>85</v>
      </c>
      <c r="C26" s="107"/>
      <c r="D26" s="107">
        <v>55583.09</v>
      </c>
      <c r="E26" s="107">
        <v>55583.09</v>
      </c>
      <c r="F26" s="106" t="s">
        <v>658</v>
      </c>
    </row>
    <row r="27" spans="1:10" x14ac:dyDescent="0.35">
      <c r="A27" s="106" t="s">
        <v>58</v>
      </c>
      <c r="B27" s="106" t="s">
        <v>59</v>
      </c>
      <c r="C27" s="109"/>
      <c r="D27" s="109">
        <v>48310.080000000002</v>
      </c>
      <c r="E27" s="109"/>
      <c r="F27" s="106" t="s">
        <v>571</v>
      </c>
    </row>
    <row r="28" spans="1:10" x14ac:dyDescent="0.35">
      <c r="A28" s="106" t="s">
        <v>110</v>
      </c>
      <c r="B28" s="110" t="s">
        <v>66</v>
      </c>
      <c r="C28" s="107"/>
      <c r="D28" s="107">
        <v>33135.24</v>
      </c>
      <c r="E28" s="107"/>
      <c r="F28" s="106" t="s">
        <v>636</v>
      </c>
    </row>
    <row r="29" spans="1:10" x14ac:dyDescent="0.35">
      <c r="A29" s="106" t="s">
        <v>331</v>
      </c>
      <c r="B29" s="106" t="s">
        <v>332</v>
      </c>
      <c r="C29" s="107"/>
      <c r="D29" s="107">
        <v>31544.03</v>
      </c>
      <c r="E29" s="107"/>
      <c r="F29" s="106" t="s">
        <v>571</v>
      </c>
    </row>
    <row r="30" spans="1:10" x14ac:dyDescent="0.35">
      <c r="A30" s="106" t="s">
        <v>172</v>
      </c>
      <c r="B30" s="110" t="s">
        <v>173</v>
      </c>
      <c r="C30" s="107"/>
      <c r="D30" s="107">
        <v>28682.53</v>
      </c>
      <c r="E30" s="107">
        <v>28682.53</v>
      </c>
      <c r="F30" s="106" t="s">
        <v>683</v>
      </c>
    </row>
    <row r="31" spans="1:10" x14ac:dyDescent="0.35">
      <c r="A31" s="106" t="s">
        <v>114</v>
      </c>
      <c r="B31" s="106" t="s">
        <v>115</v>
      </c>
      <c r="C31" s="107"/>
      <c r="D31" s="107">
        <v>23494.02</v>
      </c>
      <c r="E31" s="107"/>
      <c r="F31" s="106" t="s">
        <v>571</v>
      </c>
    </row>
    <row r="32" spans="1:10" x14ac:dyDescent="0.35">
      <c r="A32" s="106" t="s">
        <v>198</v>
      </c>
      <c r="B32" s="106" t="s">
        <v>199</v>
      </c>
      <c r="C32" s="109"/>
      <c r="D32" s="109">
        <v>22186.01</v>
      </c>
      <c r="E32" s="109"/>
      <c r="F32" s="106" t="s">
        <v>571</v>
      </c>
      <c r="J32" t="s">
        <v>579</v>
      </c>
    </row>
    <row r="33" spans="1:6" x14ac:dyDescent="0.35">
      <c r="A33" s="106" t="s">
        <v>33</v>
      </c>
      <c r="B33" s="106" t="s">
        <v>34</v>
      </c>
      <c r="C33" s="109"/>
      <c r="D33" s="109">
        <v>20045.599999999999</v>
      </c>
      <c r="E33" s="109">
        <v>20045.599999999999</v>
      </c>
      <c r="F33" s="106" t="s">
        <v>684</v>
      </c>
    </row>
    <row r="34" spans="1:6" x14ac:dyDescent="0.35">
      <c r="A34" s="106" t="s">
        <v>257</v>
      </c>
      <c r="B34" s="106" t="s">
        <v>258</v>
      </c>
      <c r="C34" s="109"/>
      <c r="D34" s="109">
        <v>18052.88</v>
      </c>
      <c r="E34" s="109"/>
      <c r="F34" s="106" t="s">
        <v>571</v>
      </c>
    </row>
    <row r="35" spans="1:6" x14ac:dyDescent="0.35">
      <c r="A35" s="106" t="s">
        <v>324</v>
      </c>
      <c r="B35" s="106" t="s">
        <v>325</v>
      </c>
      <c r="C35" s="107"/>
      <c r="D35" s="107">
        <v>13551.85</v>
      </c>
      <c r="E35" s="107"/>
      <c r="F35" s="106" t="s">
        <v>572</v>
      </c>
    </row>
    <row r="36" spans="1:6" x14ac:dyDescent="0.35">
      <c r="A36" s="106" t="s">
        <v>43</v>
      </c>
      <c r="B36" s="106" t="s">
        <v>44</v>
      </c>
      <c r="C36" s="107"/>
      <c r="D36" s="107">
        <v>13090.64</v>
      </c>
      <c r="E36" s="107"/>
      <c r="F36" s="106" t="s">
        <v>572</v>
      </c>
    </row>
    <row r="37" spans="1:6" x14ac:dyDescent="0.35">
      <c r="A37" s="106" t="s">
        <v>30</v>
      </c>
      <c r="B37" s="106" t="s">
        <v>31</v>
      </c>
      <c r="C37" s="107"/>
      <c r="D37" s="107">
        <v>12717.38</v>
      </c>
      <c r="E37" s="107"/>
      <c r="F37" s="106" t="s">
        <v>591</v>
      </c>
    </row>
    <row r="38" spans="1:6" x14ac:dyDescent="0.35">
      <c r="A38" s="106" t="s">
        <v>244</v>
      </c>
      <c r="B38" s="106" t="s">
        <v>245</v>
      </c>
      <c r="C38" s="107"/>
      <c r="D38" s="107">
        <v>11810.83</v>
      </c>
      <c r="E38" s="107"/>
      <c r="F38" s="106" t="s">
        <v>572</v>
      </c>
    </row>
    <row r="39" spans="1:6" x14ac:dyDescent="0.35">
      <c r="A39" s="106" t="s">
        <v>94</v>
      </c>
      <c r="B39" s="106" t="s">
        <v>95</v>
      </c>
      <c r="C39" s="107"/>
      <c r="D39" s="107">
        <v>11677.54</v>
      </c>
      <c r="E39" s="107"/>
      <c r="F39" s="106" t="s">
        <v>634</v>
      </c>
    </row>
    <row r="40" spans="1:6" x14ac:dyDescent="0.35">
      <c r="A40" s="106" t="s">
        <v>81</v>
      </c>
      <c r="B40" s="108" t="s">
        <v>82</v>
      </c>
      <c r="C40" s="107"/>
      <c r="D40" s="107">
        <v>11671.76</v>
      </c>
      <c r="E40" s="107"/>
      <c r="F40" s="106" t="s">
        <v>572</v>
      </c>
    </row>
    <row r="41" spans="1:6" x14ac:dyDescent="0.35">
      <c r="A41" s="106" t="s">
        <v>106</v>
      </c>
      <c r="B41" s="106" t="s">
        <v>107</v>
      </c>
      <c r="C41" s="107"/>
      <c r="D41" s="107">
        <v>11046.92</v>
      </c>
      <c r="E41" s="107"/>
      <c r="F41" s="106" t="s">
        <v>572</v>
      </c>
    </row>
    <row r="42" spans="1:6" x14ac:dyDescent="0.35">
      <c r="A42" s="106" t="s">
        <v>218</v>
      </c>
      <c r="B42" s="106" t="s">
        <v>219</v>
      </c>
      <c r="C42" s="107"/>
      <c r="D42" s="107">
        <v>8665.2199999999993</v>
      </c>
      <c r="E42" s="107"/>
      <c r="F42" s="106" t="s">
        <v>572</v>
      </c>
    </row>
    <row r="43" spans="1:6" x14ac:dyDescent="0.35">
      <c r="A43" s="106" t="s">
        <v>359</v>
      </c>
      <c r="B43" s="106" t="s">
        <v>360</v>
      </c>
      <c r="C43" s="107"/>
      <c r="D43" s="107">
        <v>6960</v>
      </c>
      <c r="E43" s="107"/>
      <c r="F43" s="106" t="s">
        <v>572</v>
      </c>
    </row>
    <row r="44" spans="1:6" x14ac:dyDescent="0.35">
      <c r="A44" s="106" t="s">
        <v>168</v>
      </c>
      <c r="B44" s="106" t="s">
        <v>169</v>
      </c>
      <c r="C44" s="107"/>
      <c r="D44" s="107">
        <v>3736.96</v>
      </c>
      <c r="E44" s="107"/>
      <c r="F44" s="106" t="s">
        <v>572</v>
      </c>
    </row>
    <row r="45" spans="1:6" x14ac:dyDescent="0.35">
      <c r="A45" s="106" t="s">
        <v>237</v>
      </c>
      <c r="B45" s="106" t="s">
        <v>238</v>
      </c>
      <c r="C45" s="109"/>
      <c r="D45" s="109">
        <v>2900</v>
      </c>
      <c r="E45" s="109"/>
      <c r="F45" s="106" t="s">
        <v>572</v>
      </c>
    </row>
    <row r="46" spans="1:6" x14ac:dyDescent="0.35">
      <c r="A46" s="106" t="s">
        <v>222</v>
      </c>
      <c r="B46" s="106" t="s">
        <v>223</v>
      </c>
      <c r="C46" s="107"/>
      <c r="D46" s="107">
        <v>2554.96</v>
      </c>
      <c r="E46" s="107"/>
      <c r="F46" s="106" t="s">
        <v>572</v>
      </c>
    </row>
    <row r="47" spans="1:6" x14ac:dyDescent="0.35">
      <c r="A47" s="106"/>
      <c r="B47" s="106"/>
      <c r="C47" s="107"/>
      <c r="D47" s="107"/>
      <c r="E47" s="107"/>
      <c r="F47" s="106" t="s">
        <v>572</v>
      </c>
    </row>
    <row r="48" spans="1:6" x14ac:dyDescent="0.35">
      <c r="A48" s="106" t="s">
        <v>264</v>
      </c>
      <c r="B48" s="110" t="s">
        <v>265</v>
      </c>
      <c r="C48" s="107"/>
      <c r="D48" s="107">
        <v>61430</v>
      </c>
      <c r="E48" s="107">
        <v>61430</v>
      </c>
      <c r="F48" s="106" t="s">
        <v>660</v>
      </c>
    </row>
    <row r="49" spans="1:6" x14ac:dyDescent="0.35">
      <c r="A49" s="106" t="s">
        <v>335</v>
      </c>
      <c r="B49" s="110" t="s">
        <v>336</v>
      </c>
      <c r="C49" s="147"/>
      <c r="D49" s="147">
        <v>60876.800000000003</v>
      </c>
      <c r="E49" s="147">
        <v>60876.800000000003</v>
      </c>
      <c r="F49" s="106" t="s">
        <v>652</v>
      </c>
    </row>
    <row r="50" spans="1:6" s="23" customFormat="1" x14ac:dyDescent="0.35">
      <c r="A50" s="106" t="s">
        <v>50</v>
      </c>
      <c r="B50" s="110" t="s">
        <v>51</v>
      </c>
      <c r="C50" s="107"/>
      <c r="D50" s="107">
        <v>24456.48</v>
      </c>
      <c r="E50" s="107">
        <v>24456.48</v>
      </c>
      <c r="F50" s="106" t="s">
        <v>637</v>
      </c>
    </row>
    <row r="51" spans="1:6" x14ac:dyDescent="0.35">
      <c r="A51" s="106" t="s">
        <v>165</v>
      </c>
      <c r="B51" s="106" t="s">
        <v>166</v>
      </c>
      <c r="C51" s="107"/>
      <c r="D51" s="107">
        <v>16852.7</v>
      </c>
      <c r="E51" s="107">
        <v>16852.7</v>
      </c>
      <c r="F51" s="106" t="s">
        <v>638</v>
      </c>
    </row>
    <row r="52" spans="1:6" x14ac:dyDescent="0.35">
      <c r="A52" s="106" t="s">
        <v>152</v>
      </c>
      <c r="B52" s="110" t="s">
        <v>153</v>
      </c>
      <c r="C52" s="107"/>
      <c r="D52" s="107">
        <v>15826.15</v>
      </c>
      <c r="E52" s="107">
        <v>15826.15</v>
      </c>
      <c r="F52" s="106" t="s">
        <v>682</v>
      </c>
    </row>
    <row r="53" spans="1:6" x14ac:dyDescent="0.35">
      <c r="A53" s="106" t="s">
        <v>180</v>
      </c>
      <c r="B53" s="106" t="s">
        <v>181</v>
      </c>
      <c r="C53" s="107"/>
      <c r="D53" s="107">
        <v>14230.4</v>
      </c>
      <c r="E53" s="107">
        <v>14230.4</v>
      </c>
      <c r="F53" s="106" t="s">
        <v>572</v>
      </c>
    </row>
    <row r="54" spans="1:6" x14ac:dyDescent="0.35">
      <c r="A54" s="106" t="s">
        <v>229</v>
      </c>
      <c r="B54" s="106" t="s">
        <v>230</v>
      </c>
      <c r="C54" s="107"/>
      <c r="D54" s="107">
        <v>8652.77</v>
      </c>
      <c r="E54" s="107">
        <v>8652.77</v>
      </c>
      <c r="F54" s="106" t="s">
        <v>572</v>
      </c>
    </row>
    <row r="55" spans="1:6" x14ac:dyDescent="0.35">
      <c r="A55" s="106" t="s">
        <v>193</v>
      </c>
      <c r="B55" s="106" t="s">
        <v>194</v>
      </c>
      <c r="C55" s="107"/>
      <c r="D55" s="107">
        <v>5898.49</v>
      </c>
      <c r="E55" s="107"/>
      <c r="F55" s="106" t="s">
        <v>572</v>
      </c>
    </row>
    <row r="56" spans="1:6" x14ac:dyDescent="0.35">
      <c r="A56" s="106"/>
      <c r="B56" s="106"/>
      <c r="C56" s="111"/>
      <c r="D56" s="111"/>
      <c r="E56" s="111"/>
      <c r="F56" s="106"/>
    </row>
    <row r="57" spans="1:6" x14ac:dyDescent="0.35">
      <c r="A57" s="106"/>
      <c r="B57" s="106"/>
      <c r="C57" s="107"/>
      <c r="D57" s="107"/>
      <c r="E57" s="107"/>
      <c r="F57" s="106"/>
    </row>
    <row r="58" spans="1:6" x14ac:dyDescent="0.35">
      <c r="A58" s="118" t="s">
        <v>487</v>
      </c>
      <c r="B58" s="119" t="s">
        <v>488</v>
      </c>
      <c r="C58" s="120"/>
      <c r="D58" s="120">
        <v>90209.64</v>
      </c>
      <c r="E58" s="120"/>
      <c r="F58" s="106" t="s">
        <v>632</v>
      </c>
    </row>
    <row r="59" spans="1:6" x14ac:dyDescent="0.35">
      <c r="A59" s="128" t="s">
        <v>501</v>
      </c>
      <c r="B59" s="129" t="s">
        <v>502</v>
      </c>
      <c r="C59" s="130"/>
      <c r="D59" s="130">
        <v>68859</v>
      </c>
      <c r="E59" s="130"/>
      <c r="F59" s="106" t="s">
        <v>630</v>
      </c>
    </row>
    <row r="60" spans="1:6" x14ac:dyDescent="0.35">
      <c r="A60" s="132" t="s">
        <v>523</v>
      </c>
      <c r="B60" s="133" t="s">
        <v>524</v>
      </c>
      <c r="C60" s="134"/>
      <c r="D60" s="134">
        <v>45925</v>
      </c>
      <c r="E60" s="134"/>
      <c r="F60" s="106" t="s">
        <v>580</v>
      </c>
    </row>
    <row r="61" spans="1:6" x14ac:dyDescent="0.35">
      <c r="A61" s="128" t="s">
        <v>525</v>
      </c>
      <c r="B61" s="136" t="s">
        <v>526</v>
      </c>
      <c r="C61" s="130"/>
      <c r="D61" s="130">
        <v>45318.64</v>
      </c>
      <c r="E61" s="130"/>
      <c r="F61" s="106" t="s">
        <v>630</v>
      </c>
    </row>
    <row r="62" spans="1:6" x14ac:dyDescent="0.35">
      <c r="A62" s="128" t="s">
        <v>529</v>
      </c>
      <c r="B62" s="129" t="s">
        <v>530</v>
      </c>
      <c r="C62" s="130"/>
      <c r="D62" s="130">
        <v>43820</v>
      </c>
      <c r="E62" s="130"/>
      <c r="F62" s="106" t="s">
        <v>581</v>
      </c>
    </row>
    <row r="63" spans="1:6" x14ac:dyDescent="0.35">
      <c r="A63" s="128" t="s">
        <v>531</v>
      </c>
      <c r="B63" s="129" t="s">
        <v>532</v>
      </c>
      <c r="C63" s="130"/>
      <c r="D63" s="130">
        <v>42108</v>
      </c>
      <c r="E63" s="130"/>
      <c r="F63" s="106"/>
    </row>
    <row r="64" spans="1:6" x14ac:dyDescent="0.35">
      <c r="A64" s="128" t="s">
        <v>533</v>
      </c>
      <c r="B64" s="129" t="s">
        <v>534</v>
      </c>
      <c r="C64" s="130"/>
      <c r="D64" s="130">
        <v>41962.76</v>
      </c>
      <c r="E64" s="130"/>
      <c r="F64" s="106" t="s">
        <v>633</v>
      </c>
    </row>
    <row r="65" spans="1:6" x14ac:dyDescent="0.35">
      <c r="A65" s="128" t="s">
        <v>537</v>
      </c>
      <c r="B65" s="129" t="s">
        <v>538</v>
      </c>
      <c r="C65" s="130"/>
      <c r="D65" s="130">
        <v>39348</v>
      </c>
      <c r="E65" s="130"/>
      <c r="F65" s="106" t="s">
        <v>585</v>
      </c>
    </row>
    <row r="66" spans="1:6" x14ac:dyDescent="0.35">
      <c r="A66" s="128" t="s">
        <v>541</v>
      </c>
      <c r="B66" s="129" t="s">
        <v>542</v>
      </c>
      <c r="C66" s="130"/>
      <c r="D66" s="130">
        <v>33150</v>
      </c>
      <c r="E66" s="130"/>
      <c r="F66" s="106" t="s">
        <v>581</v>
      </c>
    </row>
    <row r="67" spans="1:6" x14ac:dyDescent="0.35">
      <c r="A67" s="122" t="s">
        <v>543</v>
      </c>
      <c r="B67" s="123" t="s">
        <v>544</v>
      </c>
      <c r="D67" s="124">
        <v>27556.26</v>
      </c>
      <c r="F67" s="106" t="s">
        <v>629</v>
      </c>
    </row>
    <row r="68" spans="1:6" x14ac:dyDescent="0.35">
      <c r="A68" s="106"/>
      <c r="B68" s="149" t="s">
        <v>624</v>
      </c>
      <c r="C68" s="165"/>
      <c r="D68" s="151"/>
      <c r="E68" s="124">
        <f>SUM(E3:E66)</f>
        <v>842800.40999999992</v>
      </c>
    </row>
    <row r="71" spans="1:6" x14ac:dyDescent="0.35">
      <c r="D71" t="s">
        <v>685</v>
      </c>
    </row>
    <row r="72" spans="1:6" x14ac:dyDescent="0.35">
      <c r="A72" s="112" t="s">
        <v>252</v>
      </c>
      <c r="B72" s="112" t="s">
        <v>253</v>
      </c>
      <c r="C72" s="113"/>
      <c r="D72" s="113">
        <v>0</v>
      </c>
      <c r="E72" s="113"/>
      <c r="F72" s="112" t="s">
        <v>571</v>
      </c>
    </row>
    <row r="73" spans="1:6" s="82" customFormat="1" x14ac:dyDescent="0.35">
      <c r="A73" s="106" t="s">
        <v>141</v>
      </c>
      <c r="B73" s="112" t="s">
        <v>142</v>
      </c>
      <c r="C73" s="107"/>
      <c r="D73" s="107" t="s">
        <v>560</v>
      </c>
      <c r="E73" s="107"/>
      <c r="F73" s="106"/>
    </row>
    <row r="74" spans="1:6" x14ac:dyDescent="0.35">
      <c r="A74" s="106" t="s">
        <v>144</v>
      </c>
      <c r="B74" s="112" t="s">
        <v>145</v>
      </c>
      <c r="C74" s="113"/>
      <c r="D74" s="113">
        <v>7766.18</v>
      </c>
      <c r="E74" s="113"/>
      <c r="F74" s="112" t="s">
        <v>574</v>
      </c>
    </row>
    <row r="75" spans="1:6" s="20" customFormat="1" x14ac:dyDescent="0.35">
      <c r="A75" s="112" t="s">
        <v>18</v>
      </c>
      <c r="B75" s="112" t="s">
        <v>19</v>
      </c>
      <c r="C75" s="113"/>
      <c r="D75" s="113">
        <v>2686.93</v>
      </c>
      <c r="E75" s="113"/>
      <c r="F75" s="112" t="s">
        <v>616</v>
      </c>
    </row>
    <row r="76" spans="1:6" x14ac:dyDescent="0.35">
      <c r="A76" s="106" t="s">
        <v>241</v>
      </c>
      <c r="B76" s="112" t="s">
        <v>242</v>
      </c>
      <c r="C76" s="107"/>
      <c r="D76" s="107">
        <v>7926.05</v>
      </c>
      <c r="E76" s="107"/>
      <c r="F76" s="106"/>
    </row>
    <row r="77" spans="1:6" x14ac:dyDescent="0.35">
      <c r="A77" s="106" t="s">
        <v>26</v>
      </c>
      <c r="B77" s="112" t="s">
        <v>27</v>
      </c>
      <c r="C77" s="107"/>
      <c r="D77" s="107">
        <v>9635.08</v>
      </c>
      <c r="E77" s="107"/>
      <c r="F77" s="106"/>
    </row>
    <row r="78" spans="1:6" s="31" customFormat="1" x14ac:dyDescent="0.35">
      <c r="A78" s="112" t="s">
        <v>73</v>
      </c>
      <c r="B78" s="112" t="s">
        <v>74</v>
      </c>
      <c r="C78" s="113"/>
      <c r="D78" s="113">
        <v>11917.92</v>
      </c>
      <c r="E78" s="113"/>
      <c r="F78" s="112" t="s">
        <v>593</v>
      </c>
    </row>
    <row r="79" spans="1:6" x14ac:dyDescent="0.35">
      <c r="A79" s="112" t="s">
        <v>98</v>
      </c>
      <c r="B79" s="112" t="s">
        <v>99</v>
      </c>
      <c r="C79" s="114"/>
      <c r="D79" s="114" t="s">
        <v>604</v>
      </c>
      <c r="E79" s="114"/>
      <c r="F79" s="112" t="s">
        <v>576</v>
      </c>
    </row>
    <row r="80" spans="1:6" x14ac:dyDescent="0.35">
      <c r="A80" s="112" t="s">
        <v>373</v>
      </c>
      <c r="B80" s="112" t="s">
        <v>374</v>
      </c>
      <c r="C80" s="113"/>
      <c r="D80" s="113">
        <v>0</v>
      </c>
      <c r="E80" s="113"/>
      <c r="F80" s="112" t="s">
        <v>571</v>
      </c>
    </row>
    <row r="81" spans="1:6" s="20" customFormat="1" x14ac:dyDescent="0.35">
      <c r="A81" s="112" t="s">
        <v>366</v>
      </c>
      <c r="B81" s="112" t="s">
        <v>367</v>
      </c>
      <c r="C81" s="113"/>
      <c r="D81" s="113">
        <v>8959.39</v>
      </c>
      <c r="E81" s="114" t="s">
        <v>687</v>
      </c>
      <c r="F81" s="112" t="s">
        <v>646</v>
      </c>
    </row>
    <row r="85" spans="1:6" x14ac:dyDescent="0.35">
      <c r="D85" t="s">
        <v>622</v>
      </c>
    </row>
    <row r="86" spans="1:6" s="24" customFormat="1" x14ac:dyDescent="0.35">
      <c r="A86" s="110" t="s">
        <v>287</v>
      </c>
      <c r="B86" s="110" t="s">
        <v>288</v>
      </c>
      <c r="C86" s="111"/>
      <c r="D86" s="111">
        <v>15080</v>
      </c>
      <c r="E86" s="111"/>
      <c r="F86" s="110" t="s">
        <v>642</v>
      </c>
    </row>
    <row r="87" spans="1:6" s="24" customFormat="1" x14ac:dyDescent="0.35">
      <c r="A87" s="110" t="s">
        <v>339</v>
      </c>
      <c r="B87" s="110" t="s">
        <v>340</v>
      </c>
      <c r="C87" s="111"/>
      <c r="D87" s="111">
        <v>13911.61</v>
      </c>
      <c r="E87" s="111"/>
      <c r="F87" s="110" t="s">
        <v>647</v>
      </c>
    </row>
    <row r="91" spans="1:6" x14ac:dyDescent="0.35">
      <c r="D91" t="s">
        <v>686</v>
      </c>
    </row>
    <row r="92" spans="1:6" s="23" customFormat="1" x14ac:dyDescent="0.35">
      <c r="A92" s="115" t="s">
        <v>54</v>
      </c>
      <c r="B92" s="115" t="s">
        <v>55</v>
      </c>
      <c r="C92" s="116"/>
      <c r="D92" s="116">
        <v>10605</v>
      </c>
      <c r="E92" s="116"/>
      <c r="F92" s="115" t="s">
        <v>598</v>
      </c>
    </row>
    <row r="93" spans="1:6" x14ac:dyDescent="0.35">
      <c r="A93" s="115" t="s">
        <v>118</v>
      </c>
      <c r="B93" s="117" t="s">
        <v>119</v>
      </c>
      <c r="C93" s="116"/>
      <c r="D93" s="116">
        <v>37627.99</v>
      </c>
      <c r="E93" s="116"/>
      <c r="F93" s="115" t="s">
        <v>575</v>
      </c>
    </row>
    <row r="94" spans="1:6" x14ac:dyDescent="0.35">
      <c r="A94" s="115" t="s">
        <v>294</v>
      </c>
      <c r="B94" s="115" t="s">
        <v>295</v>
      </c>
      <c r="C94" s="116"/>
      <c r="D94" s="116" t="s">
        <v>579</v>
      </c>
      <c r="E94" s="116"/>
      <c r="F94" s="115" t="s">
        <v>573</v>
      </c>
    </row>
    <row r="95" spans="1:6" s="24" customFormat="1" x14ac:dyDescent="0.35">
      <c r="A95" s="110" t="s">
        <v>319</v>
      </c>
      <c r="B95" s="139" t="s">
        <v>320</v>
      </c>
      <c r="C95" s="27"/>
      <c r="D95" s="27">
        <v>54050.7</v>
      </c>
      <c r="E95" s="27"/>
      <c r="F95" s="110" t="s">
        <v>611</v>
      </c>
    </row>
    <row r="96" spans="1:6" s="24" customFormat="1" x14ac:dyDescent="0.35">
      <c r="A96" s="110" t="s">
        <v>129</v>
      </c>
      <c r="B96" s="110" t="s">
        <v>130</v>
      </c>
      <c r="C96" s="111"/>
      <c r="D96" s="111">
        <v>36263.57</v>
      </c>
      <c r="E96" s="111"/>
      <c r="F96" s="110" t="s">
        <v>675</v>
      </c>
    </row>
    <row r="97" spans="1:6" s="24" customFormat="1" x14ac:dyDescent="0.35">
      <c r="A97" s="110" t="s">
        <v>363</v>
      </c>
      <c r="B97" s="110" t="s">
        <v>364</v>
      </c>
      <c r="C97" s="111"/>
      <c r="D97" s="111">
        <v>14741.36</v>
      </c>
      <c r="E97" s="111"/>
      <c r="F97" s="110" t="s">
        <v>590</v>
      </c>
    </row>
    <row r="98" spans="1:6" s="24" customFormat="1" x14ac:dyDescent="0.35">
      <c r="A98" s="110" t="s">
        <v>267</v>
      </c>
      <c r="B98" s="110" t="s">
        <v>268</v>
      </c>
      <c r="C98" s="111"/>
      <c r="D98" s="111">
        <v>3820.05</v>
      </c>
      <c r="E98" s="111"/>
      <c r="F98" s="110" t="s">
        <v>592</v>
      </c>
    </row>
    <row r="99" spans="1:6" s="24" customFormat="1" x14ac:dyDescent="0.35">
      <c r="A99" s="110" t="s">
        <v>22</v>
      </c>
      <c r="B99" s="110" t="s">
        <v>23</v>
      </c>
      <c r="C99" s="111"/>
      <c r="D99" s="111">
        <v>11366.47</v>
      </c>
      <c r="E99" s="111"/>
      <c r="F99" s="110" t="s">
        <v>602</v>
      </c>
    </row>
    <row r="100" spans="1:6" x14ac:dyDescent="0.35">
      <c r="A100" s="106" t="s">
        <v>46</v>
      </c>
      <c r="B100" s="106" t="s">
        <v>47</v>
      </c>
      <c r="C100" s="107"/>
      <c r="D100" s="107">
        <v>28036.79</v>
      </c>
      <c r="E100" s="107"/>
      <c r="F100" s="106" t="s">
        <v>643</v>
      </c>
    </row>
    <row r="101" spans="1:6" s="24" customFormat="1" x14ac:dyDescent="0.35">
      <c r="A101" s="110" t="s">
        <v>77</v>
      </c>
      <c r="B101" s="110" t="s">
        <v>78</v>
      </c>
      <c r="C101" s="111"/>
      <c r="D101" s="111">
        <v>13913.88</v>
      </c>
      <c r="E101" s="111"/>
      <c r="F101" s="110" t="s">
        <v>600</v>
      </c>
    </row>
    <row r="104" spans="1:6" x14ac:dyDescent="0.35">
      <c r="D104" t="s">
        <v>623</v>
      </c>
    </row>
    <row r="105" spans="1:6" s="82" customFormat="1" ht="15.75" customHeight="1" x14ac:dyDescent="0.35">
      <c r="A105" s="106" t="s">
        <v>110</v>
      </c>
      <c r="B105" s="110" t="s">
        <v>138</v>
      </c>
      <c r="C105" s="147"/>
      <c r="D105" s="147">
        <v>39273.199999999997</v>
      </c>
      <c r="E105" s="147"/>
      <c r="F105" s="106" t="s">
        <v>594</v>
      </c>
    </row>
    <row r="106" spans="1:6" x14ac:dyDescent="0.35">
      <c r="A106" s="106" t="s">
        <v>110</v>
      </c>
      <c r="B106" s="110" t="s">
        <v>347</v>
      </c>
      <c r="C106" s="147"/>
      <c r="D106" s="147">
        <v>38948.79</v>
      </c>
      <c r="E106" s="147"/>
      <c r="F106" s="106" t="s">
        <v>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98"/>
  <sheetViews>
    <sheetView zoomScaleNormal="100" workbookViewId="0">
      <selection activeCell="M136" sqref="M136"/>
    </sheetView>
  </sheetViews>
  <sheetFormatPr defaultColWidth="9.1796875" defaultRowHeight="14.5" x14ac:dyDescent="0.35"/>
  <cols>
    <col min="1" max="1" width="10.54296875" style="18" bestFit="1" customWidth="1"/>
    <col min="2" max="2" width="11" style="18" customWidth="1"/>
    <col min="3" max="3" width="9.54296875" style="18" bestFit="1" customWidth="1"/>
    <col min="4" max="4" width="31" style="18" bestFit="1" customWidth="1"/>
    <col min="5" max="5" width="13.81640625" style="18" customWidth="1"/>
    <col min="6" max="6" width="13.81640625" style="18" hidden="1" customWidth="1"/>
    <col min="7" max="7" width="12.54296875" style="18" hidden="1" customWidth="1"/>
    <col min="8" max="10" width="13.26953125" style="18" hidden="1" customWidth="1"/>
    <col min="11" max="11" width="13.26953125" style="18" customWidth="1"/>
    <col min="12" max="12" width="15.26953125" style="18" customWidth="1"/>
    <col min="13" max="13" width="17.54296875" style="18" customWidth="1"/>
    <col min="14" max="14" width="9.1796875" style="18" customWidth="1"/>
    <col min="15" max="16384" width="9.1796875" style="18"/>
  </cols>
  <sheetData>
    <row r="1" spans="1:15" s="194" customFormat="1" ht="10.5" thickBot="1" x14ac:dyDescent="0.25">
      <c r="A1" s="191" t="s">
        <v>906</v>
      </c>
      <c r="B1" s="192"/>
      <c r="C1" s="192"/>
      <c r="D1" s="192"/>
      <c r="E1" s="193"/>
      <c r="G1" s="195"/>
      <c r="H1" s="196"/>
      <c r="I1" s="196"/>
      <c r="J1" s="196"/>
      <c r="K1" s="196"/>
    </row>
    <row r="2" spans="1:15" s="194" customFormat="1" ht="20" x14ac:dyDescent="0.2">
      <c r="A2" s="197" t="s">
        <v>905</v>
      </c>
      <c r="B2" s="198" t="s">
        <v>904</v>
      </c>
      <c r="C2" s="198" t="s">
        <v>903</v>
      </c>
      <c r="D2" s="198" t="s">
        <v>902</v>
      </c>
      <c r="E2" s="199"/>
      <c r="F2" s="200" t="s">
        <v>1028</v>
      </c>
      <c r="G2" s="201" t="s">
        <v>1027</v>
      </c>
      <c r="H2" s="202" t="s">
        <v>1026</v>
      </c>
      <c r="I2" s="203" t="s">
        <v>1025</v>
      </c>
      <c r="J2" s="203" t="s">
        <v>901</v>
      </c>
      <c r="K2" s="203" t="s">
        <v>1029</v>
      </c>
      <c r="L2" s="199" t="s">
        <v>3</v>
      </c>
      <c r="M2" s="200" t="s">
        <v>1033</v>
      </c>
      <c r="O2" s="194" t="s">
        <v>440</v>
      </c>
    </row>
    <row r="3" spans="1:15" s="194" customFormat="1" ht="10" x14ac:dyDescent="0.2">
      <c r="A3" s="197" t="s">
        <v>693</v>
      </c>
      <c r="B3" s="204" t="s">
        <v>692</v>
      </c>
      <c r="C3" s="205" t="s">
        <v>691</v>
      </c>
      <c r="D3" s="205" t="s">
        <v>690</v>
      </c>
      <c r="E3" s="206">
        <v>6253</v>
      </c>
      <c r="F3" s="207"/>
      <c r="G3" s="208"/>
      <c r="H3" s="208">
        <f>SUM(G3:G3)</f>
        <v>0</v>
      </c>
      <c r="I3" s="208"/>
      <c r="J3" s="208"/>
      <c r="K3" s="208"/>
      <c r="L3" s="208">
        <f t="shared" ref="L3:L33" si="0">E3-H3</f>
        <v>6253</v>
      </c>
      <c r="M3" s="209"/>
    </row>
    <row r="4" spans="1:15" s="194" customFormat="1" ht="10" x14ac:dyDescent="0.2">
      <c r="A4" s="197" t="s">
        <v>693</v>
      </c>
      <c r="B4" s="204" t="s">
        <v>692</v>
      </c>
      <c r="C4" s="205" t="s">
        <v>900</v>
      </c>
      <c r="D4" s="205" t="s">
        <v>899</v>
      </c>
      <c r="E4" s="206">
        <v>13920</v>
      </c>
      <c r="F4" s="207"/>
      <c r="G4" s="208"/>
      <c r="H4" s="208">
        <f>SUM(G4:G4)</f>
        <v>0</v>
      </c>
      <c r="I4" s="208"/>
      <c r="J4" s="208"/>
      <c r="K4" s="208"/>
      <c r="L4" s="208">
        <f t="shared" si="0"/>
        <v>13920</v>
      </c>
      <c r="M4" s="209"/>
    </row>
    <row r="5" spans="1:15" s="194" customFormat="1" ht="10" x14ac:dyDescent="0.2">
      <c r="A5" s="197" t="s">
        <v>693</v>
      </c>
      <c r="B5" s="204" t="s">
        <v>692</v>
      </c>
      <c r="C5" s="205" t="s">
        <v>898</v>
      </c>
      <c r="D5" s="205" t="s">
        <v>897</v>
      </c>
      <c r="E5" s="206">
        <v>60318</v>
      </c>
      <c r="F5" s="207"/>
      <c r="G5" s="208"/>
      <c r="H5" s="208"/>
      <c r="I5" s="208"/>
      <c r="J5" s="208"/>
      <c r="K5" s="208"/>
      <c r="L5" s="208">
        <f t="shared" si="0"/>
        <v>60318</v>
      </c>
      <c r="M5" s="209"/>
    </row>
    <row r="6" spans="1:15" s="194" customFormat="1" ht="10" x14ac:dyDescent="0.2">
      <c r="A6" s="197" t="s">
        <v>693</v>
      </c>
      <c r="B6" s="204" t="s">
        <v>692</v>
      </c>
      <c r="C6" s="205" t="s">
        <v>896</v>
      </c>
      <c r="D6" s="205" t="s">
        <v>895</v>
      </c>
      <c r="E6" s="206">
        <v>13630</v>
      </c>
      <c r="F6" s="207"/>
      <c r="G6" s="208"/>
      <c r="H6" s="208">
        <f t="shared" ref="H6:H13" si="1">SUM(G6:G6)</f>
        <v>0</v>
      </c>
      <c r="I6" s="208"/>
      <c r="J6" s="208"/>
      <c r="K6" s="208"/>
      <c r="L6" s="208">
        <f t="shared" si="0"/>
        <v>13630</v>
      </c>
      <c r="M6" s="209"/>
    </row>
    <row r="7" spans="1:15" s="194" customFormat="1" ht="10" x14ac:dyDescent="0.2">
      <c r="A7" s="197" t="s">
        <v>693</v>
      </c>
      <c r="B7" s="204" t="s">
        <v>692</v>
      </c>
      <c r="C7" s="205" t="s">
        <v>894</v>
      </c>
      <c r="D7" s="205" t="s">
        <v>893</v>
      </c>
      <c r="E7" s="206">
        <v>92989</v>
      </c>
      <c r="F7" s="207"/>
      <c r="G7" s="208"/>
      <c r="H7" s="208">
        <f t="shared" si="1"/>
        <v>0</v>
      </c>
      <c r="I7" s="208"/>
      <c r="J7" s="208"/>
      <c r="K7" s="208"/>
      <c r="L7" s="208">
        <f t="shared" si="0"/>
        <v>92989</v>
      </c>
      <c r="M7" s="209"/>
    </row>
    <row r="8" spans="1:15" s="194" customFormat="1" ht="10" x14ac:dyDescent="0.2">
      <c r="A8" s="197" t="s">
        <v>693</v>
      </c>
      <c r="B8" s="204" t="s">
        <v>692</v>
      </c>
      <c r="C8" s="205" t="s">
        <v>499</v>
      </c>
      <c r="D8" s="205" t="s">
        <v>500</v>
      </c>
      <c r="E8" s="206">
        <v>70622</v>
      </c>
      <c r="F8" s="207"/>
      <c r="G8" s="208"/>
      <c r="H8" s="208">
        <f t="shared" si="1"/>
        <v>0</v>
      </c>
      <c r="I8" s="208"/>
      <c r="J8" s="208"/>
      <c r="K8" s="208"/>
      <c r="L8" s="208">
        <f t="shared" si="0"/>
        <v>70622</v>
      </c>
      <c r="M8" s="209"/>
    </row>
    <row r="9" spans="1:15" s="194" customFormat="1" ht="10" x14ac:dyDescent="0.2">
      <c r="A9" s="197" t="s">
        <v>693</v>
      </c>
      <c r="B9" s="204" t="s">
        <v>692</v>
      </c>
      <c r="C9" s="205" t="s">
        <v>892</v>
      </c>
      <c r="D9" s="205" t="s">
        <v>891</v>
      </c>
      <c r="E9" s="206">
        <v>22879.93</v>
      </c>
      <c r="F9" s="207"/>
      <c r="G9" s="208"/>
      <c r="H9" s="208">
        <f t="shared" si="1"/>
        <v>0</v>
      </c>
      <c r="I9" s="208"/>
      <c r="J9" s="208"/>
      <c r="K9" s="208"/>
      <c r="L9" s="208">
        <f t="shared" si="0"/>
        <v>22879.93</v>
      </c>
      <c r="M9" s="209"/>
    </row>
    <row r="10" spans="1:15" s="194" customFormat="1" ht="10" x14ac:dyDescent="0.2">
      <c r="A10" s="197" t="s">
        <v>693</v>
      </c>
      <c r="B10" s="204" t="s">
        <v>692</v>
      </c>
      <c r="C10" s="205" t="s">
        <v>890</v>
      </c>
      <c r="D10" s="205" t="s">
        <v>889</v>
      </c>
      <c r="E10" s="206">
        <v>45770</v>
      </c>
      <c r="F10" s="207"/>
      <c r="G10" s="208"/>
      <c r="H10" s="208">
        <f t="shared" si="1"/>
        <v>0</v>
      </c>
      <c r="I10" s="208"/>
      <c r="J10" s="208"/>
      <c r="K10" s="208"/>
      <c r="L10" s="208">
        <f t="shared" si="0"/>
        <v>45770</v>
      </c>
      <c r="M10" s="209"/>
    </row>
    <row r="11" spans="1:15" s="194" customFormat="1" ht="10" x14ac:dyDescent="0.2">
      <c r="A11" s="197" t="s">
        <v>693</v>
      </c>
      <c r="B11" s="204" t="s">
        <v>692</v>
      </c>
      <c r="C11" s="205" t="s">
        <v>888</v>
      </c>
      <c r="D11" s="205" t="s">
        <v>887</v>
      </c>
      <c r="E11" s="206">
        <v>44629</v>
      </c>
      <c r="F11" s="207"/>
      <c r="G11" s="208"/>
      <c r="H11" s="208">
        <f t="shared" si="1"/>
        <v>0</v>
      </c>
      <c r="I11" s="208"/>
      <c r="J11" s="208"/>
      <c r="K11" s="208"/>
      <c r="L11" s="208">
        <f t="shared" si="0"/>
        <v>44629</v>
      </c>
      <c r="M11" s="209"/>
    </row>
    <row r="12" spans="1:15" s="194" customFormat="1" ht="10" x14ac:dyDescent="0.2">
      <c r="A12" s="197" t="s">
        <v>693</v>
      </c>
      <c r="B12" s="204" t="s">
        <v>692</v>
      </c>
      <c r="C12" s="205" t="s">
        <v>886</v>
      </c>
      <c r="D12" s="205" t="s">
        <v>885</v>
      </c>
      <c r="E12" s="206">
        <v>37961.599999999999</v>
      </c>
      <c r="F12" s="207"/>
      <c r="G12" s="208"/>
      <c r="H12" s="208">
        <f t="shared" si="1"/>
        <v>0</v>
      </c>
      <c r="I12" s="208"/>
      <c r="J12" s="208"/>
      <c r="K12" s="208"/>
      <c r="L12" s="208">
        <f t="shared" si="0"/>
        <v>37961.599999999999</v>
      </c>
      <c r="M12" s="209"/>
    </row>
    <row r="13" spans="1:15" s="194" customFormat="1" ht="10" x14ac:dyDescent="0.2">
      <c r="A13" s="197" t="s">
        <v>693</v>
      </c>
      <c r="B13" s="204" t="s">
        <v>692</v>
      </c>
      <c r="C13" s="205" t="s">
        <v>882</v>
      </c>
      <c r="D13" s="205" t="s">
        <v>881</v>
      </c>
      <c r="E13" s="206">
        <v>47956.6</v>
      </c>
      <c r="F13" s="207"/>
      <c r="G13" s="208"/>
      <c r="H13" s="208">
        <f t="shared" si="1"/>
        <v>0</v>
      </c>
      <c r="I13" s="208"/>
      <c r="J13" s="208"/>
      <c r="K13" s="208"/>
      <c r="L13" s="208">
        <f t="shared" si="0"/>
        <v>47956.6</v>
      </c>
      <c r="M13" s="209"/>
    </row>
    <row r="14" spans="1:15" s="194" customFormat="1" ht="10" x14ac:dyDescent="0.2">
      <c r="A14" s="197" t="s">
        <v>693</v>
      </c>
      <c r="B14" s="204" t="s">
        <v>692</v>
      </c>
      <c r="C14" s="205" t="s">
        <v>877</v>
      </c>
      <c r="D14" s="205" t="s">
        <v>876</v>
      </c>
      <c r="E14" s="206">
        <v>3005</v>
      </c>
      <c r="F14" s="207"/>
      <c r="G14" s="208"/>
      <c r="H14" s="208"/>
      <c r="I14" s="208"/>
      <c r="J14" s="208"/>
      <c r="K14" s="208"/>
      <c r="L14" s="208">
        <f t="shared" si="0"/>
        <v>3005</v>
      </c>
      <c r="M14" s="209"/>
    </row>
    <row r="15" spans="1:15" s="194" customFormat="1" ht="10" x14ac:dyDescent="0.2">
      <c r="A15" s="197" t="s">
        <v>693</v>
      </c>
      <c r="B15" s="204" t="s">
        <v>692</v>
      </c>
      <c r="C15" s="205" t="s">
        <v>511</v>
      </c>
      <c r="D15" s="205" t="s">
        <v>512</v>
      </c>
      <c r="E15" s="206">
        <v>59940</v>
      </c>
      <c r="F15" s="207"/>
      <c r="G15" s="208"/>
      <c r="H15" s="208"/>
      <c r="I15" s="208"/>
      <c r="J15" s="208"/>
      <c r="K15" s="208"/>
      <c r="L15" s="208">
        <f t="shared" si="0"/>
        <v>59940</v>
      </c>
      <c r="M15" s="209"/>
      <c r="N15" s="194" t="s">
        <v>1044</v>
      </c>
    </row>
    <row r="16" spans="1:15" s="194" customFormat="1" ht="10" x14ac:dyDescent="0.2">
      <c r="A16" s="197" t="s">
        <v>693</v>
      </c>
      <c r="B16" s="204" t="s">
        <v>692</v>
      </c>
      <c r="C16" s="205" t="s">
        <v>875</v>
      </c>
      <c r="D16" s="205" t="s">
        <v>874</v>
      </c>
      <c r="E16" s="206">
        <v>21696.09</v>
      </c>
      <c r="F16" s="207"/>
      <c r="G16" s="208"/>
      <c r="H16" s="208"/>
      <c r="I16" s="208"/>
      <c r="J16" s="208"/>
      <c r="K16" s="208"/>
      <c r="L16" s="208">
        <f t="shared" si="0"/>
        <v>21696.09</v>
      </c>
      <c r="M16" s="209"/>
      <c r="N16" s="194" t="s">
        <v>1045</v>
      </c>
    </row>
    <row r="17" spans="1:14" s="194" customFormat="1" ht="10" x14ac:dyDescent="0.2">
      <c r="A17" s="197" t="s">
        <v>693</v>
      </c>
      <c r="B17" s="204" t="s">
        <v>692</v>
      </c>
      <c r="C17" s="205" t="s">
        <v>529</v>
      </c>
      <c r="D17" s="205" t="s">
        <v>530</v>
      </c>
      <c r="E17" s="206">
        <v>43820</v>
      </c>
      <c r="F17" s="207"/>
      <c r="G17" s="208"/>
      <c r="H17" s="208"/>
      <c r="I17" s="208"/>
      <c r="J17" s="208"/>
      <c r="K17" s="208"/>
      <c r="L17" s="208">
        <f t="shared" si="0"/>
        <v>43820</v>
      </c>
      <c r="M17" s="209"/>
    </row>
    <row r="18" spans="1:14" s="194" customFormat="1" ht="10" x14ac:dyDescent="0.2">
      <c r="A18" s="197" t="s">
        <v>693</v>
      </c>
      <c r="B18" s="204" t="s">
        <v>692</v>
      </c>
      <c r="C18" s="205" t="s">
        <v>873</v>
      </c>
      <c r="D18" s="205" t="s">
        <v>872</v>
      </c>
      <c r="E18" s="206">
        <v>35419.4</v>
      </c>
      <c r="F18" s="207"/>
      <c r="G18" s="208"/>
      <c r="H18" s="208"/>
      <c r="I18" s="208"/>
      <c r="J18" s="208"/>
      <c r="K18" s="208"/>
      <c r="L18" s="208">
        <f t="shared" si="0"/>
        <v>35419.4</v>
      </c>
      <c r="M18" s="209"/>
      <c r="N18" s="194" t="s">
        <v>1046</v>
      </c>
    </row>
    <row r="19" spans="1:14" s="194" customFormat="1" ht="10" x14ac:dyDescent="0.2">
      <c r="A19" s="197" t="s">
        <v>693</v>
      </c>
      <c r="B19" s="204" t="s">
        <v>692</v>
      </c>
      <c r="C19" s="205" t="s">
        <v>871</v>
      </c>
      <c r="D19" s="205" t="s">
        <v>870</v>
      </c>
      <c r="E19" s="206">
        <v>19369.22</v>
      </c>
      <c r="F19" s="207"/>
      <c r="G19" s="208"/>
      <c r="H19" s="208"/>
      <c r="I19" s="208"/>
      <c r="J19" s="208"/>
      <c r="K19" s="208"/>
      <c r="L19" s="208">
        <f t="shared" si="0"/>
        <v>19369.22</v>
      </c>
      <c r="M19" s="209"/>
    </row>
    <row r="20" spans="1:14" s="194" customFormat="1" ht="10" x14ac:dyDescent="0.2">
      <c r="A20" s="197" t="s">
        <v>693</v>
      </c>
      <c r="B20" s="204" t="s">
        <v>692</v>
      </c>
      <c r="C20" s="205" t="s">
        <v>869</v>
      </c>
      <c r="D20" s="205" t="s">
        <v>868</v>
      </c>
      <c r="E20" s="206">
        <v>381400.46</v>
      </c>
      <c r="F20" s="207">
        <v>25000</v>
      </c>
      <c r="G20" s="208"/>
      <c r="H20" s="208"/>
      <c r="I20" s="208"/>
      <c r="J20" s="208"/>
      <c r="K20" s="208">
        <v>25000</v>
      </c>
      <c r="L20" s="208" t="s">
        <v>1035</v>
      </c>
      <c r="M20" s="209">
        <v>25000</v>
      </c>
      <c r="N20" s="194" t="s">
        <v>867</v>
      </c>
    </row>
    <row r="21" spans="1:14" s="194" customFormat="1" ht="10" x14ac:dyDescent="0.2">
      <c r="A21" s="197" t="s">
        <v>693</v>
      </c>
      <c r="B21" s="204" t="s">
        <v>692</v>
      </c>
      <c r="C21" s="205" t="s">
        <v>866</v>
      </c>
      <c r="D21" s="205" t="s">
        <v>865</v>
      </c>
      <c r="E21" s="206">
        <v>262434.36</v>
      </c>
      <c r="F21" s="207">
        <v>100000</v>
      </c>
      <c r="G21" s="208"/>
      <c r="H21" s="208"/>
      <c r="I21" s="208"/>
      <c r="J21" s="208"/>
      <c r="K21" s="208"/>
      <c r="L21" s="208">
        <f t="shared" si="0"/>
        <v>262434.36</v>
      </c>
      <c r="M21" s="209"/>
      <c r="N21" s="194" t="s">
        <v>1043</v>
      </c>
    </row>
    <row r="22" spans="1:14" s="194" customFormat="1" ht="10" x14ac:dyDescent="0.2">
      <c r="A22" s="197" t="s">
        <v>693</v>
      </c>
      <c r="B22" s="204" t="s">
        <v>692</v>
      </c>
      <c r="C22" s="205" t="s">
        <v>862</v>
      </c>
      <c r="D22" s="205" t="s">
        <v>861</v>
      </c>
      <c r="E22" s="206">
        <v>100000</v>
      </c>
      <c r="F22" s="207"/>
      <c r="G22" s="208"/>
      <c r="H22" s="208"/>
      <c r="I22" s="208"/>
      <c r="J22" s="208"/>
      <c r="K22" s="208">
        <v>100000</v>
      </c>
      <c r="L22" s="208">
        <f t="shared" si="0"/>
        <v>100000</v>
      </c>
      <c r="M22" s="209"/>
      <c r="N22" s="194" t="s">
        <v>1047</v>
      </c>
    </row>
    <row r="23" spans="1:14" s="194" customFormat="1" ht="10" x14ac:dyDescent="0.2">
      <c r="A23" s="197" t="s">
        <v>693</v>
      </c>
      <c r="B23" s="204" t="s">
        <v>692</v>
      </c>
      <c r="C23" s="205" t="s">
        <v>860</v>
      </c>
      <c r="D23" s="205" t="s">
        <v>859</v>
      </c>
      <c r="E23" s="206">
        <v>169732.88</v>
      </c>
      <c r="F23" s="207"/>
      <c r="G23" s="208"/>
      <c r="H23" s="208"/>
      <c r="I23" s="208"/>
      <c r="J23" s="208"/>
      <c r="K23" s="208"/>
      <c r="L23" s="208">
        <f t="shared" si="0"/>
        <v>169732.88</v>
      </c>
      <c r="M23" s="209"/>
      <c r="N23" s="194" t="s">
        <v>1048</v>
      </c>
    </row>
    <row r="24" spans="1:14" s="194" customFormat="1" ht="10" x14ac:dyDescent="0.2">
      <c r="A24" s="197" t="s">
        <v>693</v>
      </c>
      <c r="B24" s="204" t="s">
        <v>692</v>
      </c>
      <c r="C24" s="205" t="s">
        <v>858</v>
      </c>
      <c r="D24" s="205" t="s">
        <v>857</v>
      </c>
      <c r="E24" s="206">
        <v>130883.63</v>
      </c>
      <c r="F24" s="207"/>
      <c r="G24" s="208"/>
      <c r="H24" s="208"/>
      <c r="I24" s="208"/>
      <c r="J24" s="208"/>
      <c r="K24" s="208"/>
      <c r="L24" s="208">
        <f t="shared" si="0"/>
        <v>130883.63</v>
      </c>
      <c r="M24" s="209"/>
      <c r="N24" s="194" t="s">
        <v>854</v>
      </c>
    </row>
    <row r="25" spans="1:14" s="194" customFormat="1" ht="10" x14ac:dyDescent="0.2">
      <c r="A25" s="197" t="s">
        <v>693</v>
      </c>
      <c r="B25" s="204" t="s">
        <v>692</v>
      </c>
      <c r="C25" s="205" t="s">
        <v>856</v>
      </c>
      <c r="D25" s="205" t="s">
        <v>855</v>
      </c>
      <c r="E25" s="206">
        <v>125821</v>
      </c>
      <c r="F25" s="207">
        <v>50000</v>
      </c>
      <c r="G25" s="208"/>
      <c r="H25" s="208"/>
      <c r="I25" s="208"/>
      <c r="J25" s="208"/>
      <c r="K25" s="208"/>
      <c r="L25" s="208">
        <f t="shared" si="0"/>
        <v>125821</v>
      </c>
      <c r="M25" s="209"/>
      <c r="N25" s="194" t="s">
        <v>854</v>
      </c>
    </row>
    <row r="26" spans="1:14" s="194" customFormat="1" ht="10" x14ac:dyDescent="0.2">
      <c r="A26" s="197" t="s">
        <v>693</v>
      </c>
      <c r="B26" s="204" t="s">
        <v>692</v>
      </c>
      <c r="C26" s="205" t="s">
        <v>852</v>
      </c>
      <c r="D26" s="205" t="s">
        <v>851</v>
      </c>
      <c r="E26" s="206">
        <v>99596.45</v>
      </c>
      <c r="F26" s="207"/>
      <c r="G26" s="208"/>
      <c r="H26" s="208"/>
      <c r="I26" s="208"/>
      <c r="J26" s="208"/>
      <c r="K26" s="208"/>
      <c r="L26" s="208">
        <f t="shared" si="0"/>
        <v>99596.45</v>
      </c>
      <c r="M26" s="209"/>
    </row>
    <row r="27" spans="1:14" s="194" customFormat="1" ht="10" x14ac:dyDescent="0.2">
      <c r="A27" s="197" t="s">
        <v>693</v>
      </c>
      <c r="B27" s="204" t="s">
        <v>692</v>
      </c>
      <c r="C27" s="205" t="s">
        <v>487</v>
      </c>
      <c r="D27" s="205" t="s">
        <v>488</v>
      </c>
      <c r="E27" s="206">
        <v>90209.64</v>
      </c>
      <c r="F27" s="207"/>
      <c r="G27" s="208"/>
      <c r="H27" s="208"/>
      <c r="I27" s="208"/>
      <c r="J27" s="208"/>
      <c r="K27" s="208"/>
      <c r="L27" s="208">
        <f t="shared" si="0"/>
        <v>90209.64</v>
      </c>
      <c r="M27" s="209"/>
      <c r="N27" s="194" t="s">
        <v>1049</v>
      </c>
    </row>
    <row r="28" spans="1:14" s="194" customFormat="1" ht="10" x14ac:dyDescent="0.2">
      <c r="A28" s="197" t="s">
        <v>693</v>
      </c>
      <c r="B28" s="204" t="s">
        <v>692</v>
      </c>
      <c r="C28" s="205" t="s">
        <v>850</v>
      </c>
      <c r="D28" s="205" t="s">
        <v>849</v>
      </c>
      <c r="E28" s="206">
        <v>66077.53</v>
      </c>
      <c r="F28" s="207"/>
      <c r="G28" s="208"/>
      <c r="H28" s="208"/>
      <c r="I28" s="208"/>
      <c r="J28" s="208"/>
      <c r="K28" s="208"/>
      <c r="L28" s="208">
        <f t="shared" si="0"/>
        <v>66077.53</v>
      </c>
      <c r="M28" s="209"/>
    </row>
    <row r="29" spans="1:14" s="194" customFormat="1" ht="10" x14ac:dyDescent="0.2">
      <c r="A29" s="197" t="s">
        <v>693</v>
      </c>
      <c r="B29" s="204" t="s">
        <v>692</v>
      </c>
      <c r="C29" s="205" t="s">
        <v>848</v>
      </c>
      <c r="D29" s="205" t="s">
        <v>847</v>
      </c>
      <c r="E29" s="206">
        <v>63330</v>
      </c>
      <c r="F29" s="207"/>
      <c r="G29" s="208"/>
      <c r="H29" s="208"/>
      <c r="I29" s="208"/>
      <c r="J29" s="208"/>
      <c r="K29" s="208"/>
      <c r="L29" s="208">
        <f t="shared" si="0"/>
        <v>63330</v>
      </c>
      <c r="M29" s="209"/>
    </row>
    <row r="30" spans="1:14" s="194" customFormat="1" ht="10" x14ac:dyDescent="0.2">
      <c r="A30" s="197" t="s">
        <v>693</v>
      </c>
      <c r="B30" s="204" t="s">
        <v>692</v>
      </c>
      <c r="C30" s="205" t="s">
        <v>846</v>
      </c>
      <c r="D30" s="205" t="s">
        <v>845</v>
      </c>
      <c r="E30" s="206">
        <v>60207</v>
      </c>
      <c r="F30" s="207"/>
      <c r="G30" s="208"/>
      <c r="H30" s="208"/>
      <c r="I30" s="208"/>
      <c r="J30" s="208"/>
      <c r="K30" s="208"/>
      <c r="L30" s="208">
        <f t="shared" si="0"/>
        <v>60207</v>
      </c>
      <c r="M30" s="209"/>
    </row>
    <row r="31" spans="1:14" s="194" customFormat="1" ht="10" x14ac:dyDescent="0.2">
      <c r="A31" s="197" t="s">
        <v>693</v>
      </c>
      <c r="B31" s="204" t="s">
        <v>692</v>
      </c>
      <c r="C31" s="205" t="s">
        <v>844</v>
      </c>
      <c r="D31" s="205" t="s">
        <v>843</v>
      </c>
      <c r="E31" s="206">
        <v>54136</v>
      </c>
      <c r="F31" s="209"/>
      <c r="G31" s="207"/>
      <c r="H31" s="208"/>
      <c r="I31" s="208"/>
      <c r="J31" s="208"/>
      <c r="K31" s="208"/>
      <c r="L31" s="208">
        <f t="shared" si="0"/>
        <v>54136</v>
      </c>
      <c r="M31" s="209"/>
    </row>
    <row r="32" spans="1:14" s="194" customFormat="1" ht="10" x14ac:dyDescent="0.2">
      <c r="A32" s="197" t="s">
        <v>693</v>
      </c>
      <c r="B32" s="204" t="s">
        <v>692</v>
      </c>
      <c r="C32" s="205" t="s">
        <v>842</v>
      </c>
      <c r="D32" s="205" t="s">
        <v>841</v>
      </c>
      <c r="E32" s="206">
        <v>52877.87</v>
      </c>
      <c r="F32" s="207">
        <v>50000</v>
      </c>
      <c r="G32" s="208"/>
      <c r="H32" s="208">
        <v>30000</v>
      </c>
      <c r="I32" s="208"/>
      <c r="J32" s="208"/>
      <c r="K32" s="208"/>
      <c r="L32" s="208">
        <f t="shared" si="0"/>
        <v>22877.870000000003</v>
      </c>
      <c r="M32" s="209"/>
    </row>
    <row r="33" spans="1:14" s="194" customFormat="1" ht="10" x14ac:dyDescent="0.2">
      <c r="A33" s="197" t="s">
        <v>693</v>
      </c>
      <c r="B33" s="204" t="s">
        <v>692</v>
      </c>
      <c r="C33" s="205" t="s">
        <v>840</v>
      </c>
      <c r="D33" s="205" t="s">
        <v>839</v>
      </c>
      <c r="E33" s="206">
        <v>51943</v>
      </c>
      <c r="F33" s="207"/>
      <c r="G33" s="208"/>
      <c r="H33" s="208"/>
      <c r="I33" s="208"/>
      <c r="J33" s="208"/>
      <c r="K33" s="208"/>
      <c r="L33" s="208">
        <f t="shared" si="0"/>
        <v>51943</v>
      </c>
      <c r="M33" s="209"/>
    </row>
    <row r="34" spans="1:14" s="194" customFormat="1" ht="10" x14ac:dyDescent="0.2">
      <c r="A34" s="197" t="s">
        <v>693</v>
      </c>
      <c r="B34" s="204" t="s">
        <v>692</v>
      </c>
      <c r="C34" s="205" t="s">
        <v>838</v>
      </c>
      <c r="D34" s="205" t="s">
        <v>837</v>
      </c>
      <c r="E34" s="206">
        <v>38810</v>
      </c>
      <c r="F34" s="207"/>
      <c r="G34" s="208"/>
      <c r="H34" s="208"/>
      <c r="I34" s="208"/>
      <c r="J34" s="208"/>
      <c r="K34" s="208"/>
      <c r="L34" s="208">
        <f t="shared" ref="L34:L74" si="2">E34-K34</f>
        <v>38810</v>
      </c>
      <c r="M34" s="209"/>
    </row>
    <row r="35" spans="1:14" s="194" customFormat="1" ht="10" x14ac:dyDescent="0.2">
      <c r="A35" s="197" t="s">
        <v>693</v>
      </c>
      <c r="B35" s="204" t="s">
        <v>692</v>
      </c>
      <c r="C35" s="205" t="s">
        <v>836</v>
      </c>
      <c r="D35" s="205" t="s">
        <v>835</v>
      </c>
      <c r="E35" s="206">
        <v>37490.589999999997</v>
      </c>
      <c r="F35" s="207"/>
      <c r="G35" s="208"/>
      <c r="H35" s="208"/>
      <c r="I35" s="208"/>
      <c r="J35" s="207"/>
      <c r="K35" s="208"/>
      <c r="L35" s="208">
        <f t="shared" si="2"/>
        <v>37490.589999999997</v>
      </c>
      <c r="M35" s="209"/>
    </row>
    <row r="36" spans="1:14" s="194" customFormat="1" ht="10" x14ac:dyDescent="0.2">
      <c r="A36" s="197" t="s">
        <v>693</v>
      </c>
      <c r="B36" s="204" t="s">
        <v>692</v>
      </c>
      <c r="C36" s="205" t="s">
        <v>834</v>
      </c>
      <c r="D36" s="205" t="s">
        <v>833</v>
      </c>
      <c r="E36" s="206">
        <v>35116.58</v>
      </c>
      <c r="F36" s="207"/>
      <c r="G36" s="208"/>
      <c r="H36" s="208"/>
      <c r="I36" s="208"/>
      <c r="J36" s="208"/>
      <c r="K36" s="208"/>
      <c r="L36" s="208">
        <f t="shared" si="2"/>
        <v>35116.58</v>
      </c>
      <c r="M36" s="209"/>
    </row>
    <row r="37" spans="1:14" s="194" customFormat="1" ht="10" x14ac:dyDescent="0.2">
      <c r="A37" s="197" t="s">
        <v>693</v>
      </c>
      <c r="B37" s="204" t="s">
        <v>692</v>
      </c>
      <c r="C37" s="205" t="s">
        <v>832</v>
      </c>
      <c r="D37" s="205" t="s">
        <v>831</v>
      </c>
      <c r="E37" s="206">
        <v>32422</v>
      </c>
      <c r="F37" s="207">
        <v>20000</v>
      </c>
      <c r="G37" s="208"/>
      <c r="H37" s="208"/>
      <c r="I37" s="208"/>
      <c r="J37" s="208"/>
      <c r="K37" s="208"/>
      <c r="L37" s="208">
        <f t="shared" si="2"/>
        <v>32422</v>
      </c>
      <c r="M37" s="209"/>
    </row>
    <row r="38" spans="1:14" s="194" customFormat="1" ht="10" x14ac:dyDescent="0.2">
      <c r="A38" s="197" t="s">
        <v>693</v>
      </c>
      <c r="B38" s="204" t="s">
        <v>692</v>
      </c>
      <c r="C38" s="205" t="s">
        <v>830</v>
      </c>
      <c r="D38" s="205" t="s">
        <v>829</v>
      </c>
      <c r="E38" s="206">
        <v>31414.35</v>
      </c>
      <c r="F38" s="207"/>
      <c r="G38" s="208"/>
      <c r="H38" s="208"/>
      <c r="I38" s="208"/>
      <c r="J38" s="208"/>
      <c r="K38" s="208"/>
      <c r="L38" s="208">
        <f t="shared" si="2"/>
        <v>31414.35</v>
      </c>
      <c r="M38" s="209"/>
    </row>
    <row r="39" spans="1:14" s="194" customFormat="1" ht="10" x14ac:dyDescent="0.2">
      <c r="A39" s="197" t="s">
        <v>693</v>
      </c>
      <c r="B39" s="204" t="s">
        <v>692</v>
      </c>
      <c r="C39" s="205" t="s">
        <v>826</v>
      </c>
      <c r="D39" s="205" t="s">
        <v>825</v>
      </c>
      <c r="E39" s="206">
        <v>31246.68</v>
      </c>
      <c r="F39" s="207"/>
      <c r="G39" s="208"/>
      <c r="H39" s="208"/>
      <c r="I39" s="208"/>
      <c r="J39" s="208"/>
      <c r="K39" s="208"/>
      <c r="L39" s="208">
        <f t="shared" si="2"/>
        <v>31246.68</v>
      </c>
      <c r="M39" s="209"/>
    </row>
    <row r="40" spans="1:14" s="194" customFormat="1" ht="10" x14ac:dyDescent="0.2">
      <c r="A40" s="197" t="s">
        <v>693</v>
      </c>
      <c r="B40" s="204" t="s">
        <v>692</v>
      </c>
      <c r="C40" s="205" t="s">
        <v>1018</v>
      </c>
      <c r="D40" s="205" t="s">
        <v>1017</v>
      </c>
      <c r="E40" s="206">
        <v>16148</v>
      </c>
      <c r="F40" s="207"/>
      <c r="G40" s="208"/>
      <c r="H40" s="208"/>
      <c r="I40" s="208"/>
      <c r="J40" s="208"/>
      <c r="K40" s="208">
        <v>16148</v>
      </c>
      <c r="L40" s="208">
        <v>9000</v>
      </c>
      <c r="M40" s="209">
        <v>7148</v>
      </c>
      <c r="N40" s="194" t="s">
        <v>1065</v>
      </c>
    </row>
    <row r="41" spans="1:14" s="194" customFormat="1" ht="10" x14ac:dyDescent="0.2">
      <c r="A41" s="197" t="s">
        <v>693</v>
      </c>
      <c r="B41" s="204" t="s">
        <v>692</v>
      </c>
      <c r="C41" s="205" t="s">
        <v>824</v>
      </c>
      <c r="D41" s="205" t="s">
        <v>823</v>
      </c>
      <c r="E41" s="206">
        <v>30875</v>
      </c>
      <c r="F41" s="207"/>
      <c r="G41" s="208"/>
      <c r="H41" s="208"/>
      <c r="I41" s="208"/>
      <c r="J41" s="208"/>
      <c r="K41" s="208"/>
      <c r="L41" s="208">
        <f t="shared" si="2"/>
        <v>30875</v>
      </c>
      <c r="M41" s="209"/>
      <c r="N41" s="194" t="s">
        <v>687</v>
      </c>
    </row>
    <row r="42" spans="1:14" s="194" customFormat="1" ht="10" x14ac:dyDescent="0.2">
      <c r="A42" s="197" t="s">
        <v>693</v>
      </c>
      <c r="B42" s="204" t="s">
        <v>692</v>
      </c>
      <c r="C42" s="205" t="s">
        <v>820</v>
      </c>
      <c r="D42" s="205" t="s">
        <v>819</v>
      </c>
      <c r="E42" s="206">
        <v>30780</v>
      </c>
      <c r="F42" s="207"/>
      <c r="G42" s="208"/>
      <c r="H42" s="208"/>
      <c r="I42" s="208"/>
      <c r="J42" s="207"/>
      <c r="K42" s="208"/>
      <c r="L42" s="208">
        <f t="shared" si="2"/>
        <v>30780</v>
      </c>
      <c r="M42" s="209"/>
    </row>
    <row r="43" spans="1:14" s="194" customFormat="1" ht="10" x14ac:dyDescent="0.2">
      <c r="A43" s="197" t="s">
        <v>693</v>
      </c>
      <c r="B43" s="204" t="s">
        <v>692</v>
      </c>
      <c r="C43" s="205" t="s">
        <v>818</v>
      </c>
      <c r="D43" s="205" t="s">
        <v>817</v>
      </c>
      <c r="E43" s="206">
        <v>30343.5</v>
      </c>
      <c r="F43" s="207"/>
      <c r="G43" s="208"/>
      <c r="H43" s="208"/>
      <c r="I43" s="208"/>
      <c r="J43" s="208"/>
      <c r="K43" s="208"/>
      <c r="L43" s="208">
        <f t="shared" si="2"/>
        <v>30343.5</v>
      </c>
      <c r="M43" s="209"/>
    </row>
    <row r="44" spans="1:14" s="194" customFormat="1" ht="10" x14ac:dyDescent="0.2">
      <c r="A44" s="197" t="s">
        <v>693</v>
      </c>
      <c r="B44" s="204" t="s">
        <v>692</v>
      </c>
      <c r="C44" s="205" t="s">
        <v>816</v>
      </c>
      <c r="D44" s="205" t="s">
        <v>815</v>
      </c>
      <c r="E44" s="206">
        <v>30190.54</v>
      </c>
      <c r="F44" s="207"/>
      <c r="G44" s="208"/>
      <c r="H44" s="208"/>
      <c r="I44" s="208"/>
      <c r="J44" s="208"/>
      <c r="K44" s="208"/>
      <c r="L44" s="208">
        <f t="shared" si="2"/>
        <v>30190.54</v>
      </c>
      <c r="M44" s="209"/>
    </row>
    <row r="45" spans="1:14" s="194" customFormat="1" ht="10" x14ac:dyDescent="0.2">
      <c r="A45" s="197" t="s">
        <v>693</v>
      </c>
      <c r="B45" s="204" t="s">
        <v>692</v>
      </c>
      <c r="C45" s="205" t="s">
        <v>814</v>
      </c>
      <c r="D45" s="205" t="s">
        <v>813</v>
      </c>
      <c r="E45" s="206">
        <v>30190.52</v>
      </c>
      <c r="F45" s="207"/>
      <c r="G45" s="208"/>
      <c r="H45" s="208"/>
      <c r="I45" s="208"/>
      <c r="J45" s="208"/>
      <c r="K45" s="208"/>
      <c r="L45" s="208">
        <f t="shared" si="2"/>
        <v>30190.52</v>
      </c>
      <c r="M45" s="209"/>
    </row>
    <row r="46" spans="1:14" s="194" customFormat="1" ht="10" x14ac:dyDescent="0.2">
      <c r="A46" s="197" t="s">
        <v>693</v>
      </c>
      <c r="B46" s="204" t="s">
        <v>692</v>
      </c>
      <c r="C46" s="205" t="s">
        <v>812</v>
      </c>
      <c r="D46" s="205" t="s">
        <v>811</v>
      </c>
      <c r="E46" s="206">
        <v>29436.77</v>
      </c>
      <c r="F46" s="207"/>
      <c r="G46" s="208"/>
      <c r="H46" s="208"/>
      <c r="I46" s="208"/>
      <c r="J46" s="208"/>
      <c r="K46" s="208"/>
      <c r="L46" s="208">
        <f t="shared" si="2"/>
        <v>29436.77</v>
      </c>
      <c r="M46" s="209"/>
    </row>
    <row r="47" spans="1:14" s="194" customFormat="1" ht="10" x14ac:dyDescent="0.2">
      <c r="A47" s="197" t="s">
        <v>693</v>
      </c>
      <c r="B47" s="204" t="s">
        <v>692</v>
      </c>
      <c r="C47" s="205" t="s">
        <v>810</v>
      </c>
      <c r="D47" s="205" t="s">
        <v>809</v>
      </c>
      <c r="E47" s="206">
        <v>28369.71</v>
      </c>
      <c r="F47" s="207"/>
      <c r="G47" s="208"/>
      <c r="H47" s="208"/>
      <c r="I47" s="208"/>
      <c r="J47" s="208"/>
      <c r="K47" s="208"/>
      <c r="L47" s="208">
        <f t="shared" si="2"/>
        <v>28369.71</v>
      </c>
      <c r="M47" s="209"/>
    </row>
    <row r="48" spans="1:14" s="194" customFormat="1" ht="10" x14ac:dyDescent="0.2">
      <c r="A48" s="197" t="s">
        <v>693</v>
      </c>
      <c r="B48" s="204" t="s">
        <v>692</v>
      </c>
      <c r="C48" s="205" t="s">
        <v>808</v>
      </c>
      <c r="D48" s="205" t="s">
        <v>807</v>
      </c>
      <c r="E48" s="206">
        <v>28044.58</v>
      </c>
      <c r="F48" s="207"/>
      <c r="G48" s="208"/>
      <c r="H48" s="208"/>
      <c r="I48" s="208"/>
      <c r="J48" s="208"/>
      <c r="K48" s="208"/>
      <c r="L48" s="208">
        <f t="shared" si="2"/>
        <v>28044.58</v>
      </c>
      <c r="M48" s="209"/>
    </row>
    <row r="49" spans="1:20" s="194" customFormat="1" ht="10" x14ac:dyDescent="0.2">
      <c r="A49" s="197" t="s">
        <v>693</v>
      </c>
      <c r="B49" s="204" t="s">
        <v>692</v>
      </c>
      <c r="C49" s="205" t="s">
        <v>806</v>
      </c>
      <c r="D49" s="205" t="s">
        <v>805</v>
      </c>
      <c r="E49" s="206">
        <v>27360</v>
      </c>
      <c r="F49" s="207"/>
      <c r="G49" s="208"/>
      <c r="H49" s="208"/>
      <c r="I49" s="208"/>
      <c r="J49" s="208"/>
      <c r="K49" s="208"/>
      <c r="L49" s="208">
        <f t="shared" si="2"/>
        <v>27360</v>
      </c>
      <c r="M49" s="209"/>
    </row>
    <row r="50" spans="1:20" s="194" customFormat="1" ht="10" x14ac:dyDescent="0.2">
      <c r="A50" s="197" t="s">
        <v>693</v>
      </c>
      <c r="B50" s="204" t="s">
        <v>692</v>
      </c>
      <c r="C50" s="205" t="s">
        <v>804</v>
      </c>
      <c r="D50" s="205" t="s">
        <v>803</v>
      </c>
      <c r="E50" s="206">
        <v>27302.49</v>
      </c>
      <c r="F50" s="207"/>
      <c r="G50" s="208"/>
      <c r="H50" s="208"/>
      <c r="I50" s="208"/>
      <c r="J50" s="207"/>
      <c r="K50" s="207"/>
      <c r="L50" s="208">
        <f t="shared" si="2"/>
        <v>27302.49</v>
      </c>
      <c r="M50" s="209"/>
    </row>
    <row r="51" spans="1:20" s="194" customFormat="1" ht="10" x14ac:dyDescent="0.2">
      <c r="A51" s="197" t="s">
        <v>693</v>
      </c>
      <c r="B51" s="204" t="s">
        <v>692</v>
      </c>
      <c r="C51" s="205" t="s">
        <v>802</v>
      </c>
      <c r="D51" s="205" t="s">
        <v>801</v>
      </c>
      <c r="E51" s="206">
        <v>18694.52</v>
      </c>
      <c r="F51" s="207"/>
      <c r="G51" s="208"/>
      <c r="H51" s="208"/>
      <c r="I51" s="208"/>
      <c r="J51" s="207"/>
      <c r="K51" s="207">
        <v>18694.52</v>
      </c>
      <c r="L51" s="208">
        <v>18694.52</v>
      </c>
      <c r="M51" s="209"/>
      <c r="N51" s="194" t="s">
        <v>1063</v>
      </c>
    </row>
    <row r="52" spans="1:20" s="194" customFormat="1" ht="10" x14ac:dyDescent="0.2">
      <c r="A52" s="197" t="s">
        <v>693</v>
      </c>
      <c r="B52" s="204" t="s">
        <v>692</v>
      </c>
      <c r="C52" s="205" t="s">
        <v>800</v>
      </c>
      <c r="D52" s="205" t="s">
        <v>799</v>
      </c>
      <c r="E52" s="206">
        <v>27059.95</v>
      </c>
      <c r="F52" s="207"/>
      <c r="G52" s="208"/>
      <c r="H52" s="208"/>
      <c r="I52" s="208"/>
      <c r="J52" s="208"/>
      <c r="K52" s="208"/>
      <c r="L52" s="208">
        <f t="shared" si="2"/>
        <v>27059.95</v>
      </c>
      <c r="M52" s="209"/>
      <c r="N52" s="194" t="s">
        <v>1035</v>
      </c>
    </row>
    <row r="53" spans="1:20" s="194" customFormat="1" ht="10" x14ac:dyDescent="0.2">
      <c r="A53" s="197" t="s">
        <v>693</v>
      </c>
      <c r="B53" s="204" t="s">
        <v>692</v>
      </c>
      <c r="C53" s="205" t="s">
        <v>798</v>
      </c>
      <c r="D53" s="205" t="s">
        <v>797</v>
      </c>
      <c r="E53" s="206">
        <v>24644</v>
      </c>
      <c r="F53" s="207"/>
      <c r="G53" s="208"/>
      <c r="H53" s="208"/>
      <c r="I53" s="208"/>
      <c r="J53" s="208"/>
      <c r="K53" s="208"/>
      <c r="L53" s="208">
        <f t="shared" si="2"/>
        <v>24644</v>
      </c>
      <c r="M53" s="209"/>
      <c r="T53" s="194" t="s">
        <v>579</v>
      </c>
    </row>
    <row r="54" spans="1:20" s="194" customFormat="1" ht="10" x14ac:dyDescent="0.2">
      <c r="A54" s="197" t="s">
        <v>693</v>
      </c>
      <c r="B54" s="204" t="s">
        <v>692</v>
      </c>
      <c r="C54" s="205" t="s">
        <v>796</v>
      </c>
      <c r="D54" s="205" t="s">
        <v>795</v>
      </c>
      <c r="E54" s="210">
        <v>23720</v>
      </c>
      <c r="F54" s="211"/>
      <c r="G54" s="206"/>
      <c r="H54" s="208"/>
      <c r="I54" s="208"/>
      <c r="J54" s="208"/>
      <c r="K54" s="208"/>
      <c r="L54" s="208">
        <f t="shared" si="2"/>
        <v>23720</v>
      </c>
      <c r="M54" s="208"/>
      <c r="N54" s="212"/>
    </row>
    <row r="55" spans="1:20" s="194" customFormat="1" ht="10" x14ac:dyDescent="0.2">
      <c r="A55" s="197" t="s">
        <v>693</v>
      </c>
      <c r="B55" s="204" t="s">
        <v>692</v>
      </c>
      <c r="C55" s="205" t="s">
        <v>794</v>
      </c>
      <c r="D55" s="205" t="s">
        <v>793</v>
      </c>
      <c r="E55" s="206">
        <v>21960.400000000001</v>
      </c>
      <c r="F55" s="207"/>
      <c r="G55" s="208"/>
      <c r="H55" s="208"/>
      <c r="I55" s="208"/>
      <c r="J55" s="208"/>
      <c r="K55" s="208"/>
      <c r="L55" s="208">
        <f t="shared" si="2"/>
        <v>21960.400000000001</v>
      </c>
      <c r="M55" s="209"/>
    </row>
    <row r="56" spans="1:20" s="194" customFormat="1" ht="10" x14ac:dyDescent="0.2">
      <c r="A56" s="197" t="s">
        <v>693</v>
      </c>
      <c r="B56" s="204" t="s">
        <v>692</v>
      </c>
      <c r="C56" s="205" t="s">
        <v>792</v>
      </c>
      <c r="D56" s="205" t="s">
        <v>791</v>
      </c>
      <c r="E56" s="206">
        <v>21948.45</v>
      </c>
      <c r="F56" s="207"/>
      <c r="G56" s="208"/>
      <c r="H56" s="208"/>
      <c r="I56" s="208"/>
      <c r="J56" s="208"/>
      <c r="K56" s="208"/>
      <c r="L56" s="208">
        <f t="shared" si="2"/>
        <v>21948.45</v>
      </c>
      <c r="M56" s="209"/>
    </row>
    <row r="57" spans="1:20" s="194" customFormat="1" ht="10" x14ac:dyDescent="0.2">
      <c r="A57" s="197" t="s">
        <v>693</v>
      </c>
      <c r="B57" s="204" t="s">
        <v>692</v>
      </c>
      <c r="C57" s="205" t="s">
        <v>790</v>
      </c>
      <c r="D57" s="205" t="s">
        <v>789</v>
      </c>
      <c r="E57" s="206">
        <v>21469.11</v>
      </c>
      <c r="F57" s="207"/>
      <c r="G57" s="208"/>
      <c r="H57" s="208"/>
      <c r="I57" s="208"/>
      <c r="J57" s="208"/>
      <c r="K57" s="208"/>
      <c r="L57" s="208">
        <f t="shared" si="2"/>
        <v>21469.11</v>
      </c>
      <c r="M57" s="209"/>
    </row>
    <row r="58" spans="1:20" s="194" customFormat="1" ht="10" x14ac:dyDescent="0.2">
      <c r="A58" s="197" t="s">
        <v>693</v>
      </c>
      <c r="B58" s="204" t="s">
        <v>692</v>
      </c>
      <c r="C58" s="205" t="s">
        <v>788</v>
      </c>
      <c r="D58" s="205" t="s">
        <v>787</v>
      </c>
      <c r="E58" s="206">
        <v>21116.44</v>
      </c>
      <c r="F58" s="207"/>
      <c r="G58" s="208"/>
      <c r="H58" s="208"/>
      <c r="I58" s="208"/>
      <c r="J58" s="208"/>
      <c r="K58" s="208"/>
      <c r="L58" s="208">
        <f t="shared" si="2"/>
        <v>21116.44</v>
      </c>
      <c r="M58" s="209"/>
    </row>
    <row r="59" spans="1:20" s="194" customFormat="1" ht="10" x14ac:dyDescent="0.2">
      <c r="A59" s="197" t="s">
        <v>693</v>
      </c>
      <c r="B59" s="204" t="s">
        <v>692</v>
      </c>
      <c r="C59" s="205" t="s">
        <v>786</v>
      </c>
      <c r="D59" s="205" t="s">
        <v>785</v>
      </c>
      <c r="E59" s="206">
        <v>20514.12</v>
      </c>
      <c r="F59" s="207"/>
      <c r="G59" s="208"/>
      <c r="H59" s="208"/>
      <c r="I59" s="208"/>
      <c r="J59" s="208"/>
      <c r="K59" s="208"/>
      <c r="L59" s="208">
        <f t="shared" si="2"/>
        <v>20514.12</v>
      </c>
      <c r="M59" s="209"/>
    </row>
    <row r="60" spans="1:20" s="194" customFormat="1" ht="10" x14ac:dyDescent="0.2">
      <c r="A60" s="197" t="s">
        <v>693</v>
      </c>
      <c r="B60" s="204" t="s">
        <v>692</v>
      </c>
      <c r="C60" s="205" t="s">
        <v>784</v>
      </c>
      <c r="D60" s="205" t="s">
        <v>783</v>
      </c>
      <c r="E60" s="206">
        <v>20138.8</v>
      </c>
      <c r="F60" s="207"/>
      <c r="G60" s="208"/>
      <c r="H60" s="208"/>
      <c r="I60" s="208"/>
      <c r="J60" s="208"/>
      <c r="K60" s="208"/>
      <c r="L60" s="208">
        <f t="shared" si="2"/>
        <v>20138.8</v>
      </c>
      <c r="M60" s="209"/>
    </row>
    <row r="61" spans="1:20" s="194" customFormat="1" ht="10" x14ac:dyDescent="0.2">
      <c r="A61" s="197" t="s">
        <v>693</v>
      </c>
      <c r="B61" s="204" t="s">
        <v>692</v>
      </c>
      <c r="C61" s="205" t="s">
        <v>782</v>
      </c>
      <c r="D61" s="205" t="s">
        <v>781</v>
      </c>
      <c r="E61" s="206">
        <v>19644</v>
      </c>
      <c r="F61" s="207"/>
      <c r="G61" s="208"/>
      <c r="H61" s="208"/>
      <c r="I61" s="208"/>
      <c r="J61" s="208"/>
      <c r="K61" s="208"/>
      <c r="L61" s="208">
        <f t="shared" si="2"/>
        <v>19644</v>
      </c>
      <c r="M61" s="209"/>
    </row>
    <row r="62" spans="1:20" s="194" customFormat="1" ht="10" x14ac:dyDescent="0.2">
      <c r="A62" s="197" t="s">
        <v>693</v>
      </c>
      <c r="B62" s="204" t="s">
        <v>692</v>
      </c>
      <c r="C62" s="205" t="s">
        <v>780</v>
      </c>
      <c r="D62" s="205" t="s">
        <v>779</v>
      </c>
      <c r="E62" s="206">
        <v>5620</v>
      </c>
      <c r="F62" s="207"/>
      <c r="G62" s="208"/>
      <c r="H62" s="208"/>
      <c r="I62" s="208"/>
      <c r="J62" s="208"/>
      <c r="K62" s="208">
        <v>5620</v>
      </c>
      <c r="L62" s="208">
        <f t="shared" si="2"/>
        <v>0</v>
      </c>
      <c r="M62" s="209"/>
      <c r="N62" s="194" t="s">
        <v>1050</v>
      </c>
    </row>
    <row r="63" spans="1:20" s="194" customFormat="1" ht="10" x14ac:dyDescent="0.2">
      <c r="A63" s="197" t="s">
        <v>693</v>
      </c>
      <c r="B63" s="204" t="s">
        <v>692</v>
      </c>
      <c r="C63" s="205" t="s">
        <v>778</v>
      </c>
      <c r="D63" s="205" t="s">
        <v>777</v>
      </c>
      <c r="E63" s="206">
        <v>16593.64</v>
      </c>
      <c r="F63" s="207"/>
      <c r="G63" s="208"/>
      <c r="H63" s="208"/>
      <c r="I63" s="208"/>
      <c r="J63" s="208"/>
      <c r="K63" s="208"/>
      <c r="L63" s="208">
        <f t="shared" si="2"/>
        <v>16593.64</v>
      </c>
      <c r="M63" s="209"/>
    </row>
    <row r="64" spans="1:20" s="194" customFormat="1" ht="10" x14ac:dyDescent="0.2">
      <c r="A64" s="197" t="s">
        <v>693</v>
      </c>
      <c r="B64" s="204" t="s">
        <v>692</v>
      </c>
      <c r="C64" s="205" t="s">
        <v>776</v>
      </c>
      <c r="D64" s="205" t="s">
        <v>775</v>
      </c>
      <c r="E64" s="206">
        <v>13614.05</v>
      </c>
      <c r="F64" s="207"/>
      <c r="G64" s="208"/>
      <c r="H64" s="208"/>
      <c r="I64" s="208"/>
      <c r="J64" s="208"/>
      <c r="K64" s="208"/>
      <c r="L64" s="208">
        <f t="shared" si="2"/>
        <v>13614.05</v>
      </c>
      <c r="M64" s="209"/>
    </row>
    <row r="65" spans="1:14" s="194" customFormat="1" ht="10" x14ac:dyDescent="0.2">
      <c r="A65" s="197" t="s">
        <v>693</v>
      </c>
      <c r="B65" s="204" t="s">
        <v>692</v>
      </c>
      <c r="C65" s="205" t="s">
        <v>774</v>
      </c>
      <c r="D65" s="205" t="s">
        <v>773</v>
      </c>
      <c r="E65" s="206">
        <v>11678.12</v>
      </c>
      <c r="F65" s="207"/>
      <c r="G65" s="208"/>
      <c r="H65" s="208"/>
      <c r="I65" s="208"/>
      <c r="J65" s="208"/>
      <c r="K65" s="208"/>
      <c r="L65" s="208">
        <f t="shared" si="2"/>
        <v>11678.12</v>
      </c>
      <c r="M65" s="209"/>
    </row>
    <row r="66" spans="1:14" s="194" customFormat="1" ht="10" x14ac:dyDescent="0.2">
      <c r="A66" s="197" t="s">
        <v>693</v>
      </c>
      <c r="B66" s="204" t="s">
        <v>692</v>
      </c>
      <c r="C66" s="205" t="s">
        <v>772</v>
      </c>
      <c r="D66" s="205" t="s">
        <v>771</v>
      </c>
      <c r="E66" s="206">
        <v>10980.61</v>
      </c>
      <c r="F66" s="207"/>
      <c r="G66" s="208"/>
      <c r="H66" s="208"/>
      <c r="I66" s="208"/>
      <c r="J66" s="208"/>
      <c r="K66" s="208"/>
      <c r="L66" s="208">
        <f t="shared" si="2"/>
        <v>10980.61</v>
      </c>
      <c r="M66" s="209"/>
    </row>
    <row r="67" spans="1:14" s="194" customFormat="1" ht="10" x14ac:dyDescent="0.2">
      <c r="A67" s="197" t="s">
        <v>693</v>
      </c>
      <c r="B67" s="204" t="s">
        <v>692</v>
      </c>
      <c r="C67" s="205" t="s">
        <v>770</v>
      </c>
      <c r="D67" s="205" t="s">
        <v>769</v>
      </c>
      <c r="E67" s="206">
        <v>6377.28</v>
      </c>
      <c r="F67" s="207"/>
      <c r="G67" s="208"/>
      <c r="H67" s="208"/>
      <c r="I67" s="208"/>
      <c r="J67" s="208"/>
      <c r="K67" s="208"/>
      <c r="L67" s="208">
        <f t="shared" si="2"/>
        <v>6377.28</v>
      </c>
      <c r="M67" s="209"/>
    </row>
    <row r="68" spans="1:14" s="194" customFormat="1" ht="10" x14ac:dyDescent="0.2">
      <c r="A68" s="197" t="s">
        <v>693</v>
      </c>
      <c r="B68" s="204" t="s">
        <v>692</v>
      </c>
      <c r="C68" s="205" t="s">
        <v>768</v>
      </c>
      <c r="D68" s="205" t="s">
        <v>767</v>
      </c>
      <c r="E68" s="206">
        <v>6114.76</v>
      </c>
      <c r="F68" s="207"/>
      <c r="G68" s="208"/>
      <c r="H68" s="208"/>
      <c r="I68" s="208"/>
      <c r="J68" s="208"/>
      <c r="K68" s="208"/>
      <c r="L68" s="208">
        <f t="shared" si="2"/>
        <v>6114.76</v>
      </c>
      <c r="M68" s="209"/>
    </row>
    <row r="69" spans="1:14" s="194" customFormat="1" ht="10" x14ac:dyDescent="0.2">
      <c r="A69" s="197" t="s">
        <v>693</v>
      </c>
      <c r="B69" s="204" t="s">
        <v>692</v>
      </c>
      <c r="C69" s="205" t="s">
        <v>766</v>
      </c>
      <c r="D69" s="205" t="s">
        <v>765</v>
      </c>
      <c r="E69" s="206">
        <v>4640</v>
      </c>
      <c r="F69" s="207"/>
      <c r="G69" s="208"/>
      <c r="H69" s="208"/>
      <c r="I69" s="208"/>
      <c r="J69" s="208"/>
      <c r="K69" s="208"/>
      <c r="L69" s="208">
        <f t="shared" si="2"/>
        <v>4640</v>
      </c>
      <c r="M69" s="209"/>
    </row>
    <row r="70" spans="1:14" s="194" customFormat="1" ht="10" x14ac:dyDescent="0.2">
      <c r="A70" s="197" t="s">
        <v>693</v>
      </c>
      <c r="B70" s="204" t="s">
        <v>692</v>
      </c>
      <c r="C70" s="205" t="s">
        <v>764</v>
      </c>
      <c r="D70" s="205" t="s">
        <v>763</v>
      </c>
      <c r="E70" s="206">
        <v>4272.34</v>
      </c>
      <c r="F70" s="207"/>
      <c r="G70" s="208"/>
      <c r="H70" s="208"/>
      <c r="I70" s="208"/>
      <c r="J70" s="208"/>
      <c r="K70" s="208"/>
      <c r="L70" s="208">
        <f t="shared" si="2"/>
        <v>4272.34</v>
      </c>
      <c r="M70" s="209"/>
    </row>
    <row r="71" spans="1:14" s="194" customFormat="1" ht="10" x14ac:dyDescent="0.2">
      <c r="A71" s="197" t="s">
        <v>693</v>
      </c>
      <c r="B71" s="204" t="s">
        <v>692</v>
      </c>
      <c r="C71" s="205" t="s">
        <v>762</v>
      </c>
      <c r="D71" s="205" t="s">
        <v>761</v>
      </c>
      <c r="E71" s="206">
        <v>3800</v>
      </c>
      <c r="F71" s="207"/>
      <c r="G71" s="208"/>
      <c r="H71" s="208"/>
      <c r="I71" s="208"/>
      <c r="J71" s="208"/>
      <c r="K71" s="208"/>
      <c r="L71" s="208">
        <f t="shared" si="2"/>
        <v>3800</v>
      </c>
      <c r="M71" s="209"/>
    </row>
    <row r="72" spans="1:14" s="194" customFormat="1" ht="10" x14ac:dyDescent="0.2">
      <c r="A72" s="197" t="s">
        <v>693</v>
      </c>
      <c r="B72" s="204" t="s">
        <v>692</v>
      </c>
      <c r="C72" s="205" t="s">
        <v>760</v>
      </c>
      <c r="D72" s="205" t="s">
        <v>759</v>
      </c>
      <c r="E72" s="206">
        <v>3351.49</v>
      </c>
      <c r="F72" s="207"/>
      <c r="G72" s="208"/>
      <c r="H72" s="208"/>
      <c r="I72" s="208"/>
      <c r="J72" s="208"/>
      <c r="K72" s="208"/>
      <c r="L72" s="208">
        <f t="shared" si="2"/>
        <v>3351.49</v>
      </c>
      <c r="M72" s="209"/>
    </row>
    <row r="73" spans="1:14" s="194" customFormat="1" ht="10" x14ac:dyDescent="0.2">
      <c r="A73" s="197" t="s">
        <v>693</v>
      </c>
      <c r="B73" s="204" t="s">
        <v>692</v>
      </c>
      <c r="C73" s="205" t="s">
        <v>758</v>
      </c>
      <c r="D73" s="205" t="s">
        <v>757</v>
      </c>
      <c r="E73" s="206">
        <v>2292</v>
      </c>
      <c r="F73" s="207"/>
      <c r="G73" s="208"/>
      <c r="H73" s="208"/>
      <c r="I73" s="208"/>
      <c r="J73" s="208"/>
      <c r="K73" s="208"/>
      <c r="L73" s="208">
        <f t="shared" si="2"/>
        <v>2292</v>
      </c>
      <c r="M73" s="209"/>
    </row>
    <row r="74" spans="1:14" s="194" customFormat="1" ht="10" x14ac:dyDescent="0.2">
      <c r="A74" s="197" t="s">
        <v>693</v>
      </c>
      <c r="B74" s="204" t="s">
        <v>692</v>
      </c>
      <c r="C74" s="205" t="s">
        <v>756</v>
      </c>
      <c r="D74" s="205" t="s">
        <v>755</v>
      </c>
      <c r="E74" s="206">
        <v>2222</v>
      </c>
      <c r="F74" s="207"/>
      <c r="G74" s="208"/>
      <c r="H74" s="208"/>
      <c r="I74" s="208"/>
      <c r="J74" s="208"/>
      <c r="K74" s="208"/>
      <c r="L74" s="208">
        <f t="shared" si="2"/>
        <v>2222</v>
      </c>
      <c r="M74" s="209"/>
    </row>
    <row r="75" spans="1:14" s="194" customFormat="1" ht="10" x14ac:dyDescent="0.2">
      <c r="A75" s="197" t="s">
        <v>695</v>
      </c>
      <c r="B75" s="204" t="s">
        <v>692</v>
      </c>
      <c r="C75" s="205" t="s">
        <v>754</v>
      </c>
      <c r="D75" s="205" t="s">
        <v>753</v>
      </c>
      <c r="E75" s="206">
        <v>33920</v>
      </c>
      <c r="F75" s="207"/>
      <c r="G75" s="208"/>
      <c r="H75" s="208">
        <f>SUM(G75:G75)</f>
        <v>0</v>
      </c>
      <c r="I75" s="208"/>
      <c r="J75" s="208"/>
      <c r="K75" s="208"/>
      <c r="L75" s="208">
        <f t="shared" ref="L75:L85" si="3">E75-H75</f>
        <v>33920</v>
      </c>
      <c r="M75" s="209"/>
    </row>
    <row r="76" spans="1:14" s="194" customFormat="1" ht="10" x14ac:dyDescent="0.2">
      <c r="A76" s="197" t="s">
        <v>695</v>
      </c>
      <c r="B76" s="204" t="s">
        <v>692</v>
      </c>
      <c r="C76" s="205" t="s">
        <v>752</v>
      </c>
      <c r="D76" s="205" t="s">
        <v>751</v>
      </c>
      <c r="E76" s="206">
        <v>25919</v>
      </c>
      <c r="F76" s="207"/>
      <c r="G76" s="208"/>
      <c r="H76" s="208">
        <f>SUM(G76:G76)</f>
        <v>0</v>
      </c>
      <c r="I76" s="208"/>
      <c r="J76" s="208"/>
      <c r="K76" s="208"/>
      <c r="L76" s="208">
        <f t="shared" si="3"/>
        <v>25919</v>
      </c>
      <c r="M76" s="209"/>
    </row>
    <row r="77" spans="1:14" s="194" customFormat="1" ht="10" x14ac:dyDescent="0.2">
      <c r="A77" s="197" t="s">
        <v>695</v>
      </c>
      <c r="B77" s="204" t="s">
        <v>692</v>
      </c>
      <c r="C77" s="205" t="s">
        <v>537</v>
      </c>
      <c r="D77" s="205" t="s">
        <v>538</v>
      </c>
      <c r="E77" s="206">
        <v>39348</v>
      </c>
      <c r="F77" s="207"/>
      <c r="G77" s="208"/>
      <c r="H77" s="208"/>
      <c r="I77" s="208"/>
      <c r="J77" s="208"/>
      <c r="K77" s="208"/>
      <c r="L77" s="208">
        <f t="shared" si="3"/>
        <v>39348</v>
      </c>
      <c r="M77" s="209"/>
    </row>
    <row r="78" spans="1:14" s="194" customFormat="1" ht="10" x14ac:dyDescent="0.2">
      <c r="A78" s="197" t="s">
        <v>695</v>
      </c>
      <c r="B78" s="204" t="s">
        <v>692</v>
      </c>
      <c r="C78" s="205" t="s">
        <v>750</v>
      </c>
      <c r="D78" s="205" t="s">
        <v>749</v>
      </c>
      <c r="E78" s="206">
        <v>432857.45</v>
      </c>
      <c r="F78" s="207"/>
      <c r="G78" s="208"/>
      <c r="H78" s="208"/>
      <c r="I78" s="208"/>
      <c r="J78" s="208"/>
      <c r="K78" s="208"/>
      <c r="L78" s="208">
        <f t="shared" si="3"/>
        <v>432857.45</v>
      </c>
      <c r="M78" s="209"/>
      <c r="N78" s="194" t="s">
        <v>748</v>
      </c>
    </row>
    <row r="79" spans="1:14" s="194" customFormat="1" ht="10" x14ac:dyDescent="0.2">
      <c r="A79" s="197" t="s">
        <v>695</v>
      </c>
      <c r="B79" s="204" t="s">
        <v>692</v>
      </c>
      <c r="C79" s="205" t="s">
        <v>747</v>
      </c>
      <c r="D79" s="205" t="s">
        <v>746</v>
      </c>
      <c r="E79" s="206">
        <v>314671</v>
      </c>
      <c r="F79" s="207"/>
      <c r="G79" s="208">
        <v>40000</v>
      </c>
      <c r="H79" s="208"/>
      <c r="I79" s="208"/>
      <c r="J79" s="208"/>
      <c r="K79" s="208"/>
      <c r="L79" s="208">
        <f t="shared" si="3"/>
        <v>314671</v>
      </c>
      <c r="M79" s="209"/>
      <c r="N79" s="194" t="s">
        <v>745</v>
      </c>
    </row>
    <row r="80" spans="1:14" s="194" customFormat="1" ht="10" x14ac:dyDescent="0.2">
      <c r="A80" s="197" t="s">
        <v>695</v>
      </c>
      <c r="B80" s="204" t="s">
        <v>692</v>
      </c>
      <c r="C80" s="205" t="s">
        <v>744</v>
      </c>
      <c r="D80" s="205" t="s">
        <v>743</v>
      </c>
      <c r="E80" s="206">
        <v>194789.28</v>
      </c>
      <c r="F80" s="207"/>
      <c r="G80" s="208"/>
      <c r="H80" s="208"/>
      <c r="I80" s="208"/>
      <c r="J80" s="208"/>
      <c r="K80" s="208"/>
      <c r="L80" s="208">
        <f t="shared" si="3"/>
        <v>194789.28</v>
      </c>
      <c r="M80" s="209"/>
      <c r="N80" s="194" t="s">
        <v>742</v>
      </c>
    </row>
    <row r="81" spans="1:14" s="194" customFormat="1" ht="10" x14ac:dyDescent="0.2">
      <c r="A81" s="197" t="s">
        <v>695</v>
      </c>
      <c r="B81" s="204" t="s">
        <v>692</v>
      </c>
      <c r="C81" s="205" t="s">
        <v>741</v>
      </c>
      <c r="D81" s="205" t="s">
        <v>740</v>
      </c>
      <c r="E81" s="206">
        <v>140083</v>
      </c>
      <c r="F81" s="207"/>
      <c r="G81" s="208"/>
      <c r="H81" s="208"/>
      <c r="I81" s="208"/>
      <c r="J81" s="208"/>
      <c r="K81" s="208"/>
      <c r="L81" s="208">
        <f t="shared" si="3"/>
        <v>140083</v>
      </c>
      <c r="M81" s="209"/>
      <c r="N81" s="194" t="s">
        <v>1060</v>
      </c>
    </row>
    <row r="82" spans="1:14" s="194" customFormat="1" ht="10" x14ac:dyDescent="0.2">
      <c r="A82" s="197" t="s">
        <v>695</v>
      </c>
      <c r="B82" s="204" t="s">
        <v>692</v>
      </c>
      <c r="C82" s="205" t="s">
        <v>739</v>
      </c>
      <c r="D82" s="205" t="s">
        <v>738</v>
      </c>
      <c r="E82" s="206">
        <v>108785.91</v>
      </c>
      <c r="F82" s="207"/>
      <c r="G82" s="208"/>
      <c r="H82" s="208"/>
      <c r="I82" s="208"/>
      <c r="J82" s="208"/>
      <c r="K82" s="208"/>
      <c r="L82" s="208">
        <f t="shared" si="3"/>
        <v>108785.91</v>
      </c>
      <c r="M82" s="209"/>
      <c r="N82" s="194" t="s">
        <v>1051</v>
      </c>
    </row>
    <row r="83" spans="1:14" s="194" customFormat="1" ht="10" x14ac:dyDescent="0.2">
      <c r="A83" s="197" t="s">
        <v>695</v>
      </c>
      <c r="B83" s="204" t="s">
        <v>692</v>
      </c>
      <c r="C83" s="205" t="s">
        <v>737</v>
      </c>
      <c r="D83" s="205" t="s">
        <v>736</v>
      </c>
      <c r="E83" s="206">
        <v>101120</v>
      </c>
      <c r="F83" s="207"/>
      <c r="G83" s="208"/>
      <c r="H83" s="208"/>
      <c r="I83" s="208"/>
      <c r="J83" s="208"/>
      <c r="K83" s="208"/>
      <c r="L83" s="208">
        <f t="shared" si="3"/>
        <v>101120</v>
      </c>
      <c r="M83" s="209"/>
      <c r="N83" s="194" t="s">
        <v>1066</v>
      </c>
    </row>
    <row r="84" spans="1:14" s="194" customFormat="1" ht="10" x14ac:dyDescent="0.2">
      <c r="A84" s="197" t="s">
        <v>695</v>
      </c>
      <c r="B84" s="204" t="s">
        <v>692</v>
      </c>
      <c r="C84" s="205" t="s">
        <v>735</v>
      </c>
      <c r="D84" s="205" t="s">
        <v>734</v>
      </c>
      <c r="E84" s="206">
        <v>64839</v>
      </c>
      <c r="F84" s="207"/>
      <c r="G84" s="208"/>
      <c r="H84" s="208"/>
      <c r="I84" s="208"/>
      <c r="J84" s="208"/>
      <c r="K84" s="208"/>
      <c r="L84" s="208">
        <f t="shared" si="3"/>
        <v>64839</v>
      </c>
      <c r="M84" s="209"/>
    </row>
    <row r="85" spans="1:14" s="194" customFormat="1" ht="10" x14ac:dyDescent="0.2">
      <c r="A85" s="197" t="s">
        <v>695</v>
      </c>
      <c r="B85" s="204" t="s">
        <v>692</v>
      </c>
      <c r="C85" s="205" t="s">
        <v>732</v>
      </c>
      <c r="D85" s="205" t="s">
        <v>731</v>
      </c>
      <c r="E85" s="206">
        <v>58960</v>
      </c>
      <c r="F85" s="207"/>
      <c r="G85" s="208"/>
      <c r="H85" s="208"/>
      <c r="I85" s="208"/>
      <c r="J85" s="208"/>
      <c r="K85" s="208"/>
      <c r="L85" s="208">
        <f t="shared" si="3"/>
        <v>58960</v>
      </c>
      <c r="M85" s="209"/>
    </row>
    <row r="86" spans="1:14" s="194" customFormat="1" ht="10" x14ac:dyDescent="0.2">
      <c r="A86" s="197" t="s">
        <v>695</v>
      </c>
      <c r="B86" s="204" t="s">
        <v>692</v>
      </c>
      <c r="C86" s="205" t="s">
        <v>730</v>
      </c>
      <c r="D86" s="205" t="s">
        <v>729</v>
      </c>
      <c r="E86" s="206">
        <v>38398</v>
      </c>
      <c r="F86" s="207"/>
      <c r="G86" s="208"/>
      <c r="H86" s="208"/>
      <c r="I86" s="208"/>
      <c r="J86" s="208"/>
      <c r="K86" s="208"/>
      <c r="L86" s="208">
        <f t="shared" ref="L86:L98" si="4">E86-K86</f>
        <v>38398</v>
      </c>
      <c r="M86" s="209"/>
    </row>
    <row r="87" spans="1:14" s="194" customFormat="1" ht="10" x14ac:dyDescent="0.2">
      <c r="A87" s="197" t="s">
        <v>695</v>
      </c>
      <c r="B87" s="204" t="s">
        <v>692</v>
      </c>
      <c r="C87" s="205" t="s">
        <v>728</v>
      </c>
      <c r="D87" s="205" t="s">
        <v>727</v>
      </c>
      <c r="E87" s="206">
        <v>33393</v>
      </c>
      <c r="F87" s="207"/>
      <c r="G87" s="208"/>
      <c r="H87" s="208"/>
      <c r="I87" s="208"/>
      <c r="J87" s="208"/>
      <c r="K87" s="208"/>
      <c r="L87" s="208">
        <f t="shared" si="4"/>
        <v>33393</v>
      </c>
      <c r="M87" s="209"/>
    </row>
    <row r="88" spans="1:14" s="194" customFormat="1" ht="10" x14ac:dyDescent="0.2">
      <c r="A88" s="197" t="s">
        <v>695</v>
      </c>
      <c r="B88" s="204" t="s">
        <v>692</v>
      </c>
      <c r="C88" s="205" t="s">
        <v>726</v>
      </c>
      <c r="D88" s="205" t="s">
        <v>725</v>
      </c>
      <c r="E88" s="206">
        <v>30725</v>
      </c>
      <c r="F88" s="207"/>
      <c r="G88" s="208"/>
      <c r="H88" s="208"/>
      <c r="I88" s="208"/>
      <c r="J88" s="208"/>
      <c r="K88" s="208"/>
      <c r="L88" s="208">
        <f t="shared" si="4"/>
        <v>30725</v>
      </c>
      <c r="M88" s="209"/>
    </row>
    <row r="89" spans="1:14" s="194" customFormat="1" ht="10" x14ac:dyDescent="0.2">
      <c r="A89" s="197" t="s">
        <v>695</v>
      </c>
      <c r="B89" s="204" t="s">
        <v>692</v>
      </c>
      <c r="C89" s="205" t="s">
        <v>724</v>
      </c>
      <c r="D89" s="205" t="s">
        <v>723</v>
      </c>
      <c r="E89" s="206">
        <v>27970</v>
      </c>
      <c r="F89" s="207"/>
      <c r="G89" s="208"/>
      <c r="H89" s="208"/>
      <c r="I89" s="208"/>
      <c r="J89" s="208"/>
      <c r="K89" s="208"/>
      <c r="L89" s="208">
        <f t="shared" si="4"/>
        <v>27970</v>
      </c>
      <c r="M89" s="209"/>
    </row>
    <row r="90" spans="1:14" s="194" customFormat="1" ht="10" x14ac:dyDescent="0.2">
      <c r="A90" s="197" t="s">
        <v>695</v>
      </c>
      <c r="B90" s="204" t="s">
        <v>692</v>
      </c>
      <c r="C90" s="205" t="s">
        <v>720</v>
      </c>
      <c r="D90" s="205" t="s">
        <v>719</v>
      </c>
      <c r="E90" s="206">
        <v>25560</v>
      </c>
      <c r="F90" s="207"/>
      <c r="G90" s="208"/>
      <c r="H90" s="208"/>
      <c r="I90" s="208"/>
      <c r="J90" s="208"/>
      <c r="K90" s="208"/>
      <c r="L90" s="208">
        <f t="shared" si="4"/>
        <v>25560</v>
      </c>
      <c r="M90" s="209"/>
    </row>
    <row r="91" spans="1:14" s="194" customFormat="1" ht="10" x14ac:dyDescent="0.2">
      <c r="A91" s="197" t="s">
        <v>695</v>
      </c>
      <c r="B91" s="204" t="s">
        <v>692</v>
      </c>
      <c r="C91" s="205" t="s">
        <v>718</v>
      </c>
      <c r="D91" s="205" t="s">
        <v>717</v>
      </c>
      <c r="E91" s="206">
        <v>21280</v>
      </c>
      <c r="F91" s="207"/>
      <c r="G91" s="208"/>
      <c r="H91" s="208"/>
      <c r="I91" s="208"/>
      <c r="J91" s="208"/>
      <c r="K91" s="208"/>
      <c r="L91" s="208">
        <f t="shared" si="4"/>
        <v>21280</v>
      </c>
      <c r="M91" s="209"/>
    </row>
    <row r="92" spans="1:14" s="194" customFormat="1" ht="10" x14ac:dyDescent="0.2">
      <c r="A92" s="197" t="s">
        <v>695</v>
      </c>
      <c r="B92" s="204" t="s">
        <v>692</v>
      </c>
      <c r="C92" s="205" t="s">
        <v>716</v>
      </c>
      <c r="D92" s="205" t="s">
        <v>715</v>
      </c>
      <c r="E92" s="206">
        <v>14997.06</v>
      </c>
      <c r="F92" s="207"/>
      <c r="G92" s="208"/>
      <c r="H92" s="208"/>
      <c r="I92" s="208"/>
      <c r="J92" s="208"/>
      <c r="K92" s="208"/>
      <c r="L92" s="208">
        <f t="shared" si="4"/>
        <v>14997.06</v>
      </c>
      <c r="M92" s="209"/>
    </row>
    <row r="93" spans="1:14" s="194" customFormat="1" ht="10" x14ac:dyDescent="0.2">
      <c r="A93" s="197" t="s">
        <v>695</v>
      </c>
      <c r="B93" s="204" t="s">
        <v>692</v>
      </c>
      <c r="C93" s="205" t="s">
        <v>714</v>
      </c>
      <c r="D93" s="205" t="s">
        <v>713</v>
      </c>
      <c r="E93" s="206">
        <v>10259.15</v>
      </c>
      <c r="F93" s="207"/>
      <c r="G93" s="208"/>
      <c r="H93" s="208"/>
      <c r="I93" s="208"/>
      <c r="J93" s="208"/>
      <c r="K93" s="208"/>
      <c r="L93" s="208">
        <f t="shared" si="4"/>
        <v>10259.15</v>
      </c>
      <c r="M93" s="209"/>
    </row>
    <row r="94" spans="1:14" s="194" customFormat="1" ht="10" x14ac:dyDescent="0.2">
      <c r="A94" s="197" t="s">
        <v>695</v>
      </c>
      <c r="B94" s="204" t="s">
        <v>692</v>
      </c>
      <c r="C94" s="205" t="s">
        <v>712</v>
      </c>
      <c r="D94" s="205" t="s">
        <v>711</v>
      </c>
      <c r="E94" s="206">
        <v>2244</v>
      </c>
      <c r="F94" s="207"/>
      <c r="G94" s="208"/>
      <c r="H94" s="208"/>
      <c r="I94" s="208"/>
      <c r="J94" s="208"/>
      <c r="K94" s="208"/>
      <c r="L94" s="208">
        <f t="shared" si="4"/>
        <v>2244</v>
      </c>
      <c r="M94" s="209"/>
    </row>
    <row r="95" spans="1:14" s="194" customFormat="1" ht="10" x14ac:dyDescent="0.2">
      <c r="A95" s="197" t="s">
        <v>695</v>
      </c>
      <c r="B95" s="204" t="s">
        <v>692</v>
      </c>
      <c r="C95" s="205" t="s">
        <v>710</v>
      </c>
      <c r="D95" s="205" t="s">
        <v>709</v>
      </c>
      <c r="E95" s="206">
        <v>4320</v>
      </c>
      <c r="F95" s="207"/>
      <c r="G95" s="208"/>
      <c r="H95" s="208"/>
      <c r="I95" s="208"/>
      <c r="J95" s="208"/>
      <c r="K95" s="208"/>
      <c r="L95" s="208">
        <f t="shared" si="4"/>
        <v>4320</v>
      </c>
      <c r="M95" s="209"/>
    </row>
    <row r="96" spans="1:14" s="194" customFormat="1" ht="10" x14ac:dyDescent="0.2">
      <c r="A96" s="197" t="s">
        <v>695</v>
      </c>
      <c r="B96" s="204" t="s">
        <v>692</v>
      </c>
      <c r="C96" s="205" t="s">
        <v>708</v>
      </c>
      <c r="D96" s="205" t="s">
        <v>707</v>
      </c>
      <c r="E96" s="206">
        <v>3999.99</v>
      </c>
      <c r="F96" s="207"/>
      <c r="G96" s="208"/>
      <c r="H96" s="208"/>
      <c r="I96" s="208"/>
      <c r="J96" s="208"/>
      <c r="K96" s="208"/>
      <c r="L96" s="208">
        <f t="shared" si="4"/>
        <v>3999.99</v>
      </c>
      <c r="M96" s="209"/>
    </row>
    <row r="97" spans="1:14" s="194" customFormat="1" ht="10" x14ac:dyDescent="0.2">
      <c r="A97" s="197" t="s">
        <v>695</v>
      </c>
      <c r="B97" s="204" t="s">
        <v>692</v>
      </c>
      <c r="C97" s="205" t="s">
        <v>706</v>
      </c>
      <c r="D97" s="205" t="s">
        <v>705</v>
      </c>
      <c r="E97" s="206">
        <v>3583.33</v>
      </c>
      <c r="F97" s="207"/>
      <c r="G97" s="208"/>
      <c r="H97" s="208"/>
      <c r="I97" s="208"/>
      <c r="J97" s="208"/>
      <c r="K97" s="208"/>
      <c r="L97" s="208">
        <f t="shared" si="4"/>
        <v>3583.33</v>
      </c>
      <c r="M97" s="209"/>
    </row>
    <row r="98" spans="1:14" s="194" customFormat="1" ht="10" x14ac:dyDescent="0.2">
      <c r="A98" s="197" t="s">
        <v>695</v>
      </c>
      <c r="B98" s="204" t="s">
        <v>692</v>
      </c>
      <c r="C98" s="205" t="s">
        <v>704</v>
      </c>
      <c r="D98" s="205" t="s">
        <v>703</v>
      </c>
      <c r="E98" s="206">
        <v>2640</v>
      </c>
      <c r="F98" s="207"/>
      <c r="G98" s="208"/>
      <c r="H98" s="208"/>
      <c r="I98" s="208"/>
      <c r="J98" s="208"/>
      <c r="K98" s="208"/>
      <c r="L98" s="208">
        <f t="shared" si="4"/>
        <v>2640</v>
      </c>
      <c r="M98" s="209"/>
    </row>
    <row r="99" spans="1:14" s="194" customFormat="1" ht="10" x14ac:dyDescent="0.2">
      <c r="A99" s="197" t="s">
        <v>692</v>
      </c>
      <c r="B99" s="204" t="s">
        <v>926</v>
      </c>
      <c r="C99" s="205" t="s">
        <v>1014</v>
      </c>
      <c r="D99" s="205" t="s">
        <v>1013</v>
      </c>
      <c r="E99" s="206">
        <v>52222</v>
      </c>
      <c r="F99" s="207"/>
      <c r="G99" s="208"/>
      <c r="H99" s="208">
        <f t="shared" ref="H99:H104" si="5">SUM(G99:G99)</f>
        <v>0</v>
      </c>
      <c r="I99" s="208"/>
      <c r="J99" s="208"/>
      <c r="K99" s="208"/>
      <c r="L99" s="208">
        <f t="shared" ref="L99:L117" si="6">E99-H99</f>
        <v>52222</v>
      </c>
      <c r="M99" s="209">
        <v>2222</v>
      </c>
    </row>
    <row r="100" spans="1:14" s="194" customFormat="1" ht="10" x14ac:dyDescent="0.2">
      <c r="A100" s="197" t="s">
        <v>692</v>
      </c>
      <c r="B100" s="204" t="s">
        <v>926</v>
      </c>
      <c r="C100" s="205" t="s">
        <v>1007</v>
      </c>
      <c r="D100" s="205" t="s">
        <v>1006</v>
      </c>
      <c r="E100" s="206">
        <v>139265</v>
      </c>
      <c r="F100" s="207"/>
      <c r="G100" s="208"/>
      <c r="H100" s="208">
        <f t="shared" si="5"/>
        <v>0</v>
      </c>
      <c r="I100" s="208"/>
      <c r="J100" s="208"/>
      <c r="K100" s="208">
        <v>42421</v>
      </c>
      <c r="L100" s="208">
        <f t="shared" si="6"/>
        <v>139265</v>
      </c>
      <c r="M100" s="209">
        <v>42421</v>
      </c>
      <c r="N100" s="194" t="s">
        <v>1064</v>
      </c>
    </row>
    <row r="101" spans="1:14" s="194" customFormat="1" ht="10" x14ac:dyDescent="0.2">
      <c r="A101" s="197" t="s">
        <v>692</v>
      </c>
      <c r="B101" s="204" t="s">
        <v>926</v>
      </c>
      <c r="C101" s="205" t="s">
        <v>1005</v>
      </c>
      <c r="D101" s="205" t="s">
        <v>1004</v>
      </c>
      <c r="E101" s="206">
        <v>33600</v>
      </c>
      <c r="F101" s="207"/>
      <c r="G101" s="208"/>
      <c r="H101" s="208">
        <f t="shared" si="5"/>
        <v>0</v>
      </c>
      <c r="I101" s="208"/>
      <c r="J101" s="208"/>
      <c r="K101" s="208"/>
      <c r="L101" s="208">
        <f t="shared" si="6"/>
        <v>33600</v>
      </c>
      <c r="M101" s="209"/>
    </row>
    <row r="102" spans="1:14" s="194" customFormat="1" ht="10" x14ac:dyDescent="0.2">
      <c r="A102" s="197" t="s">
        <v>692</v>
      </c>
      <c r="B102" s="204" t="s">
        <v>926</v>
      </c>
      <c r="C102" s="205" t="s">
        <v>503</v>
      </c>
      <c r="D102" s="205" t="s">
        <v>504</v>
      </c>
      <c r="E102" s="206">
        <v>65603</v>
      </c>
      <c r="F102" s="207"/>
      <c r="G102" s="208"/>
      <c r="H102" s="208">
        <f t="shared" si="5"/>
        <v>0</v>
      </c>
      <c r="I102" s="208"/>
      <c r="J102" s="208"/>
      <c r="K102" s="208"/>
      <c r="L102" s="208">
        <f t="shared" si="6"/>
        <v>65603</v>
      </c>
      <c r="M102" s="209"/>
    </row>
    <row r="103" spans="1:14" s="194" customFormat="1" ht="10" x14ac:dyDescent="0.2">
      <c r="A103" s="197" t="s">
        <v>692</v>
      </c>
      <c r="B103" s="204" t="s">
        <v>926</v>
      </c>
      <c r="C103" s="205" t="s">
        <v>1002</v>
      </c>
      <c r="D103" s="205" t="s">
        <v>1001</v>
      </c>
      <c r="E103" s="206">
        <v>71390</v>
      </c>
      <c r="F103" s="207"/>
      <c r="G103" s="208"/>
      <c r="H103" s="208">
        <f t="shared" si="5"/>
        <v>0</v>
      </c>
      <c r="I103" s="208"/>
      <c r="J103" s="208"/>
      <c r="K103" s="208"/>
      <c r="L103" s="208">
        <f t="shared" si="6"/>
        <v>71390</v>
      </c>
      <c r="M103" s="209"/>
    </row>
    <row r="104" spans="1:14" s="194" customFormat="1" ht="10" x14ac:dyDescent="0.2">
      <c r="A104" s="197" t="s">
        <v>692</v>
      </c>
      <c r="B104" s="204" t="s">
        <v>926</v>
      </c>
      <c r="C104" s="205" t="s">
        <v>535</v>
      </c>
      <c r="D104" s="205" t="s">
        <v>536</v>
      </c>
      <c r="E104" s="206">
        <v>39462</v>
      </c>
      <c r="F104" s="207"/>
      <c r="G104" s="208"/>
      <c r="H104" s="208">
        <f t="shared" si="5"/>
        <v>0</v>
      </c>
      <c r="I104" s="208"/>
      <c r="J104" s="208"/>
      <c r="K104" s="208"/>
      <c r="L104" s="208">
        <f t="shared" si="6"/>
        <v>39462</v>
      </c>
      <c r="M104" s="209"/>
    </row>
    <row r="105" spans="1:14" s="194" customFormat="1" ht="10" x14ac:dyDescent="0.2">
      <c r="A105" s="197" t="s">
        <v>692</v>
      </c>
      <c r="B105" s="204" t="s">
        <v>926</v>
      </c>
      <c r="C105" s="205" t="s">
        <v>1000</v>
      </c>
      <c r="D105" s="205" t="s">
        <v>999</v>
      </c>
      <c r="E105" s="206">
        <v>3005</v>
      </c>
      <c r="F105" s="213"/>
      <c r="G105" s="208"/>
      <c r="H105" s="208"/>
      <c r="I105" s="208"/>
      <c r="J105" s="208"/>
      <c r="K105" s="208"/>
      <c r="L105" s="208">
        <f t="shared" si="6"/>
        <v>3005</v>
      </c>
      <c r="M105" s="209"/>
    </row>
    <row r="106" spans="1:14" s="194" customFormat="1" ht="10" x14ac:dyDescent="0.2">
      <c r="A106" s="197" t="s">
        <v>692</v>
      </c>
      <c r="B106" s="204" t="s">
        <v>926</v>
      </c>
      <c r="C106" s="205" t="s">
        <v>998</v>
      </c>
      <c r="D106" s="205" t="s">
        <v>997</v>
      </c>
      <c r="E106" s="206">
        <v>52695</v>
      </c>
      <c r="F106" s="207"/>
      <c r="G106" s="208"/>
      <c r="H106" s="208"/>
      <c r="I106" s="208"/>
      <c r="J106" s="208"/>
      <c r="K106" s="208"/>
      <c r="L106" s="208">
        <f t="shared" si="6"/>
        <v>52695</v>
      </c>
      <c r="M106" s="209"/>
    </row>
    <row r="107" spans="1:14" s="194" customFormat="1" ht="10" x14ac:dyDescent="0.2">
      <c r="A107" s="197" t="s">
        <v>692</v>
      </c>
      <c r="B107" s="204" t="s">
        <v>926</v>
      </c>
      <c r="C107" s="205" t="s">
        <v>996</v>
      </c>
      <c r="D107" s="205" t="s">
        <v>995</v>
      </c>
      <c r="E107" s="206">
        <v>52073</v>
      </c>
      <c r="F107" s="207"/>
      <c r="G107" s="208"/>
      <c r="H107" s="208"/>
      <c r="I107" s="208"/>
      <c r="J107" s="208"/>
      <c r="K107" s="208"/>
      <c r="L107" s="208">
        <f t="shared" si="6"/>
        <v>52073</v>
      </c>
      <c r="M107" s="209"/>
    </row>
    <row r="108" spans="1:14" s="194" customFormat="1" ht="10" x14ac:dyDescent="0.2">
      <c r="A108" s="197" t="s">
        <v>692</v>
      </c>
      <c r="B108" s="204" t="s">
        <v>926</v>
      </c>
      <c r="C108" s="205" t="s">
        <v>987</v>
      </c>
      <c r="D108" s="205" t="s">
        <v>986</v>
      </c>
      <c r="E108" s="206">
        <v>154341</v>
      </c>
      <c r="F108" s="207">
        <v>70000</v>
      </c>
      <c r="G108" s="208">
        <v>30000</v>
      </c>
      <c r="H108" s="208"/>
      <c r="I108" s="208">
        <v>50000</v>
      </c>
      <c r="J108" s="208"/>
      <c r="K108" s="208"/>
      <c r="L108" s="208">
        <f t="shared" si="6"/>
        <v>154341</v>
      </c>
      <c r="M108" s="209"/>
      <c r="N108" s="194" t="s">
        <v>742</v>
      </c>
    </row>
    <row r="109" spans="1:14" s="194" customFormat="1" ht="10" x14ac:dyDescent="0.2">
      <c r="A109" s="197" t="s">
        <v>692</v>
      </c>
      <c r="B109" s="204" t="s">
        <v>926</v>
      </c>
      <c r="C109" s="205" t="s">
        <v>982</v>
      </c>
      <c r="D109" s="205" t="s">
        <v>981</v>
      </c>
      <c r="E109" s="206">
        <v>111082.29999999999</v>
      </c>
      <c r="F109" s="207">
        <v>20000</v>
      </c>
      <c r="G109" s="208"/>
      <c r="H109" s="208"/>
      <c r="I109" s="208"/>
      <c r="J109" s="208"/>
      <c r="K109" s="208"/>
      <c r="L109" s="208">
        <f t="shared" si="6"/>
        <v>111082.29999999999</v>
      </c>
      <c r="M109" s="209"/>
      <c r="N109" s="194" t="s">
        <v>1053</v>
      </c>
    </row>
    <row r="110" spans="1:14" s="194" customFormat="1" ht="10" x14ac:dyDescent="0.2">
      <c r="A110" s="197" t="s">
        <v>692</v>
      </c>
      <c r="B110" s="204" t="s">
        <v>926</v>
      </c>
      <c r="C110" s="205" t="s">
        <v>497</v>
      </c>
      <c r="D110" s="205" t="s">
        <v>498</v>
      </c>
      <c r="E110" s="206">
        <v>75057</v>
      </c>
      <c r="F110" s="207"/>
      <c r="G110" s="208"/>
      <c r="H110" s="208"/>
      <c r="I110" s="208"/>
      <c r="J110" s="208"/>
      <c r="K110" s="208"/>
      <c r="L110" s="208">
        <f t="shared" si="6"/>
        <v>75057</v>
      </c>
      <c r="M110" s="209"/>
    </row>
    <row r="111" spans="1:14" s="194" customFormat="1" ht="10" x14ac:dyDescent="0.2">
      <c r="A111" s="197" t="s">
        <v>692</v>
      </c>
      <c r="B111" s="204" t="s">
        <v>926</v>
      </c>
      <c r="C111" s="205" t="s">
        <v>980</v>
      </c>
      <c r="D111" s="205" t="s">
        <v>979</v>
      </c>
      <c r="E111" s="206">
        <v>74631</v>
      </c>
      <c r="F111" s="207"/>
      <c r="G111" s="208"/>
      <c r="H111" s="208"/>
      <c r="I111" s="208"/>
      <c r="J111" s="208"/>
      <c r="K111" s="208"/>
      <c r="L111" s="208">
        <f t="shared" si="6"/>
        <v>74631</v>
      </c>
      <c r="M111" s="209"/>
    </row>
    <row r="112" spans="1:14" s="194" customFormat="1" ht="10" x14ac:dyDescent="0.2">
      <c r="A112" s="197" t="s">
        <v>692</v>
      </c>
      <c r="B112" s="204" t="s">
        <v>926</v>
      </c>
      <c r="C112" s="205" t="s">
        <v>978</v>
      </c>
      <c r="D112" s="205" t="s">
        <v>977</v>
      </c>
      <c r="E112" s="206">
        <v>58528</v>
      </c>
      <c r="F112" s="207"/>
      <c r="G112" s="208"/>
      <c r="H112" s="208"/>
      <c r="I112" s="208"/>
      <c r="J112" s="208"/>
      <c r="K112" s="208"/>
      <c r="L112" s="208">
        <f t="shared" si="6"/>
        <v>58528</v>
      </c>
      <c r="M112" s="209"/>
    </row>
    <row r="113" spans="1:20" s="194" customFormat="1" ht="10" x14ac:dyDescent="0.2">
      <c r="A113" s="197" t="s">
        <v>692</v>
      </c>
      <c r="B113" s="204" t="s">
        <v>926</v>
      </c>
      <c r="C113" s="205" t="s">
        <v>976</v>
      </c>
      <c r="D113" s="205" t="s">
        <v>975</v>
      </c>
      <c r="E113" s="206">
        <v>58460</v>
      </c>
      <c r="F113" s="207"/>
      <c r="G113" s="208"/>
      <c r="H113" s="208"/>
      <c r="I113" s="208"/>
      <c r="J113" s="208"/>
      <c r="K113" s="208"/>
      <c r="L113" s="208">
        <f t="shared" si="6"/>
        <v>58460</v>
      </c>
      <c r="M113" s="209"/>
    </row>
    <row r="114" spans="1:20" s="194" customFormat="1" ht="10" x14ac:dyDescent="0.2">
      <c r="A114" s="197" t="s">
        <v>692</v>
      </c>
      <c r="B114" s="204" t="s">
        <v>926</v>
      </c>
      <c r="C114" s="205" t="s">
        <v>974</v>
      </c>
      <c r="D114" s="205" t="s">
        <v>973</v>
      </c>
      <c r="E114" s="206">
        <v>55110</v>
      </c>
      <c r="F114" s="207"/>
      <c r="G114" s="208"/>
      <c r="H114" s="208"/>
      <c r="I114" s="208"/>
      <c r="J114" s="208"/>
      <c r="K114" s="208"/>
      <c r="L114" s="208">
        <f t="shared" si="6"/>
        <v>55110</v>
      </c>
      <c r="M114" s="209"/>
    </row>
    <row r="115" spans="1:20" s="194" customFormat="1" ht="10" x14ac:dyDescent="0.2">
      <c r="A115" s="197" t="s">
        <v>692</v>
      </c>
      <c r="B115" s="204" t="s">
        <v>926</v>
      </c>
      <c r="C115" s="205" t="s">
        <v>972</v>
      </c>
      <c r="D115" s="205" t="s">
        <v>971</v>
      </c>
      <c r="E115" s="206">
        <v>22000</v>
      </c>
      <c r="F115" s="207"/>
      <c r="G115" s="208"/>
      <c r="H115" s="208"/>
      <c r="I115" s="208"/>
      <c r="J115" s="208"/>
      <c r="K115" s="208">
        <v>22000</v>
      </c>
      <c r="L115" s="208">
        <v>0</v>
      </c>
      <c r="M115" s="209">
        <v>22000</v>
      </c>
      <c r="N115" s="194" t="s">
        <v>1041</v>
      </c>
    </row>
    <row r="116" spans="1:20" s="194" customFormat="1" ht="10" x14ac:dyDescent="0.2">
      <c r="A116" s="197" t="s">
        <v>692</v>
      </c>
      <c r="B116" s="204" t="s">
        <v>926</v>
      </c>
      <c r="C116" s="205" t="s">
        <v>521</v>
      </c>
      <c r="D116" s="205" t="s">
        <v>522</v>
      </c>
      <c r="E116" s="206">
        <v>48680</v>
      </c>
      <c r="F116" s="207"/>
      <c r="G116" s="208"/>
      <c r="H116" s="208"/>
      <c r="I116" s="208"/>
      <c r="J116" s="208"/>
      <c r="K116" s="208"/>
      <c r="L116" s="208">
        <f t="shared" si="6"/>
        <v>48680</v>
      </c>
      <c r="M116" s="209"/>
    </row>
    <row r="117" spans="1:20" s="194" customFormat="1" ht="10" x14ac:dyDescent="0.2">
      <c r="A117" s="197" t="s">
        <v>692</v>
      </c>
      <c r="B117" s="204" t="s">
        <v>926</v>
      </c>
      <c r="C117" s="205" t="s">
        <v>970</v>
      </c>
      <c r="D117" s="205" t="s">
        <v>969</v>
      </c>
      <c r="E117" s="206">
        <v>45344</v>
      </c>
      <c r="F117" s="207"/>
      <c r="G117" s="208"/>
      <c r="H117" s="208"/>
      <c r="I117" s="208"/>
      <c r="J117" s="208"/>
      <c r="K117" s="208"/>
      <c r="L117" s="208">
        <f t="shared" si="6"/>
        <v>45344</v>
      </c>
      <c r="M117" s="209"/>
    </row>
    <row r="118" spans="1:20" s="194" customFormat="1" ht="10" x14ac:dyDescent="0.2">
      <c r="A118" s="197" t="s">
        <v>692</v>
      </c>
      <c r="B118" s="204" t="s">
        <v>926</v>
      </c>
      <c r="C118" s="205" t="s">
        <v>968</v>
      </c>
      <c r="D118" s="205" t="s">
        <v>967</v>
      </c>
      <c r="E118" s="206">
        <v>42420</v>
      </c>
      <c r="F118" s="207"/>
      <c r="G118" s="208"/>
      <c r="H118" s="208"/>
      <c r="I118" s="208"/>
      <c r="J118" s="208"/>
      <c r="K118" s="208"/>
      <c r="L118" s="208">
        <f t="shared" ref="L118:L122" si="7">E118-K118</f>
        <v>42420</v>
      </c>
      <c r="M118" s="209"/>
      <c r="N118" s="194" t="s">
        <v>966</v>
      </c>
      <c r="T118" s="194">
        <v>733644253</v>
      </c>
    </row>
    <row r="119" spans="1:20" s="194" customFormat="1" ht="10" x14ac:dyDescent="0.2">
      <c r="A119" s="197" t="s">
        <v>692</v>
      </c>
      <c r="B119" s="204" t="s">
        <v>926</v>
      </c>
      <c r="C119" s="205" t="s">
        <v>965</v>
      </c>
      <c r="D119" s="205" t="s">
        <v>964</v>
      </c>
      <c r="E119" s="206">
        <v>21131.3</v>
      </c>
      <c r="F119" s="207"/>
      <c r="G119" s="208"/>
      <c r="H119" s="208"/>
      <c r="I119" s="208">
        <v>20000</v>
      </c>
      <c r="J119" s="208"/>
      <c r="K119" s="208"/>
      <c r="L119" s="208">
        <f t="shared" si="7"/>
        <v>21131.3</v>
      </c>
      <c r="M119" s="209"/>
    </row>
    <row r="120" spans="1:20" s="194" customFormat="1" ht="10" x14ac:dyDescent="0.2">
      <c r="A120" s="197" t="s">
        <v>692</v>
      </c>
      <c r="B120" s="204" t="s">
        <v>926</v>
      </c>
      <c r="C120" s="205" t="s">
        <v>963</v>
      </c>
      <c r="D120" s="205" t="s">
        <v>962</v>
      </c>
      <c r="E120" s="206">
        <v>21210</v>
      </c>
      <c r="F120" s="207"/>
      <c r="G120" s="208"/>
      <c r="H120" s="208"/>
      <c r="I120" s="208"/>
      <c r="J120" s="208"/>
      <c r="K120" s="208"/>
      <c r="L120" s="208">
        <f t="shared" si="7"/>
        <v>21210</v>
      </c>
      <c r="M120" s="209"/>
    </row>
    <row r="121" spans="1:20" s="194" customFormat="1" ht="10" x14ac:dyDescent="0.2">
      <c r="A121" s="197" t="s">
        <v>692</v>
      </c>
      <c r="B121" s="204" t="s">
        <v>926</v>
      </c>
      <c r="C121" s="205" t="s">
        <v>961</v>
      </c>
      <c r="D121" s="205" t="s">
        <v>960</v>
      </c>
      <c r="E121" s="206">
        <v>7540</v>
      </c>
      <c r="F121" s="207"/>
      <c r="G121" s="208"/>
      <c r="H121" s="208"/>
      <c r="I121" s="208"/>
      <c r="J121" s="208"/>
      <c r="K121" s="208"/>
      <c r="L121" s="208">
        <f t="shared" si="7"/>
        <v>7540</v>
      </c>
      <c r="M121" s="209"/>
    </row>
    <row r="122" spans="1:20" s="194" customFormat="1" ht="10" x14ac:dyDescent="0.2">
      <c r="A122" s="197" t="s">
        <v>692</v>
      </c>
      <c r="B122" s="204" t="s">
        <v>926</v>
      </c>
      <c r="C122" s="205" t="s">
        <v>959</v>
      </c>
      <c r="D122" s="205" t="s">
        <v>958</v>
      </c>
      <c r="E122" s="206">
        <v>6264</v>
      </c>
      <c r="F122" s="207"/>
      <c r="G122" s="208"/>
      <c r="H122" s="208"/>
      <c r="I122" s="208"/>
      <c r="J122" s="208"/>
      <c r="K122" s="208"/>
      <c r="L122" s="208">
        <f t="shared" si="7"/>
        <v>6264</v>
      </c>
      <c r="M122" s="209"/>
    </row>
    <row r="123" spans="1:20" s="194" customFormat="1" ht="10" x14ac:dyDescent="0.2">
      <c r="A123" s="197" t="s">
        <v>916</v>
      </c>
      <c r="B123" s="204" t="s">
        <v>926</v>
      </c>
      <c r="C123" s="205" t="s">
        <v>954</v>
      </c>
      <c r="D123" s="205" t="s">
        <v>953</v>
      </c>
      <c r="E123" s="206">
        <v>166237.41</v>
      </c>
      <c r="F123" s="207"/>
      <c r="G123" s="208"/>
      <c r="H123" s="208">
        <v>87870</v>
      </c>
      <c r="I123" s="208"/>
      <c r="J123" s="208"/>
      <c r="K123" s="208">
        <v>30000</v>
      </c>
      <c r="L123" s="208">
        <f>E123-H123</f>
        <v>78367.41</v>
      </c>
      <c r="M123" s="209">
        <v>30000</v>
      </c>
      <c r="N123" s="194" t="s">
        <v>1040</v>
      </c>
    </row>
    <row r="124" spans="1:20" s="194" customFormat="1" ht="10" x14ac:dyDescent="0.2">
      <c r="A124" s="197" t="s">
        <v>916</v>
      </c>
      <c r="B124" s="204" t="s">
        <v>926</v>
      </c>
      <c r="C124" s="205" t="s">
        <v>952</v>
      </c>
      <c r="D124" s="205" t="s">
        <v>951</v>
      </c>
      <c r="E124" s="206">
        <v>58305.48</v>
      </c>
      <c r="F124" s="207"/>
      <c r="G124" s="208"/>
      <c r="H124" s="208"/>
      <c r="I124" s="208"/>
      <c r="J124" s="208"/>
      <c r="K124" s="208"/>
      <c r="L124" s="208">
        <f t="shared" ref="L124:L130" si="8">E124-H124</f>
        <v>58305.48</v>
      </c>
      <c r="M124" s="209"/>
      <c r="N124" s="194" t="s">
        <v>950</v>
      </c>
    </row>
    <row r="125" spans="1:20" s="194" customFormat="1" ht="10" x14ac:dyDescent="0.2">
      <c r="A125" s="197" t="s">
        <v>916</v>
      </c>
      <c r="B125" s="204" t="s">
        <v>926</v>
      </c>
      <c r="C125" s="205" t="s">
        <v>949</v>
      </c>
      <c r="D125" s="205" t="s">
        <v>948</v>
      </c>
      <c r="E125" s="206">
        <v>103008</v>
      </c>
      <c r="F125" s="207"/>
      <c r="G125" s="208"/>
      <c r="H125" s="208"/>
      <c r="I125" s="208"/>
      <c r="J125" s="208"/>
      <c r="K125" s="208"/>
      <c r="L125" s="208">
        <f t="shared" si="8"/>
        <v>103008</v>
      </c>
      <c r="M125" s="209"/>
      <c r="N125" s="194" t="s">
        <v>947</v>
      </c>
    </row>
    <row r="126" spans="1:20" s="194" customFormat="1" ht="10" x14ac:dyDescent="0.2">
      <c r="A126" s="197" t="s">
        <v>916</v>
      </c>
      <c r="B126" s="204" t="s">
        <v>926</v>
      </c>
      <c r="C126" s="205" t="s">
        <v>944</v>
      </c>
      <c r="D126" s="205" t="s">
        <v>943</v>
      </c>
      <c r="E126" s="206">
        <v>70959.92</v>
      </c>
      <c r="F126" s="207"/>
      <c r="G126" s="208"/>
      <c r="H126" s="208"/>
      <c r="I126" s="208">
        <v>50000</v>
      </c>
      <c r="J126" s="208"/>
      <c r="K126" s="208"/>
      <c r="L126" s="208">
        <f t="shared" si="8"/>
        <v>70959.92</v>
      </c>
      <c r="M126" s="209"/>
    </row>
    <row r="127" spans="1:20" s="194" customFormat="1" ht="10" x14ac:dyDescent="0.2">
      <c r="A127" s="197" t="s">
        <v>916</v>
      </c>
      <c r="B127" s="204" t="s">
        <v>926</v>
      </c>
      <c r="C127" s="205" t="s">
        <v>915</v>
      </c>
      <c r="D127" s="205" t="s">
        <v>914</v>
      </c>
      <c r="E127" s="206">
        <v>60708.22</v>
      </c>
      <c r="F127" s="207">
        <v>30000</v>
      </c>
      <c r="G127" s="208"/>
      <c r="H127" s="208"/>
      <c r="I127" s="208"/>
      <c r="J127" s="208"/>
      <c r="K127" s="208"/>
      <c r="L127" s="208">
        <f t="shared" si="8"/>
        <v>60708.22</v>
      </c>
      <c r="M127" s="209"/>
    </row>
    <row r="128" spans="1:20" s="194" customFormat="1" ht="10" x14ac:dyDescent="0.2">
      <c r="A128" s="197" t="s">
        <v>916</v>
      </c>
      <c r="B128" s="204" t="s">
        <v>926</v>
      </c>
      <c r="C128" s="205" t="s">
        <v>942</v>
      </c>
      <c r="D128" s="205" t="s">
        <v>941</v>
      </c>
      <c r="E128" s="206">
        <v>46543.88</v>
      </c>
      <c r="F128" s="207"/>
      <c r="G128" s="208"/>
      <c r="H128" s="208"/>
      <c r="I128" s="208"/>
      <c r="J128" s="208"/>
      <c r="K128" s="208"/>
      <c r="L128" s="208">
        <f t="shared" si="8"/>
        <v>46543.88</v>
      </c>
      <c r="M128" s="209"/>
    </row>
    <row r="129" spans="1:14" s="194" customFormat="1" ht="10" x14ac:dyDescent="0.2">
      <c r="A129" s="197" t="s">
        <v>916</v>
      </c>
      <c r="B129" s="204" t="s">
        <v>926</v>
      </c>
      <c r="C129" s="205" t="s">
        <v>940</v>
      </c>
      <c r="D129" s="205" t="s">
        <v>939</v>
      </c>
      <c r="E129" s="206">
        <v>45769.599999999999</v>
      </c>
      <c r="F129" s="207"/>
      <c r="G129" s="208"/>
      <c r="H129" s="208"/>
      <c r="I129" s="208"/>
      <c r="J129" s="208"/>
      <c r="K129" s="208"/>
      <c r="L129" s="208">
        <f t="shared" si="8"/>
        <v>45769.599999999999</v>
      </c>
      <c r="M129" s="209"/>
    </row>
    <row r="130" spans="1:14" s="194" customFormat="1" ht="10" x14ac:dyDescent="0.2">
      <c r="A130" s="197" t="s">
        <v>916</v>
      </c>
      <c r="B130" s="204" t="s">
        <v>926</v>
      </c>
      <c r="C130" s="205" t="s">
        <v>938</v>
      </c>
      <c r="D130" s="205" t="s">
        <v>937</v>
      </c>
      <c r="E130" s="206">
        <v>45050.78</v>
      </c>
      <c r="F130" s="207"/>
      <c r="G130" s="208"/>
      <c r="H130" s="208"/>
      <c r="I130" s="208"/>
      <c r="J130" s="208"/>
      <c r="K130" s="208"/>
      <c r="L130" s="208">
        <f t="shared" si="8"/>
        <v>45050.78</v>
      </c>
      <c r="M130" s="209"/>
    </row>
    <row r="131" spans="1:14" s="194" customFormat="1" ht="10" x14ac:dyDescent="0.2">
      <c r="A131" s="197" t="s">
        <v>916</v>
      </c>
      <c r="B131" s="204" t="s">
        <v>926</v>
      </c>
      <c r="C131" s="205" t="s">
        <v>934</v>
      </c>
      <c r="D131" s="205" t="s">
        <v>933</v>
      </c>
      <c r="E131" s="206">
        <v>36471.93</v>
      </c>
      <c r="F131" s="207"/>
      <c r="G131" s="208"/>
      <c r="H131" s="208"/>
      <c r="I131" s="208"/>
      <c r="J131" s="208"/>
      <c r="K131" s="208"/>
      <c r="L131" s="208">
        <f t="shared" ref="L131:L135" si="9">E131-K131</f>
        <v>36471.93</v>
      </c>
      <c r="M131" s="209"/>
    </row>
    <row r="132" spans="1:14" s="194" customFormat="1" ht="10" x14ac:dyDescent="0.2">
      <c r="A132" s="197" t="s">
        <v>916</v>
      </c>
      <c r="B132" s="204" t="s">
        <v>926</v>
      </c>
      <c r="C132" s="205" t="s">
        <v>932</v>
      </c>
      <c r="D132" s="205" t="s">
        <v>931</v>
      </c>
      <c r="E132" s="206">
        <v>27359.29</v>
      </c>
      <c r="F132" s="207"/>
      <c r="G132" s="208"/>
      <c r="H132" s="208"/>
      <c r="I132" s="208"/>
      <c r="J132" s="208"/>
      <c r="K132" s="208"/>
      <c r="L132" s="208">
        <f t="shared" si="9"/>
        <v>27359.29</v>
      </c>
      <c r="M132" s="209"/>
    </row>
    <row r="133" spans="1:14" s="194" customFormat="1" ht="10" x14ac:dyDescent="0.2">
      <c r="A133" s="197" t="s">
        <v>916</v>
      </c>
      <c r="B133" s="204" t="s">
        <v>926</v>
      </c>
      <c r="C133" s="205" t="s">
        <v>930</v>
      </c>
      <c r="D133" s="205" t="s">
        <v>929</v>
      </c>
      <c r="E133" s="206">
        <v>25447.439999999999</v>
      </c>
      <c r="F133" s="207"/>
      <c r="G133" s="208"/>
      <c r="H133" s="208"/>
      <c r="I133" s="208"/>
      <c r="J133" s="208"/>
      <c r="K133" s="208"/>
      <c r="L133" s="208">
        <f t="shared" si="9"/>
        <v>25447.439999999999</v>
      </c>
      <c r="M133" s="209"/>
    </row>
    <row r="134" spans="1:14" s="194" customFormat="1" ht="10" x14ac:dyDescent="0.2">
      <c r="A134" s="197" t="s">
        <v>916</v>
      </c>
      <c r="B134" s="204" t="s">
        <v>926</v>
      </c>
      <c r="C134" s="205" t="s">
        <v>928</v>
      </c>
      <c r="D134" s="205" t="s">
        <v>927</v>
      </c>
      <c r="E134" s="206">
        <v>13961.76</v>
      </c>
      <c r="F134" s="207"/>
      <c r="G134" s="208"/>
      <c r="H134" s="208"/>
      <c r="I134" s="208"/>
      <c r="J134" s="208"/>
      <c r="K134" s="208"/>
      <c r="L134" s="208">
        <f t="shared" si="9"/>
        <v>13961.76</v>
      </c>
      <c r="M134" s="209"/>
    </row>
    <row r="135" spans="1:14" s="194" customFormat="1" ht="10" x14ac:dyDescent="0.2">
      <c r="A135" s="197" t="s">
        <v>916</v>
      </c>
      <c r="B135" s="204" t="s">
        <v>926</v>
      </c>
      <c r="C135" s="205" t="s">
        <v>925</v>
      </c>
      <c r="D135" s="205" t="s">
        <v>924</v>
      </c>
      <c r="E135" s="206">
        <v>9350.7999999999993</v>
      </c>
      <c r="F135" s="207"/>
      <c r="G135" s="208"/>
      <c r="H135" s="208"/>
      <c r="I135" s="208"/>
      <c r="J135" s="208"/>
      <c r="K135" s="208"/>
      <c r="L135" s="208">
        <f t="shared" si="9"/>
        <v>9350.7999999999993</v>
      </c>
      <c r="M135" s="209"/>
    </row>
    <row r="136" spans="1:14" s="194" customFormat="1" ht="10" x14ac:dyDescent="0.2">
      <c r="A136" s="197"/>
      <c r="B136" s="204"/>
      <c r="C136" s="205"/>
      <c r="D136" s="205"/>
      <c r="E136" s="206"/>
      <c r="F136" s="207"/>
      <c r="G136" s="208"/>
      <c r="H136" s="208"/>
      <c r="I136" s="208"/>
      <c r="J136" s="208"/>
      <c r="K136" s="208"/>
      <c r="L136" s="208"/>
      <c r="M136" s="209"/>
    </row>
    <row r="137" spans="1:14" s="194" customFormat="1" ht="10" x14ac:dyDescent="0.2">
      <c r="A137" s="197"/>
      <c r="B137" s="204"/>
      <c r="C137" s="205"/>
      <c r="D137" s="205"/>
      <c r="E137" s="206"/>
      <c r="F137" s="207"/>
      <c r="G137" s="208"/>
      <c r="H137" s="208"/>
      <c r="I137" s="208"/>
      <c r="J137" s="208"/>
      <c r="K137" s="208"/>
      <c r="L137" s="208"/>
      <c r="M137" s="209" t="s">
        <v>579</v>
      </c>
    </row>
    <row r="138" spans="1:14" s="194" customFormat="1" ht="11.5" x14ac:dyDescent="0.35">
      <c r="A138" s="214" t="s">
        <v>702</v>
      </c>
      <c r="B138" s="204"/>
      <c r="C138" s="205"/>
      <c r="D138" s="205"/>
      <c r="E138" s="215">
        <f t="shared" ref="E138:K138" si="10">SUM(E3:E137)</f>
        <v>6951786.3300000001</v>
      </c>
      <c r="F138" s="216">
        <f t="shared" si="10"/>
        <v>365000</v>
      </c>
      <c r="G138" s="216">
        <f t="shared" si="10"/>
        <v>70000</v>
      </c>
      <c r="H138" s="216">
        <f t="shared" si="10"/>
        <v>117870</v>
      </c>
      <c r="I138" s="216">
        <f t="shared" si="10"/>
        <v>120000</v>
      </c>
      <c r="J138" s="216">
        <f t="shared" si="10"/>
        <v>0</v>
      </c>
      <c r="K138" s="216">
        <f t="shared" si="10"/>
        <v>259883.51999999999</v>
      </c>
      <c r="L138" s="215"/>
      <c r="M138" s="217">
        <f>SUM(M3:M137)</f>
        <v>128791</v>
      </c>
    </row>
    <row r="139" spans="1:14" s="194" customFormat="1" ht="10" x14ac:dyDescent="0.2">
      <c r="A139" s="214"/>
      <c r="C139" s="218"/>
      <c r="D139" s="166"/>
      <c r="E139" s="219"/>
      <c r="F139" s="219"/>
      <c r="G139" s="219"/>
      <c r="H139" s="219"/>
      <c r="I139" s="219"/>
      <c r="J139" s="219"/>
      <c r="K139" s="219"/>
      <c r="L139" s="219"/>
      <c r="M139" s="219"/>
    </row>
    <row r="141" spans="1:14" x14ac:dyDescent="0.35">
      <c r="E141" s="223" t="s">
        <v>1031</v>
      </c>
    </row>
    <row r="142" spans="1:14" s="194" customFormat="1" ht="10" x14ac:dyDescent="0.2">
      <c r="A142" s="197" t="s">
        <v>693</v>
      </c>
      <c r="B142" s="204" t="s">
        <v>692</v>
      </c>
      <c r="C142" s="205" t="s">
        <v>913</v>
      </c>
      <c r="D142" s="205" t="s">
        <v>1024</v>
      </c>
      <c r="E142" s="206">
        <v>50363.85</v>
      </c>
      <c r="F142" s="207">
        <v>12000</v>
      </c>
      <c r="G142" s="208"/>
      <c r="H142" s="208"/>
      <c r="I142" s="208"/>
      <c r="J142" s="208"/>
      <c r="K142" s="208"/>
      <c r="L142" s="208">
        <f>E142-H142</f>
        <v>50363.85</v>
      </c>
      <c r="M142" s="209"/>
      <c r="N142" s="194" t="s">
        <v>1023</v>
      </c>
    </row>
    <row r="143" spans="1:14" s="194" customFormat="1" ht="10" x14ac:dyDescent="0.2">
      <c r="A143" s="197" t="s">
        <v>693</v>
      </c>
      <c r="B143" s="204" t="s">
        <v>692</v>
      </c>
      <c r="C143" s="205" t="s">
        <v>853</v>
      </c>
      <c r="D143" s="205" t="s">
        <v>701</v>
      </c>
      <c r="E143" s="206">
        <v>106132.02</v>
      </c>
      <c r="F143" s="207"/>
      <c r="G143" s="208"/>
      <c r="H143" s="208"/>
      <c r="I143" s="208"/>
      <c r="J143" s="208"/>
      <c r="K143" s="208"/>
      <c r="L143" s="208">
        <f>E143-H143</f>
        <v>106132.02</v>
      </c>
      <c r="M143" s="209"/>
      <c r="N143" s="194" t="s">
        <v>700</v>
      </c>
    </row>
    <row r="144" spans="1:14" s="194" customFormat="1" ht="10" x14ac:dyDescent="0.2">
      <c r="A144" s="197" t="s">
        <v>916</v>
      </c>
      <c r="B144" s="204" t="s">
        <v>926</v>
      </c>
      <c r="C144" s="205"/>
      <c r="D144" s="205" t="s">
        <v>956</v>
      </c>
      <c r="E144" s="206">
        <v>165030.25</v>
      </c>
      <c r="F144" s="207"/>
      <c r="G144" s="208"/>
      <c r="H144" s="208"/>
      <c r="I144" s="208"/>
      <c r="J144" s="208"/>
      <c r="K144" s="208"/>
      <c r="L144" s="208">
        <f>E144-H144</f>
        <v>165030.25</v>
      </c>
      <c r="M144" s="209"/>
      <c r="N144" s="194" t="s">
        <v>955</v>
      </c>
    </row>
    <row r="145" spans="1:15" s="194" customFormat="1" ht="10" x14ac:dyDescent="0.2">
      <c r="A145" s="197" t="s">
        <v>692</v>
      </c>
      <c r="B145" s="204" t="s">
        <v>926</v>
      </c>
      <c r="C145" s="205" t="s">
        <v>957</v>
      </c>
      <c r="D145" s="205" t="s">
        <v>918</v>
      </c>
      <c r="E145" s="206">
        <v>1120.5999999999999</v>
      </c>
      <c r="F145" s="207"/>
      <c r="G145" s="208"/>
      <c r="H145" s="208"/>
      <c r="I145" s="208"/>
      <c r="J145" s="208"/>
      <c r="K145" s="208"/>
      <c r="L145" s="208">
        <f>E145-K145</f>
        <v>1120.5999999999999</v>
      </c>
      <c r="M145" s="209"/>
      <c r="N145" s="194" t="s">
        <v>917</v>
      </c>
    </row>
    <row r="146" spans="1:15" s="194" customFormat="1" ht="10" x14ac:dyDescent="0.2">
      <c r="A146" s="197" t="s">
        <v>695</v>
      </c>
      <c r="B146" s="204" t="s">
        <v>692</v>
      </c>
      <c r="C146" s="205" t="s">
        <v>485</v>
      </c>
      <c r="D146" s="205" t="s">
        <v>486</v>
      </c>
      <c r="E146" s="206">
        <v>95045.87</v>
      </c>
      <c r="F146" s="207"/>
      <c r="G146" s="208"/>
      <c r="H146" s="208"/>
      <c r="I146" s="208"/>
      <c r="J146" s="208"/>
      <c r="K146" s="208"/>
      <c r="L146" s="208">
        <f>E146-H146</f>
        <v>95045.87</v>
      </c>
      <c r="M146" s="209"/>
      <c r="N146" s="194" t="s">
        <v>1016</v>
      </c>
    </row>
    <row r="147" spans="1:15" s="194" customFormat="1" ht="10" x14ac:dyDescent="0.2">
      <c r="A147" s="197" t="s">
        <v>693</v>
      </c>
      <c r="B147" s="204" t="s">
        <v>692</v>
      </c>
      <c r="C147" s="205" t="s">
        <v>920</v>
      </c>
      <c r="D147" s="205" t="s">
        <v>919</v>
      </c>
      <c r="E147" s="206">
        <v>26404.92</v>
      </c>
      <c r="F147" s="207"/>
      <c r="G147" s="208"/>
      <c r="H147" s="208"/>
      <c r="I147" s="208"/>
      <c r="J147" s="208"/>
      <c r="K147" s="208"/>
      <c r="L147" s="208">
        <f>E147-K147</f>
        <v>26404.92</v>
      </c>
      <c r="M147" s="209"/>
    </row>
    <row r="148" spans="1:15" s="194" customFormat="1" ht="10" x14ac:dyDescent="0.2">
      <c r="A148" s="197" t="s">
        <v>693</v>
      </c>
      <c r="B148" s="204" t="s">
        <v>692</v>
      </c>
      <c r="C148" s="205" t="s">
        <v>828</v>
      </c>
      <c r="D148" s="205" t="s">
        <v>827</v>
      </c>
      <c r="E148" s="206">
        <v>31291.02</v>
      </c>
      <c r="F148" s="207"/>
      <c r="G148" s="208"/>
      <c r="H148" s="208"/>
      <c r="I148" s="208"/>
      <c r="J148" s="208"/>
      <c r="K148" s="208"/>
      <c r="L148" s="208">
        <f>E148-K148</f>
        <v>31291.02</v>
      </c>
      <c r="M148" s="209"/>
    </row>
    <row r="149" spans="1:15" s="194" customFormat="1" ht="12.75" customHeight="1" x14ac:dyDescent="0.2">
      <c r="A149" s="197" t="s">
        <v>693</v>
      </c>
      <c r="B149" s="204" t="s">
        <v>692</v>
      </c>
      <c r="C149" s="205" t="s">
        <v>479</v>
      </c>
      <c r="D149" s="205" t="s">
        <v>480</v>
      </c>
      <c r="E149" s="206">
        <v>97625</v>
      </c>
      <c r="F149" s="207"/>
      <c r="G149" s="208"/>
      <c r="H149" s="208">
        <f>SUM(G149:G149)</f>
        <v>0</v>
      </c>
      <c r="I149" s="208">
        <v>65000</v>
      </c>
      <c r="J149" s="208"/>
      <c r="K149" s="208"/>
      <c r="L149" s="208">
        <f>E149-H149</f>
        <v>97625</v>
      </c>
      <c r="M149" s="209"/>
    </row>
    <row r="150" spans="1:15" s="194" customFormat="1" ht="10" x14ac:dyDescent="0.2">
      <c r="A150" s="197" t="s">
        <v>693</v>
      </c>
      <c r="B150" s="204" t="s">
        <v>692</v>
      </c>
      <c r="C150" s="205" t="s">
        <v>697</v>
      </c>
      <c r="D150" s="205" t="s">
        <v>696</v>
      </c>
      <c r="E150" s="206">
        <v>123635.23</v>
      </c>
      <c r="F150" s="207"/>
      <c r="G150" s="208"/>
      <c r="H150" s="208"/>
      <c r="I150" s="208"/>
      <c r="J150" s="208"/>
      <c r="K150" s="208"/>
      <c r="L150" s="208">
        <f>E150-H150</f>
        <v>123635.23</v>
      </c>
      <c r="M150" s="209"/>
      <c r="N150" s="194" t="s">
        <v>878</v>
      </c>
    </row>
    <row r="151" spans="1:15" s="194" customFormat="1" ht="10" x14ac:dyDescent="0.2">
      <c r="A151" s="197" t="s">
        <v>693</v>
      </c>
      <c r="B151" s="204" t="s">
        <v>692</v>
      </c>
      <c r="C151" s="205" t="s">
        <v>1022</v>
      </c>
      <c r="D151" s="205" t="s">
        <v>1021</v>
      </c>
      <c r="E151" s="206">
        <v>38944</v>
      </c>
      <c r="F151" s="207"/>
      <c r="G151" s="208"/>
      <c r="H151" s="208"/>
      <c r="I151" s="208"/>
      <c r="J151" s="208"/>
      <c r="K151" s="208"/>
      <c r="L151" s="208">
        <f>E151-H151</f>
        <v>38944</v>
      </c>
      <c r="M151" s="209"/>
      <c r="N151" s="194" t="s">
        <v>1020</v>
      </c>
    </row>
    <row r="152" spans="1:15" s="194" customFormat="1" ht="10" x14ac:dyDescent="0.2">
      <c r="A152" s="197" t="s">
        <v>693</v>
      </c>
      <c r="B152" s="204" t="s">
        <v>692</v>
      </c>
      <c r="C152" s="205" t="s">
        <v>864</v>
      </c>
      <c r="D152" s="205" t="s">
        <v>863</v>
      </c>
      <c r="E152" s="206">
        <v>217977.27</v>
      </c>
      <c r="F152" s="207"/>
      <c r="G152" s="208"/>
      <c r="H152" s="208"/>
      <c r="I152" s="208"/>
      <c r="J152" s="208">
        <v>50000</v>
      </c>
      <c r="K152" s="208"/>
      <c r="L152" s="208">
        <f>E152-H152</f>
        <v>217977.27</v>
      </c>
      <c r="M152" s="209"/>
      <c r="N152" s="194" t="s">
        <v>1019</v>
      </c>
    </row>
    <row r="153" spans="1:15" s="194" customFormat="1" ht="10" x14ac:dyDescent="0.2">
      <c r="A153" s="197" t="s">
        <v>916</v>
      </c>
      <c r="B153" s="204" t="s">
        <v>926</v>
      </c>
      <c r="C153" s="205" t="s">
        <v>923</v>
      </c>
      <c r="D153" s="205" t="s">
        <v>922</v>
      </c>
      <c r="E153" s="220"/>
      <c r="F153" s="221"/>
      <c r="G153" s="208"/>
      <c r="H153" s="208"/>
      <c r="I153" s="208"/>
      <c r="J153" s="208"/>
      <c r="K153" s="208"/>
      <c r="L153" s="208"/>
      <c r="M153" s="209"/>
      <c r="N153" s="209">
        <f>G153-I153</f>
        <v>0</v>
      </c>
      <c r="O153" s="194" t="s">
        <v>921</v>
      </c>
    </row>
    <row r="154" spans="1:15" s="194" customFormat="1" ht="10" x14ac:dyDescent="0.2">
      <c r="A154" s="197" t="s">
        <v>692</v>
      </c>
      <c r="B154" s="204" t="s">
        <v>926</v>
      </c>
      <c r="C154" s="205" t="s">
        <v>539</v>
      </c>
      <c r="D154" s="205" t="s">
        <v>540</v>
      </c>
      <c r="E154" s="206">
        <v>26515</v>
      </c>
      <c r="F154" s="207"/>
      <c r="G154" s="208"/>
      <c r="H154" s="208"/>
      <c r="I154" s="208"/>
      <c r="J154" s="208"/>
      <c r="K154" s="208"/>
      <c r="L154" s="208">
        <f>E154-K154</f>
        <v>26515</v>
      </c>
      <c r="M154" s="209"/>
    </row>
    <row r="155" spans="1:15" s="194" customFormat="1" ht="10" x14ac:dyDescent="0.2">
      <c r="A155" s="197" t="s">
        <v>692</v>
      </c>
      <c r="B155" s="204" t="s">
        <v>926</v>
      </c>
      <c r="C155" s="205" t="s">
        <v>491</v>
      </c>
      <c r="D155" s="205" t="s">
        <v>492</v>
      </c>
      <c r="E155" s="206">
        <v>63907.039999999994</v>
      </c>
      <c r="F155" s="207"/>
      <c r="G155" s="208"/>
      <c r="H155" s="208"/>
      <c r="I155" s="208"/>
      <c r="J155" s="208"/>
      <c r="K155" s="208"/>
      <c r="L155" s="208">
        <f>E155-H155</f>
        <v>63907.039999999994</v>
      </c>
      <c r="M155" s="209"/>
    </row>
    <row r="156" spans="1:15" s="194" customFormat="1" ht="10" x14ac:dyDescent="0.2">
      <c r="A156" s="222"/>
      <c r="C156" s="166"/>
      <c r="D156" s="166"/>
      <c r="E156" s="209"/>
      <c r="F156" s="209"/>
      <c r="G156" s="209"/>
      <c r="H156" s="209"/>
      <c r="I156" s="209"/>
      <c r="J156" s="209"/>
      <c r="K156" s="209"/>
      <c r="L156" s="209"/>
      <c r="M156" s="209"/>
    </row>
    <row r="157" spans="1:15" s="194" customFormat="1" ht="10" x14ac:dyDescent="0.2">
      <c r="A157" s="222"/>
      <c r="C157" s="166"/>
      <c r="D157" s="166"/>
      <c r="E157" s="209"/>
      <c r="F157" s="209"/>
      <c r="G157" s="209"/>
      <c r="H157" s="209"/>
      <c r="I157" s="209"/>
      <c r="J157" s="209"/>
      <c r="K157" s="209"/>
      <c r="L157" s="209"/>
      <c r="M157" s="209"/>
    </row>
    <row r="158" spans="1:15" ht="15.75" customHeight="1" x14ac:dyDescent="0.35">
      <c r="E158" s="223" t="s">
        <v>1030</v>
      </c>
    </row>
    <row r="159" spans="1:15" s="194" customFormat="1" ht="10" x14ac:dyDescent="0.2">
      <c r="A159" s="197" t="s">
        <v>693</v>
      </c>
      <c r="B159" s="204" t="s">
        <v>692</v>
      </c>
      <c r="C159" s="205" t="s">
        <v>822</v>
      </c>
      <c r="D159" s="205" t="s">
        <v>821</v>
      </c>
      <c r="E159" s="206">
        <v>30795.58</v>
      </c>
      <c r="F159" s="207"/>
      <c r="G159" s="208"/>
      <c r="H159" s="208"/>
      <c r="I159" s="208"/>
      <c r="J159" s="208"/>
      <c r="K159" s="208"/>
      <c r="L159" s="208">
        <f>E159-K159</f>
        <v>30795.58</v>
      </c>
      <c r="M159" s="209"/>
    </row>
    <row r="160" spans="1:15" s="194" customFormat="1" ht="10" x14ac:dyDescent="0.2">
      <c r="A160" s="197" t="s">
        <v>695</v>
      </c>
      <c r="B160" s="204" t="s">
        <v>692</v>
      </c>
      <c r="C160" s="205" t="s">
        <v>722</v>
      </c>
      <c r="D160" s="205" t="s">
        <v>721</v>
      </c>
      <c r="E160" s="206">
        <v>27439.200000000001</v>
      </c>
      <c r="F160" s="207"/>
      <c r="G160" s="208"/>
      <c r="H160" s="208"/>
      <c r="I160" s="208"/>
      <c r="J160" s="208"/>
      <c r="K160" s="208"/>
      <c r="L160" s="208">
        <f>E160-K160</f>
        <v>27439.200000000001</v>
      </c>
      <c r="M160" s="209"/>
    </row>
    <row r="161" spans="1:15" x14ac:dyDescent="0.35">
      <c r="A161" s="224"/>
    </row>
    <row r="162" spans="1:15" x14ac:dyDescent="0.35">
      <c r="E162" s="223" t="s">
        <v>1032</v>
      </c>
    </row>
    <row r="163" spans="1:15" s="194" customFormat="1" ht="10" x14ac:dyDescent="0.2">
      <c r="A163" s="197" t="s">
        <v>695</v>
      </c>
      <c r="B163" s="204" t="s">
        <v>692</v>
      </c>
      <c r="C163" s="205" t="s">
        <v>733</v>
      </c>
      <c r="D163" s="205" t="s">
        <v>699</v>
      </c>
      <c r="E163" s="206">
        <v>59811.56</v>
      </c>
      <c r="F163" s="207"/>
      <c r="G163" s="208"/>
      <c r="H163" s="208"/>
      <c r="I163" s="208"/>
      <c r="J163" s="208"/>
      <c r="K163" s="208"/>
      <c r="L163" s="208">
        <f>E163-H163</f>
        <v>59811.56</v>
      </c>
      <c r="M163" s="209"/>
      <c r="N163" s="194" t="s">
        <v>698</v>
      </c>
    </row>
    <row r="164" spans="1:15" s="194" customFormat="1" ht="10" x14ac:dyDescent="0.2">
      <c r="A164" s="197" t="s">
        <v>916</v>
      </c>
      <c r="B164" s="204" t="s">
        <v>926</v>
      </c>
      <c r="C164" s="205" t="s">
        <v>936</v>
      </c>
      <c r="D164" s="205" t="s">
        <v>935</v>
      </c>
      <c r="E164" s="206">
        <v>43367.03</v>
      </c>
      <c r="F164" s="207"/>
      <c r="G164" s="208"/>
      <c r="H164" s="208"/>
      <c r="I164" s="208"/>
      <c r="J164" s="208"/>
      <c r="K164" s="208"/>
      <c r="L164" s="208">
        <f>E164-K164</f>
        <v>43367.03</v>
      </c>
      <c r="M164" s="209"/>
    </row>
    <row r="165" spans="1:15" x14ac:dyDescent="0.35">
      <c r="E165" s="223"/>
    </row>
    <row r="167" spans="1:15" x14ac:dyDescent="0.35">
      <c r="E167" s="223" t="s">
        <v>1057</v>
      </c>
    </row>
    <row r="168" spans="1:15" s="194" customFormat="1" ht="10" x14ac:dyDescent="0.2">
      <c r="A168" s="197" t="s">
        <v>916</v>
      </c>
      <c r="B168" s="204" t="s">
        <v>926</v>
      </c>
      <c r="C168" s="205" t="s">
        <v>946</v>
      </c>
      <c r="D168" s="205" t="s">
        <v>945</v>
      </c>
      <c r="E168" s="206">
        <v>83234.240000000005</v>
      </c>
      <c r="F168" s="207"/>
      <c r="G168" s="208"/>
      <c r="H168" s="208"/>
      <c r="I168" s="208"/>
      <c r="J168" s="208"/>
      <c r="K168" s="208"/>
      <c r="L168" s="208">
        <f>E168-H168</f>
        <v>83234.240000000005</v>
      </c>
      <c r="M168" s="209"/>
      <c r="N168" s="194" t="s">
        <v>1042</v>
      </c>
    </row>
    <row r="171" spans="1:15" ht="14.25" customHeight="1" x14ac:dyDescent="0.35">
      <c r="E171" s="223" t="s">
        <v>1061</v>
      </c>
    </row>
    <row r="172" spans="1:15" s="194" customFormat="1" ht="10" x14ac:dyDescent="0.2">
      <c r="A172" s="197" t="s">
        <v>692</v>
      </c>
      <c r="B172" s="204" t="s">
        <v>926</v>
      </c>
      <c r="C172" s="205" t="s">
        <v>467</v>
      </c>
      <c r="D172" s="205" t="s">
        <v>468</v>
      </c>
      <c r="E172" s="206">
        <v>730164</v>
      </c>
      <c r="F172" s="207"/>
      <c r="G172" s="208"/>
      <c r="H172" s="208"/>
      <c r="I172" s="208"/>
      <c r="J172" s="208"/>
      <c r="K172" s="208"/>
      <c r="L172" s="208">
        <f t="shared" ref="L172:L195" si="11">E172-H172</f>
        <v>730164</v>
      </c>
      <c r="M172" s="209"/>
      <c r="N172" s="194" t="s">
        <v>994</v>
      </c>
    </row>
    <row r="173" spans="1:15" s="194" customFormat="1" ht="10" x14ac:dyDescent="0.2">
      <c r="A173" s="197" t="s">
        <v>692</v>
      </c>
      <c r="B173" s="204" t="s">
        <v>926</v>
      </c>
      <c r="C173" s="205" t="s">
        <v>469</v>
      </c>
      <c r="D173" s="205" t="s">
        <v>470</v>
      </c>
      <c r="E173" s="206">
        <v>459011</v>
      </c>
      <c r="F173" s="207"/>
      <c r="G173" s="208"/>
      <c r="H173" s="208"/>
      <c r="I173" s="208"/>
      <c r="J173" s="208"/>
      <c r="K173" s="208"/>
      <c r="L173" s="208">
        <f t="shared" si="11"/>
        <v>459011</v>
      </c>
      <c r="M173" s="209"/>
      <c r="N173" s="194" t="s">
        <v>1052</v>
      </c>
    </row>
    <row r="174" spans="1:15" s="194" customFormat="1" ht="10" x14ac:dyDescent="0.2">
      <c r="A174" s="197" t="s">
        <v>692</v>
      </c>
      <c r="B174" s="204" t="s">
        <v>926</v>
      </c>
      <c r="C174" s="205" t="s">
        <v>993</v>
      </c>
      <c r="D174" s="205" t="s">
        <v>992</v>
      </c>
      <c r="E174" s="206">
        <v>364164</v>
      </c>
      <c r="F174" s="207"/>
      <c r="G174" s="208"/>
      <c r="H174" s="208"/>
      <c r="I174" s="208"/>
      <c r="J174" s="208"/>
      <c r="K174" s="208"/>
      <c r="L174" s="208">
        <f t="shared" si="11"/>
        <v>364164</v>
      </c>
      <c r="M174" s="209"/>
      <c r="N174" s="194" t="s">
        <v>991</v>
      </c>
    </row>
    <row r="175" spans="1:15" s="194" customFormat="1" ht="10" x14ac:dyDescent="0.2">
      <c r="A175" s="197" t="s">
        <v>692</v>
      </c>
      <c r="B175" s="204" t="s">
        <v>926</v>
      </c>
      <c r="C175" s="205" t="s">
        <v>985</v>
      </c>
      <c r="D175" s="205" t="s">
        <v>984</v>
      </c>
      <c r="E175" s="206">
        <v>119232.91</v>
      </c>
      <c r="F175" s="207"/>
      <c r="G175" s="208"/>
      <c r="H175" s="208"/>
      <c r="I175" s="208"/>
      <c r="J175" s="208"/>
      <c r="K175" s="208"/>
      <c r="L175" s="208">
        <f t="shared" si="11"/>
        <v>119232.91</v>
      </c>
      <c r="M175" s="209"/>
      <c r="N175" s="194" t="s">
        <v>983</v>
      </c>
    </row>
    <row r="176" spans="1:15" s="194" customFormat="1" ht="10" x14ac:dyDescent="0.2">
      <c r="A176" s="197" t="s">
        <v>692</v>
      </c>
      <c r="B176" s="204" t="s">
        <v>926</v>
      </c>
      <c r="C176" s="205" t="s">
        <v>475</v>
      </c>
      <c r="D176" s="205" t="s">
        <v>476</v>
      </c>
      <c r="E176" s="206">
        <v>265938.56</v>
      </c>
      <c r="F176" s="207"/>
      <c r="G176" s="208"/>
      <c r="H176" s="208">
        <f t="shared" ref="H176:H182" si="12">SUM(G176:G176)</f>
        <v>0</v>
      </c>
      <c r="I176" s="208"/>
      <c r="J176" s="208"/>
      <c r="K176" s="208"/>
      <c r="L176" s="208">
        <f t="shared" si="11"/>
        <v>265938.56</v>
      </c>
      <c r="M176" s="209"/>
      <c r="O176" s="194" t="s">
        <v>1015</v>
      </c>
    </row>
    <row r="177" spans="1:15" s="194" customFormat="1" ht="10" x14ac:dyDescent="0.2">
      <c r="A177" s="197" t="s">
        <v>692</v>
      </c>
      <c r="B177" s="204" t="s">
        <v>926</v>
      </c>
      <c r="C177" s="205" t="s">
        <v>493</v>
      </c>
      <c r="D177" s="205" t="s">
        <v>494</v>
      </c>
      <c r="E177" s="206">
        <v>84824</v>
      </c>
      <c r="F177" s="207"/>
      <c r="G177" s="208"/>
      <c r="H177" s="208">
        <f t="shared" si="12"/>
        <v>0</v>
      </c>
      <c r="I177" s="208"/>
      <c r="J177" s="208"/>
      <c r="K177" s="208"/>
      <c r="L177" s="208">
        <f t="shared" si="11"/>
        <v>84824</v>
      </c>
      <c r="M177" s="209"/>
      <c r="N177" s="194" t="s">
        <v>1058</v>
      </c>
    </row>
    <row r="178" spans="1:15" s="194" customFormat="1" ht="10" x14ac:dyDescent="0.2">
      <c r="A178" s="197" t="s">
        <v>692</v>
      </c>
      <c r="B178" s="204" t="s">
        <v>926</v>
      </c>
      <c r="C178" s="205" t="s">
        <v>509</v>
      </c>
      <c r="D178" s="205" t="s">
        <v>510</v>
      </c>
      <c r="E178" s="206">
        <v>61038</v>
      </c>
      <c r="F178" s="207"/>
      <c r="G178" s="208"/>
      <c r="H178" s="208">
        <f t="shared" si="12"/>
        <v>0</v>
      </c>
      <c r="I178" s="208"/>
      <c r="J178" s="208"/>
      <c r="K178" s="208"/>
      <c r="L178" s="208">
        <f t="shared" si="11"/>
        <v>61038</v>
      </c>
      <c r="M178" s="209"/>
      <c r="N178" s="194" t="s">
        <v>1012</v>
      </c>
    </row>
    <row r="179" spans="1:15" s="194" customFormat="1" ht="10" x14ac:dyDescent="0.2">
      <c r="A179" s="197" t="s">
        <v>692</v>
      </c>
      <c r="B179" s="204" t="s">
        <v>926</v>
      </c>
      <c r="C179" s="205" t="s">
        <v>1011</v>
      </c>
      <c r="D179" s="205" t="s">
        <v>1010</v>
      </c>
      <c r="E179" s="206">
        <v>120925</v>
      </c>
      <c r="F179" s="207"/>
      <c r="G179" s="208"/>
      <c r="H179" s="208">
        <f t="shared" si="12"/>
        <v>0</v>
      </c>
      <c r="I179" s="208"/>
      <c r="J179" s="208"/>
      <c r="K179" s="208"/>
      <c r="L179" s="208">
        <f t="shared" si="11"/>
        <v>120925</v>
      </c>
      <c r="M179" s="209"/>
      <c r="N179" s="194" t="s">
        <v>1009</v>
      </c>
      <c r="O179" s="194" t="s">
        <v>1008</v>
      </c>
    </row>
    <row r="180" spans="1:15" s="194" customFormat="1" ht="10" x14ac:dyDescent="0.2">
      <c r="A180" s="197" t="s">
        <v>692</v>
      </c>
      <c r="B180" s="204" t="s">
        <v>926</v>
      </c>
      <c r="C180" s="205" t="s">
        <v>473</v>
      </c>
      <c r="D180" s="205" t="s">
        <v>474</v>
      </c>
      <c r="E180" s="206">
        <v>327956</v>
      </c>
      <c r="F180" s="207"/>
      <c r="G180" s="208"/>
      <c r="H180" s="208">
        <f t="shared" si="12"/>
        <v>0</v>
      </c>
      <c r="I180" s="208"/>
      <c r="J180" s="208"/>
      <c r="K180" s="208"/>
      <c r="L180" s="208">
        <f t="shared" si="11"/>
        <v>327956</v>
      </c>
      <c r="M180" s="209"/>
      <c r="O180" s="194" t="s">
        <v>1059</v>
      </c>
    </row>
    <row r="181" spans="1:15" s="194" customFormat="1" ht="10" x14ac:dyDescent="0.2">
      <c r="A181" s="197" t="s">
        <v>695</v>
      </c>
      <c r="B181" s="204" t="s">
        <v>692</v>
      </c>
      <c r="C181" s="205" t="s">
        <v>501</v>
      </c>
      <c r="D181" s="205" t="s">
        <v>502</v>
      </c>
      <c r="E181" s="206">
        <v>68859</v>
      </c>
      <c r="F181" s="207"/>
      <c r="G181" s="208"/>
      <c r="H181" s="208">
        <f t="shared" si="12"/>
        <v>0</v>
      </c>
      <c r="I181" s="208"/>
      <c r="J181" s="208"/>
      <c r="K181" s="208"/>
      <c r="L181" s="208">
        <f t="shared" si="11"/>
        <v>68859</v>
      </c>
      <c r="M181" s="209"/>
      <c r="N181" s="194" t="s">
        <v>742</v>
      </c>
    </row>
    <row r="182" spans="1:15" s="194" customFormat="1" ht="10" x14ac:dyDescent="0.2">
      <c r="A182" s="197" t="s">
        <v>692</v>
      </c>
      <c r="B182" s="204" t="s">
        <v>926</v>
      </c>
      <c r="C182" s="205" t="s">
        <v>543</v>
      </c>
      <c r="D182" s="205" t="s">
        <v>544</v>
      </c>
      <c r="E182" s="206">
        <v>27556.26</v>
      </c>
      <c r="F182" s="207"/>
      <c r="G182" s="208"/>
      <c r="H182" s="208">
        <f t="shared" si="12"/>
        <v>0</v>
      </c>
      <c r="I182" s="208"/>
      <c r="J182" s="208"/>
      <c r="K182" s="208"/>
      <c r="L182" s="208">
        <f t="shared" si="11"/>
        <v>27556.26</v>
      </c>
      <c r="M182" s="209"/>
    </row>
    <row r="183" spans="1:15" s="194" customFormat="1" ht="10" x14ac:dyDescent="0.2">
      <c r="A183" s="197" t="s">
        <v>692</v>
      </c>
      <c r="B183" s="204" t="s">
        <v>926</v>
      </c>
      <c r="C183" s="205" t="s">
        <v>505</v>
      </c>
      <c r="D183" s="205" t="s">
        <v>506</v>
      </c>
      <c r="E183" s="206">
        <v>65173.16</v>
      </c>
      <c r="F183" s="207"/>
      <c r="G183" s="208"/>
      <c r="H183" s="208"/>
      <c r="I183" s="208"/>
      <c r="J183" s="208"/>
      <c r="K183" s="208"/>
      <c r="L183" s="208">
        <f t="shared" si="11"/>
        <v>65173.16</v>
      </c>
      <c r="M183" s="209"/>
    </row>
    <row r="184" spans="1:15" s="194" customFormat="1" ht="10" x14ac:dyDescent="0.2">
      <c r="A184" s="197" t="s">
        <v>692</v>
      </c>
      <c r="B184" s="204" t="s">
        <v>926</v>
      </c>
      <c r="C184" s="205" t="s">
        <v>507</v>
      </c>
      <c r="D184" s="205" t="s">
        <v>508</v>
      </c>
      <c r="E184" s="206">
        <v>64959</v>
      </c>
      <c r="F184" s="207"/>
      <c r="G184" s="208"/>
      <c r="H184" s="208"/>
      <c r="I184" s="208"/>
      <c r="J184" s="208"/>
      <c r="K184" s="208"/>
      <c r="L184" s="208">
        <f t="shared" si="11"/>
        <v>64959</v>
      </c>
      <c r="M184" s="209"/>
    </row>
    <row r="185" spans="1:15" s="194" customFormat="1" ht="10" x14ac:dyDescent="0.2">
      <c r="A185" s="197" t="s">
        <v>692</v>
      </c>
      <c r="B185" s="204" t="s">
        <v>926</v>
      </c>
      <c r="C185" s="205" t="s">
        <v>495</v>
      </c>
      <c r="D185" s="205" t="s">
        <v>496</v>
      </c>
      <c r="E185" s="206">
        <v>80450.64</v>
      </c>
      <c r="F185" s="207"/>
      <c r="G185" s="208"/>
      <c r="H185" s="208"/>
      <c r="I185" s="208"/>
      <c r="J185" s="208"/>
      <c r="K185" s="208"/>
      <c r="L185" s="208">
        <f t="shared" si="11"/>
        <v>80450.64</v>
      </c>
      <c r="M185" s="209"/>
    </row>
    <row r="186" spans="1:15" s="194" customFormat="1" ht="10" x14ac:dyDescent="0.2">
      <c r="A186" s="197" t="s">
        <v>692</v>
      </c>
      <c r="B186" s="204" t="s">
        <v>926</v>
      </c>
      <c r="C186" s="205" t="s">
        <v>541</v>
      </c>
      <c r="D186" s="205" t="s">
        <v>542</v>
      </c>
      <c r="E186" s="206">
        <v>33150</v>
      </c>
      <c r="F186" s="207"/>
      <c r="G186" s="208"/>
      <c r="H186" s="208">
        <f>SUM(G186:G186)</f>
        <v>0</v>
      </c>
      <c r="I186" s="208"/>
      <c r="J186" s="208"/>
      <c r="K186" s="208"/>
      <c r="L186" s="208">
        <f t="shared" si="11"/>
        <v>33150</v>
      </c>
      <c r="M186" s="209"/>
    </row>
    <row r="187" spans="1:15" s="194" customFormat="1" ht="10" x14ac:dyDescent="0.2">
      <c r="A187" s="197" t="s">
        <v>693</v>
      </c>
      <c r="B187" s="204" t="s">
        <v>692</v>
      </c>
      <c r="C187" s="205" t="s">
        <v>477</v>
      </c>
      <c r="D187" s="205" t="s">
        <v>478</v>
      </c>
      <c r="E187" s="206">
        <v>108044</v>
      </c>
      <c r="F187" s="207">
        <v>50000</v>
      </c>
      <c r="G187" s="208"/>
      <c r="H187" s="208">
        <f>SUM(G187:G187)</f>
        <v>0</v>
      </c>
      <c r="I187" s="208"/>
      <c r="J187" s="208"/>
      <c r="K187" s="208"/>
      <c r="L187" s="208">
        <f t="shared" si="11"/>
        <v>108044</v>
      </c>
      <c r="M187" s="209"/>
      <c r="N187" s="194" t="s">
        <v>694</v>
      </c>
    </row>
    <row r="188" spans="1:15" s="194" customFormat="1" ht="10" x14ac:dyDescent="0.2">
      <c r="A188" s="197" t="s">
        <v>693</v>
      </c>
      <c r="B188" s="204" t="s">
        <v>692</v>
      </c>
      <c r="C188" s="205" t="s">
        <v>523</v>
      </c>
      <c r="D188" s="205" t="s">
        <v>524</v>
      </c>
      <c r="E188" s="206">
        <v>45925</v>
      </c>
      <c r="F188" s="207"/>
      <c r="G188" s="208"/>
      <c r="H188" s="208"/>
      <c r="I188" s="208"/>
      <c r="J188" s="208"/>
      <c r="K188" s="208"/>
      <c r="L188" s="208">
        <f t="shared" si="11"/>
        <v>45925</v>
      </c>
      <c r="M188" s="209"/>
    </row>
    <row r="189" spans="1:15" s="194" customFormat="1" ht="10" x14ac:dyDescent="0.2">
      <c r="A189" s="197" t="s">
        <v>692</v>
      </c>
      <c r="B189" s="204" t="s">
        <v>926</v>
      </c>
      <c r="C189" s="205" t="s">
        <v>513</v>
      </c>
      <c r="D189" s="205" t="s">
        <v>514</v>
      </c>
      <c r="E189" s="206">
        <v>57684</v>
      </c>
      <c r="F189" s="207"/>
      <c r="G189" s="208"/>
      <c r="H189" s="208">
        <f>SUM(G189:G189)</f>
        <v>0</v>
      </c>
      <c r="I189" s="208"/>
      <c r="J189" s="208"/>
      <c r="K189" s="208"/>
      <c r="L189" s="208">
        <f t="shared" si="11"/>
        <v>57684</v>
      </c>
      <c r="M189" s="209"/>
      <c r="N189" s="194" t="s">
        <v>1003</v>
      </c>
    </row>
    <row r="190" spans="1:15" s="194" customFormat="1" ht="10" x14ac:dyDescent="0.2">
      <c r="A190" s="197" t="s">
        <v>693</v>
      </c>
      <c r="B190" s="204" t="s">
        <v>692</v>
      </c>
      <c r="C190" s="205" t="s">
        <v>483</v>
      </c>
      <c r="D190" s="205" t="s">
        <v>484</v>
      </c>
      <c r="E190" s="206">
        <v>95445</v>
      </c>
      <c r="F190" s="207"/>
      <c r="G190" s="208"/>
      <c r="H190" s="208"/>
      <c r="I190" s="208"/>
      <c r="J190" s="208"/>
      <c r="K190" s="208"/>
      <c r="L190" s="208">
        <f t="shared" si="11"/>
        <v>95445</v>
      </c>
      <c r="M190" s="209"/>
    </row>
    <row r="191" spans="1:15" s="194" customFormat="1" ht="10" x14ac:dyDescent="0.2">
      <c r="A191" s="197" t="s">
        <v>693</v>
      </c>
      <c r="B191" s="204" t="s">
        <v>692</v>
      </c>
      <c r="C191" s="205" t="s">
        <v>525</v>
      </c>
      <c r="D191" s="205" t="s">
        <v>526</v>
      </c>
      <c r="E191" s="206">
        <v>45318.64</v>
      </c>
      <c r="F191" s="207"/>
      <c r="G191" s="208"/>
      <c r="H191" s="208"/>
      <c r="I191" s="208"/>
      <c r="J191" s="208"/>
      <c r="K191" s="208"/>
      <c r="L191" s="208">
        <f t="shared" si="11"/>
        <v>45318.64</v>
      </c>
      <c r="M191" s="209"/>
    </row>
    <row r="192" spans="1:15" s="194" customFormat="1" ht="10" x14ac:dyDescent="0.2">
      <c r="A192" s="197" t="s">
        <v>692</v>
      </c>
      <c r="B192" s="204" t="s">
        <v>926</v>
      </c>
      <c r="C192" s="205" t="s">
        <v>990</v>
      </c>
      <c r="D192" s="205" t="s">
        <v>989</v>
      </c>
      <c r="E192" s="206">
        <v>258635</v>
      </c>
      <c r="F192" s="207"/>
      <c r="G192" s="208"/>
      <c r="H192" s="208"/>
      <c r="I192" s="208"/>
      <c r="J192" s="208"/>
      <c r="K192" s="208"/>
      <c r="L192" s="208">
        <f t="shared" si="11"/>
        <v>258635</v>
      </c>
      <c r="M192" s="209"/>
      <c r="N192" s="194" t="s">
        <v>988</v>
      </c>
    </row>
    <row r="193" spans="1:14" s="194" customFormat="1" ht="10" x14ac:dyDescent="0.2">
      <c r="A193" s="197" t="s">
        <v>693</v>
      </c>
      <c r="B193" s="204" t="s">
        <v>692</v>
      </c>
      <c r="C193" s="205" t="s">
        <v>884</v>
      </c>
      <c r="D193" s="205" t="s">
        <v>883</v>
      </c>
      <c r="E193" s="206">
        <v>35991</v>
      </c>
      <c r="F193" s="207"/>
      <c r="G193" s="208"/>
      <c r="H193" s="208">
        <f>SUM(G193:G193)</f>
        <v>0</v>
      </c>
      <c r="I193" s="208"/>
      <c r="J193" s="208"/>
      <c r="K193" s="208"/>
      <c r="L193" s="208">
        <f t="shared" si="11"/>
        <v>35991</v>
      </c>
      <c r="M193" s="209"/>
      <c r="N193" s="194" t="s">
        <v>1062</v>
      </c>
    </row>
    <row r="194" spans="1:14" s="194" customFormat="1" ht="10" x14ac:dyDescent="0.2">
      <c r="A194" s="197" t="s">
        <v>693</v>
      </c>
      <c r="B194" s="204" t="s">
        <v>692</v>
      </c>
      <c r="C194" s="205" t="s">
        <v>531</v>
      </c>
      <c r="D194" s="205" t="s">
        <v>532</v>
      </c>
      <c r="E194" s="206">
        <v>42108</v>
      </c>
      <c r="F194" s="207"/>
      <c r="G194" s="208"/>
      <c r="H194" s="208">
        <f>SUM(G194:G194)</f>
        <v>0</v>
      </c>
      <c r="I194" s="208"/>
      <c r="J194" s="208"/>
      <c r="K194" s="208"/>
      <c r="L194" s="208">
        <f t="shared" si="11"/>
        <v>42108</v>
      </c>
      <c r="M194" s="209"/>
    </row>
    <row r="195" spans="1:14" s="194" customFormat="1" ht="10" x14ac:dyDescent="0.2">
      <c r="A195" s="197" t="s">
        <v>693</v>
      </c>
      <c r="B195" s="204" t="s">
        <v>692</v>
      </c>
      <c r="C195" s="205" t="s">
        <v>517</v>
      </c>
      <c r="D195" s="205" t="s">
        <v>518</v>
      </c>
      <c r="E195" s="206">
        <v>56510</v>
      </c>
      <c r="F195" s="207"/>
      <c r="G195" s="208"/>
      <c r="H195" s="208">
        <f>SUM(G195:G195)</f>
        <v>0</v>
      </c>
      <c r="I195" s="208"/>
      <c r="J195" s="208"/>
      <c r="K195" s="208"/>
      <c r="L195" s="208">
        <f t="shared" si="11"/>
        <v>56510</v>
      </c>
      <c r="M195" s="209"/>
    </row>
    <row r="196" spans="1:14" s="194" customFormat="1" ht="10" x14ac:dyDescent="0.2">
      <c r="A196" s="197" t="s">
        <v>693</v>
      </c>
      <c r="B196" s="204" t="s">
        <v>692</v>
      </c>
      <c r="C196" s="205" t="s">
        <v>880</v>
      </c>
      <c r="D196" s="205" t="s">
        <v>879</v>
      </c>
      <c r="E196" s="206">
        <v>19962.8</v>
      </c>
      <c r="F196" s="207"/>
      <c r="G196" s="208">
        <v>19000</v>
      </c>
      <c r="H196" s="208">
        <f>SUM(G196:G196)</f>
        <v>19000</v>
      </c>
      <c r="I196" s="208"/>
      <c r="J196" s="208"/>
      <c r="K196" s="208"/>
      <c r="L196" s="208">
        <f>E196</f>
        <v>19962.8</v>
      </c>
      <c r="M196" s="209"/>
      <c r="N196" s="194" t="s">
        <v>1043</v>
      </c>
    </row>
    <row r="197" spans="1:14" s="194" customFormat="1" ht="10" x14ac:dyDescent="0.2">
      <c r="A197" s="197" t="s">
        <v>692</v>
      </c>
      <c r="B197" s="204" t="s">
        <v>926</v>
      </c>
      <c r="C197" s="205" t="s">
        <v>481</v>
      </c>
      <c r="D197" s="205" t="s">
        <v>482</v>
      </c>
      <c r="E197" s="206">
        <v>96234</v>
      </c>
      <c r="F197" s="207"/>
      <c r="G197" s="208"/>
      <c r="H197" s="208">
        <f>SUM(G197:G197)</f>
        <v>0</v>
      </c>
      <c r="I197" s="208"/>
      <c r="J197" s="208"/>
      <c r="K197" s="208"/>
      <c r="L197" s="208">
        <f>E197-H197</f>
        <v>96234</v>
      </c>
      <c r="M197" s="209"/>
    </row>
    <row r="198" spans="1:14" s="194" customFormat="1" ht="10" x14ac:dyDescent="0.2">
      <c r="A198" s="197" t="s">
        <v>693</v>
      </c>
      <c r="B198" s="204" t="s">
        <v>692</v>
      </c>
      <c r="C198" s="205" t="s">
        <v>533</v>
      </c>
      <c r="D198" s="205" t="s">
        <v>534</v>
      </c>
      <c r="E198" s="206">
        <v>41962.76</v>
      </c>
      <c r="F198" s="207">
        <v>19000</v>
      </c>
      <c r="G198" s="208"/>
      <c r="H198" s="208"/>
      <c r="I198" s="208"/>
      <c r="J198" s="208"/>
      <c r="K198" s="208"/>
      <c r="L198" s="208">
        <f>E198-K198</f>
        <v>41962.76</v>
      </c>
      <c r="M198" s="209"/>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96"/>
  <sheetViews>
    <sheetView topLeftCell="B1" workbookViewId="0">
      <selection activeCell="D21" sqref="D21"/>
    </sheetView>
  </sheetViews>
  <sheetFormatPr defaultColWidth="9.1796875" defaultRowHeight="14.5" x14ac:dyDescent="0.35"/>
  <cols>
    <col min="1" max="1" width="8.1796875" customWidth="1"/>
    <col min="2" max="2" width="31.7265625" customWidth="1"/>
    <col min="3" max="5" width="15.453125" customWidth="1"/>
    <col min="6" max="6" width="113.453125" customWidth="1"/>
  </cols>
  <sheetData>
    <row r="2" spans="1:11" ht="29" x14ac:dyDescent="0.35">
      <c r="A2" s="173" t="s">
        <v>0</v>
      </c>
      <c r="B2" s="174" t="s">
        <v>1</v>
      </c>
      <c r="C2" s="175" t="s">
        <v>3</v>
      </c>
      <c r="D2" s="175" t="s">
        <v>1034</v>
      </c>
      <c r="E2" s="175" t="s">
        <v>671</v>
      </c>
      <c r="F2" s="176" t="s">
        <v>440</v>
      </c>
    </row>
    <row r="3" spans="1:11" x14ac:dyDescent="0.35">
      <c r="A3" s="106" t="s">
        <v>355</v>
      </c>
      <c r="B3" s="106" t="s">
        <v>356</v>
      </c>
      <c r="C3" s="109">
        <v>96606.9</v>
      </c>
      <c r="D3" s="109">
        <v>96606.9</v>
      </c>
      <c r="E3" s="109"/>
      <c r="F3" s="106" t="s">
        <v>1037</v>
      </c>
    </row>
    <row r="4" spans="1:11" x14ac:dyDescent="0.35">
      <c r="A4" s="106" t="s">
        <v>135</v>
      </c>
      <c r="B4" s="106" t="s">
        <v>456</v>
      </c>
      <c r="C4" s="109">
        <v>93497.61</v>
      </c>
      <c r="D4" s="109">
        <v>32162.46</v>
      </c>
      <c r="E4" s="159">
        <v>32162.45</v>
      </c>
      <c r="F4" s="106" t="s">
        <v>1038</v>
      </c>
    </row>
    <row r="5" spans="1:11" x14ac:dyDescent="0.35">
      <c r="A5" s="106" t="s">
        <v>62</v>
      </c>
      <c r="B5" s="106" t="s">
        <v>63</v>
      </c>
      <c r="C5" s="177">
        <v>39310.04</v>
      </c>
      <c r="D5" s="109">
        <v>30000</v>
      </c>
      <c r="E5" s="109">
        <v>23607</v>
      </c>
      <c r="F5" s="106" t="s">
        <v>1039</v>
      </c>
    </row>
    <row r="6" spans="1:11" x14ac:dyDescent="0.35">
      <c r="A6" s="172" t="s">
        <v>527</v>
      </c>
      <c r="B6" s="167" t="s">
        <v>528</v>
      </c>
      <c r="C6" s="159">
        <v>22517.360000000001</v>
      </c>
      <c r="D6" s="159">
        <v>22517.360000000001</v>
      </c>
      <c r="E6" s="159"/>
      <c r="F6" s="168" t="s">
        <v>1067</v>
      </c>
      <c r="G6" s="169"/>
      <c r="H6" s="170">
        <v>0</v>
      </c>
      <c r="I6" s="171"/>
      <c r="J6" s="163"/>
      <c r="K6" s="163"/>
    </row>
    <row r="7" spans="1:11" x14ac:dyDescent="0.35">
      <c r="A7" s="118" t="s">
        <v>471</v>
      </c>
      <c r="B7" s="148" t="s">
        <v>472</v>
      </c>
      <c r="C7" s="150">
        <v>426139</v>
      </c>
      <c r="D7" s="150">
        <v>100000</v>
      </c>
      <c r="E7" s="126"/>
      <c r="F7" s="106" t="s">
        <v>911</v>
      </c>
    </row>
    <row r="8" spans="1:11" x14ac:dyDescent="0.35">
      <c r="A8" s="106" t="s">
        <v>161</v>
      </c>
      <c r="B8" s="106" t="s">
        <v>162</v>
      </c>
      <c r="C8" s="109">
        <v>643110.43000000005</v>
      </c>
      <c r="D8" s="159">
        <v>160999.29999999999</v>
      </c>
      <c r="E8" s="109"/>
      <c r="F8" s="106" t="s">
        <v>1068</v>
      </c>
    </row>
    <row r="9" spans="1:11" ht="13.5" customHeight="1" x14ac:dyDescent="0.35">
      <c r="A9" s="106" t="s">
        <v>110</v>
      </c>
      <c r="B9" s="106" t="s">
        <v>111</v>
      </c>
      <c r="C9" s="109">
        <v>46762.57</v>
      </c>
      <c r="D9" s="109">
        <v>46762.57</v>
      </c>
      <c r="E9" s="109"/>
      <c r="F9" s="106" t="s">
        <v>912</v>
      </c>
    </row>
    <row r="10" spans="1:11" x14ac:dyDescent="0.35">
      <c r="A10" s="106" t="s">
        <v>7</v>
      </c>
      <c r="B10" s="106" t="s">
        <v>8</v>
      </c>
      <c r="C10" s="109">
        <v>29625.42</v>
      </c>
      <c r="D10" s="109">
        <v>29625.42</v>
      </c>
      <c r="E10" s="109"/>
      <c r="F10" s="106" t="s">
        <v>1036</v>
      </c>
    </row>
    <row r="11" spans="1:11" s="23" customFormat="1" x14ac:dyDescent="0.35">
      <c r="A11" s="106" t="s">
        <v>110</v>
      </c>
      <c r="B11" s="106" t="s">
        <v>328</v>
      </c>
      <c r="C11" s="109">
        <v>36592.589999999997</v>
      </c>
      <c r="D11" s="109">
        <v>5000</v>
      </c>
      <c r="E11" s="109"/>
      <c r="F11" s="106" t="s">
        <v>674</v>
      </c>
    </row>
    <row r="12" spans="1:11" x14ac:dyDescent="0.35">
      <c r="A12" s="106" t="s">
        <v>208</v>
      </c>
      <c r="B12" s="106" t="s">
        <v>209</v>
      </c>
      <c r="C12" s="177">
        <v>11762.24</v>
      </c>
      <c r="D12" s="177">
        <v>11762.24</v>
      </c>
      <c r="E12" s="177"/>
      <c r="F12" s="106" t="s">
        <v>1055</v>
      </c>
    </row>
    <row r="13" spans="1:11" ht="16" x14ac:dyDescent="0.5">
      <c r="A13" s="106"/>
      <c r="B13" s="106"/>
      <c r="C13" s="188">
        <f>SUM(C3:C12)</f>
        <v>1445924.1600000001</v>
      </c>
      <c r="D13" s="188">
        <f>SUM(D3:D12)</f>
        <v>535436.25</v>
      </c>
      <c r="E13" s="188">
        <f>SUM(E3:E12)</f>
        <v>55769.45</v>
      </c>
      <c r="F13" s="106"/>
    </row>
    <row r="14" spans="1:11" x14ac:dyDescent="0.35">
      <c r="A14" s="106"/>
      <c r="B14" s="106"/>
      <c r="C14" s="109"/>
      <c r="D14" s="109"/>
      <c r="E14" s="109"/>
      <c r="F14" s="106"/>
    </row>
    <row r="15" spans="1:11" x14ac:dyDescent="0.35">
      <c r="A15" s="106"/>
      <c r="B15" s="106"/>
      <c r="C15" s="109"/>
      <c r="D15" s="109"/>
      <c r="E15" s="109"/>
      <c r="F15" s="106"/>
    </row>
    <row r="16" spans="1:11" x14ac:dyDescent="0.35">
      <c r="A16" s="106"/>
      <c r="B16" s="106"/>
      <c r="C16" s="109"/>
      <c r="D16" s="109"/>
      <c r="E16" s="109"/>
      <c r="F16" s="106"/>
    </row>
    <row r="17" spans="1:10" x14ac:dyDescent="0.35">
      <c r="A17" s="106"/>
      <c r="B17" s="106"/>
      <c r="C17" s="189" t="s">
        <v>1056</v>
      </c>
      <c r="D17" s="113"/>
      <c r="E17" s="109"/>
      <c r="F17" s="106"/>
    </row>
    <row r="18" spans="1:10" x14ac:dyDescent="0.35">
      <c r="A18" s="106" t="s">
        <v>126</v>
      </c>
      <c r="B18" s="106" t="s">
        <v>127</v>
      </c>
      <c r="C18" s="109">
        <v>75912.33</v>
      </c>
      <c r="D18" s="109"/>
      <c r="E18" s="109"/>
      <c r="F18" s="106" t="s">
        <v>603</v>
      </c>
    </row>
    <row r="19" spans="1:10" x14ac:dyDescent="0.35">
      <c r="A19" s="106" t="s">
        <v>201</v>
      </c>
      <c r="B19" s="106" t="s">
        <v>202</v>
      </c>
      <c r="C19" s="177">
        <v>60715.11</v>
      </c>
      <c r="D19" s="177"/>
      <c r="E19" s="177"/>
      <c r="F19" s="106" t="s">
        <v>669</v>
      </c>
    </row>
    <row r="20" spans="1:10" x14ac:dyDescent="0.35">
      <c r="A20" s="106" t="s">
        <v>186</v>
      </c>
      <c r="B20" s="106" t="s">
        <v>187</v>
      </c>
      <c r="C20" s="109">
        <v>60317.19</v>
      </c>
      <c r="D20" s="109"/>
      <c r="E20" s="109"/>
      <c r="F20" s="106" t="s">
        <v>627</v>
      </c>
    </row>
    <row r="21" spans="1:10" x14ac:dyDescent="0.35">
      <c r="A21" s="106" t="s">
        <v>290</v>
      </c>
      <c r="B21" s="106" t="s">
        <v>291</v>
      </c>
      <c r="C21" s="109">
        <v>55627.67</v>
      </c>
      <c r="D21" s="109"/>
      <c r="E21" s="109"/>
      <c r="F21" s="106" t="s">
        <v>571</v>
      </c>
    </row>
    <row r="22" spans="1:10" x14ac:dyDescent="0.35">
      <c r="A22" s="106" t="s">
        <v>84</v>
      </c>
      <c r="B22" s="108" t="s">
        <v>85</v>
      </c>
      <c r="C22" s="109">
        <v>55583.09</v>
      </c>
      <c r="D22" s="109"/>
      <c r="E22" s="109"/>
      <c r="F22" s="106" t="s">
        <v>658</v>
      </c>
    </row>
    <row r="23" spans="1:10" x14ac:dyDescent="0.35">
      <c r="A23" s="106" t="s">
        <v>58</v>
      </c>
      <c r="B23" s="106" t="s">
        <v>59</v>
      </c>
      <c r="C23" s="109">
        <v>48310.080000000002</v>
      </c>
      <c r="D23" s="109"/>
      <c r="E23" s="109"/>
      <c r="F23" s="106" t="s">
        <v>571</v>
      </c>
    </row>
    <row r="24" spans="1:10" x14ac:dyDescent="0.35">
      <c r="A24" s="106" t="s">
        <v>110</v>
      </c>
      <c r="B24" s="106" t="s">
        <v>66</v>
      </c>
      <c r="C24" s="109">
        <v>33135.24</v>
      </c>
      <c r="D24" s="109"/>
      <c r="E24" s="109"/>
      <c r="F24" s="106" t="s">
        <v>636</v>
      </c>
    </row>
    <row r="25" spans="1:10" x14ac:dyDescent="0.35">
      <c r="A25" s="106" t="s">
        <v>331</v>
      </c>
      <c r="B25" s="106" t="s">
        <v>332</v>
      </c>
      <c r="C25" s="109">
        <v>31544.03</v>
      </c>
      <c r="D25" s="109"/>
      <c r="E25" s="109"/>
      <c r="F25" s="106" t="s">
        <v>571</v>
      </c>
    </row>
    <row r="26" spans="1:10" x14ac:dyDescent="0.35">
      <c r="A26" s="106" t="s">
        <v>172</v>
      </c>
      <c r="B26" s="106" t="s">
        <v>173</v>
      </c>
      <c r="C26" s="109">
        <v>28682.53</v>
      </c>
      <c r="D26" s="109"/>
      <c r="E26" s="109"/>
      <c r="F26" s="106" t="s">
        <v>683</v>
      </c>
    </row>
    <row r="27" spans="1:10" x14ac:dyDescent="0.35">
      <c r="A27" s="106" t="s">
        <v>114</v>
      </c>
      <c r="B27" s="106" t="s">
        <v>115</v>
      </c>
      <c r="C27" s="109">
        <v>23494.02</v>
      </c>
      <c r="D27" s="109"/>
      <c r="E27" s="109"/>
      <c r="F27" s="106" t="s">
        <v>571</v>
      </c>
    </row>
    <row r="28" spans="1:10" x14ac:dyDescent="0.35">
      <c r="A28" s="106" t="s">
        <v>198</v>
      </c>
      <c r="B28" s="106" t="s">
        <v>199</v>
      </c>
      <c r="C28" s="109">
        <v>22186.01</v>
      </c>
      <c r="D28" s="109"/>
      <c r="E28" s="109"/>
      <c r="F28" s="106" t="s">
        <v>571</v>
      </c>
      <c r="J28" t="s">
        <v>579</v>
      </c>
    </row>
    <row r="29" spans="1:10" x14ac:dyDescent="0.35">
      <c r="A29" s="106" t="s">
        <v>33</v>
      </c>
      <c r="B29" s="106" t="s">
        <v>34</v>
      </c>
      <c r="C29" s="109">
        <v>20045.599999999999</v>
      </c>
      <c r="D29" s="109"/>
      <c r="E29" s="109"/>
      <c r="F29" s="106" t="s">
        <v>684</v>
      </c>
    </row>
    <row r="30" spans="1:10" x14ac:dyDescent="0.35">
      <c r="A30" s="106" t="s">
        <v>257</v>
      </c>
      <c r="B30" s="106" t="s">
        <v>258</v>
      </c>
      <c r="C30" s="109">
        <v>18052.88</v>
      </c>
      <c r="D30" s="109"/>
      <c r="E30" s="109"/>
      <c r="F30" s="106" t="s">
        <v>571</v>
      </c>
    </row>
    <row r="31" spans="1:10" x14ac:dyDescent="0.35">
      <c r="A31" s="106" t="s">
        <v>324</v>
      </c>
      <c r="B31" s="106" t="s">
        <v>325</v>
      </c>
      <c r="C31" s="109">
        <v>13551.85</v>
      </c>
      <c r="D31" s="109"/>
      <c r="E31" s="109"/>
      <c r="F31" s="106" t="s">
        <v>572</v>
      </c>
    </row>
    <row r="32" spans="1:10" x14ac:dyDescent="0.35">
      <c r="A32" s="106" t="s">
        <v>43</v>
      </c>
      <c r="B32" s="106" t="s">
        <v>44</v>
      </c>
      <c r="C32" s="109">
        <v>13090.64</v>
      </c>
      <c r="D32" s="109"/>
      <c r="E32" s="109"/>
      <c r="F32" s="106" t="s">
        <v>572</v>
      </c>
    </row>
    <row r="33" spans="1:6" x14ac:dyDescent="0.35">
      <c r="A33" s="106" t="s">
        <v>30</v>
      </c>
      <c r="B33" s="106" t="s">
        <v>31</v>
      </c>
      <c r="C33" s="109">
        <v>12717.38</v>
      </c>
      <c r="D33" s="109"/>
      <c r="E33" s="109"/>
      <c r="F33" s="106" t="s">
        <v>591</v>
      </c>
    </row>
    <row r="34" spans="1:6" x14ac:dyDescent="0.35">
      <c r="A34" s="106" t="s">
        <v>244</v>
      </c>
      <c r="B34" s="106" t="s">
        <v>245</v>
      </c>
      <c r="C34" s="109">
        <v>11810.83</v>
      </c>
      <c r="D34" s="109"/>
      <c r="E34" s="109"/>
      <c r="F34" s="106" t="s">
        <v>572</v>
      </c>
    </row>
    <row r="35" spans="1:6" x14ac:dyDescent="0.35">
      <c r="A35" s="106" t="s">
        <v>94</v>
      </c>
      <c r="B35" s="106" t="s">
        <v>95</v>
      </c>
      <c r="C35" s="109">
        <v>11677.54</v>
      </c>
      <c r="D35" s="109"/>
      <c r="E35" s="109"/>
      <c r="F35" s="106" t="s">
        <v>634</v>
      </c>
    </row>
    <row r="36" spans="1:6" x14ac:dyDescent="0.35">
      <c r="A36" s="106" t="s">
        <v>81</v>
      </c>
      <c r="B36" s="108" t="s">
        <v>82</v>
      </c>
      <c r="C36" s="109">
        <v>11671.76</v>
      </c>
      <c r="D36" s="109"/>
      <c r="E36" s="109"/>
      <c r="F36" s="106" t="s">
        <v>572</v>
      </c>
    </row>
    <row r="37" spans="1:6" x14ac:dyDescent="0.35">
      <c r="A37" s="106" t="s">
        <v>106</v>
      </c>
      <c r="B37" s="106" t="s">
        <v>107</v>
      </c>
      <c r="C37" s="109">
        <v>11046.92</v>
      </c>
      <c r="D37" s="109"/>
      <c r="E37" s="109"/>
      <c r="F37" s="106" t="s">
        <v>572</v>
      </c>
    </row>
    <row r="38" spans="1:6" x14ac:dyDescent="0.35">
      <c r="A38" s="106" t="s">
        <v>218</v>
      </c>
      <c r="B38" s="106" t="s">
        <v>219</v>
      </c>
      <c r="C38" s="109">
        <v>8665.2199999999993</v>
      </c>
      <c r="D38" s="109"/>
      <c r="E38" s="109"/>
      <c r="F38" s="106" t="s">
        <v>572</v>
      </c>
    </row>
    <row r="39" spans="1:6" x14ac:dyDescent="0.35">
      <c r="A39" s="106" t="s">
        <v>359</v>
      </c>
      <c r="B39" s="106" t="s">
        <v>360</v>
      </c>
      <c r="C39" s="109">
        <v>6960</v>
      </c>
      <c r="D39" s="109"/>
      <c r="E39" s="109"/>
      <c r="F39" s="106" t="s">
        <v>572</v>
      </c>
    </row>
    <row r="40" spans="1:6" x14ac:dyDescent="0.35">
      <c r="A40" s="106" t="s">
        <v>168</v>
      </c>
      <c r="B40" s="106" t="s">
        <v>169</v>
      </c>
      <c r="C40" s="109">
        <v>3736.96</v>
      </c>
      <c r="D40" s="109"/>
      <c r="E40" s="109"/>
      <c r="F40" s="106" t="s">
        <v>572</v>
      </c>
    </row>
    <row r="41" spans="1:6" x14ac:dyDescent="0.35">
      <c r="A41" s="106" t="s">
        <v>237</v>
      </c>
      <c r="B41" s="106" t="s">
        <v>238</v>
      </c>
      <c r="C41" s="109">
        <v>2900</v>
      </c>
      <c r="D41" s="109"/>
      <c r="E41" s="109"/>
      <c r="F41" s="106" t="s">
        <v>572</v>
      </c>
    </row>
    <row r="42" spans="1:6" x14ac:dyDescent="0.35">
      <c r="A42" s="106" t="s">
        <v>222</v>
      </c>
      <c r="B42" s="106" t="s">
        <v>223</v>
      </c>
      <c r="C42" s="109">
        <v>2554.96</v>
      </c>
      <c r="D42" s="109"/>
      <c r="E42" s="109"/>
      <c r="F42" s="106" t="s">
        <v>572</v>
      </c>
    </row>
    <row r="43" spans="1:6" s="23" customFormat="1" x14ac:dyDescent="0.35">
      <c r="A43" s="106" t="s">
        <v>50</v>
      </c>
      <c r="B43" s="106" t="s">
        <v>51</v>
      </c>
      <c r="C43" s="109">
        <v>24456.48</v>
      </c>
      <c r="D43" s="109"/>
      <c r="E43" s="109"/>
      <c r="F43" s="106" t="s">
        <v>637</v>
      </c>
    </row>
    <row r="44" spans="1:6" x14ac:dyDescent="0.35">
      <c r="A44" s="106" t="s">
        <v>165</v>
      </c>
      <c r="B44" s="106" t="s">
        <v>166</v>
      </c>
      <c r="C44" s="109">
        <v>16852.7</v>
      </c>
      <c r="D44" s="109"/>
      <c r="E44" s="109"/>
      <c r="F44" s="106" t="s">
        <v>638</v>
      </c>
    </row>
    <row r="45" spans="1:6" x14ac:dyDescent="0.35">
      <c r="A45" s="106" t="s">
        <v>152</v>
      </c>
      <c r="B45" s="106" t="s">
        <v>153</v>
      </c>
      <c r="C45" s="109">
        <v>15826.15</v>
      </c>
      <c r="D45" s="109"/>
      <c r="E45" s="177" t="s">
        <v>1035</v>
      </c>
      <c r="F45" s="106" t="s">
        <v>682</v>
      </c>
    </row>
    <row r="46" spans="1:6" x14ac:dyDescent="0.35">
      <c r="A46" s="106" t="s">
        <v>180</v>
      </c>
      <c r="B46" s="106" t="s">
        <v>181</v>
      </c>
      <c r="C46" s="109">
        <v>14230.4</v>
      </c>
      <c r="D46" s="109"/>
      <c r="E46" s="109"/>
      <c r="F46" s="106" t="s">
        <v>572</v>
      </c>
    </row>
    <row r="47" spans="1:6" x14ac:dyDescent="0.35">
      <c r="A47" s="106" t="s">
        <v>229</v>
      </c>
      <c r="B47" s="106" t="s">
        <v>230</v>
      </c>
      <c r="C47" s="109">
        <v>8652.77</v>
      </c>
      <c r="D47" s="109"/>
      <c r="E47" s="109"/>
      <c r="F47" s="106" t="s">
        <v>572</v>
      </c>
    </row>
    <row r="48" spans="1:6" x14ac:dyDescent="0.35">
      <c r="A48" s="106" t="s">
        <v>193</v>
      </c>
      <c r="B48" s="106" t="s">
        <v>194</v>
      </c>
      <c r="C48" s="109">
        <v>5898.49</v>
      </c>
      <c r="D48" s="109"/>
      <c r="E48" s="109"/>
      <c r="F48" s="106" t="s">
        <v>572</v>
      </c>
    </row>
    <row r="49" spans="1:6" ht="14.25" customHeight="1" x14ac:dyDescent="0.35">
      <c r="A49" s="106"/>
      <c r="B49" s="149" t="s">
        <v>624</v>
      </c>
      <c r="C49" s="187">
        <f>SUM(C18:C48)</f>
        <v>729906.83</v>
      </c>
      <c r="D49" s="109"/>
      <c r="E49" s="109"/>
      <c r="F49" s="106"/>
    </row>
    <row r="50" spans="1:6" ht="16" x14ac:dyDescent="0.5">
      <c r="A50" s="106"/>
      <c r="C50" s="178"/>
      <c r="D50" s="178"/>
      <c r="E50" s="179"/>
    </row>
    <row r="53" spans="1:6" x14ac:dyDescent="0.35">
      <c r="C53" s="190" t="s">
        <v>685</v>
      </c>
      <c r="D53" s="20"/>
    </row>
    <row r="54" spans="1:6" x14ac:dyDescent="0.35">
      <c r="A54" s="106" t="s">
        <v>252</v>
      </c>
      <c r="B54" s="106" t="s">
        <v>253</v>
      </c>
      <c r="C54" s="109">
        <v>0</v>
      </c>
      <c r="D54" s="109"/>
      <c r="E54" s="109"/>
      <c r="F54" s="106" t="s">
        <v>571</v>
      </c>
    </row>
    <row r="55" spans="1:6" x14ac:dyDescent="0.35">
      <c r="A55" s="106" t="s">
        <v>141</v>
      </c>
      <c r="B55" s="106" t="s">
        <v>142</v>
      </c>
      <c r="C55" s="109" t="s">
        <v>560</v>
      </c>
      <c r="D55" s="109"/>
      <c r="E55" s="109"/>
      <c r="F55" s="106"/>
    </row>
    <row r="56" spans="1:6" x14ac:dyDescent="0.35">
      <c r="A56" s="106" t="s">
        <v>144</v>
      </c>
      <c r="B56" s="106" t="s">
        <v>145</v>
      </c>
      <c r="C56" s="109">
        <v>7766.18</v>
      </c>
      <c r="D56" s="109"/>
      <c r="E56" s="109"/>
      <c r="F56" s="106" t="s">
        <v>574</v>
      </c>
    </row>
    <row r="57" spans="1:6" x14ac:dyDescent="0.35">
      <c r="A57" s="106" t="s">
        <v>18</v>
      </c>
      <c r="B57" s="106" t="s">
        <v>19</v>
      </c>
      <c r="C57" s="109">
        <v>2686.93</v>
      </c>
      <c r="D57" s="109"/>
      <c r="E57" s="109"/>
      <c r="F57" s="106" t="s">
        <v>616</v>
      </c>
    </row>
    <row r="58" spans="1:6" x14ac:dyDescent="0.35">
      <c r="A58" s="106" t="s">
        <v>241</v>
      </c>
      <c r="B58" s="106" t="s">
        <v>242</v>
      </c>
      <c r="C58" s="109">
        <v>7926.05</v>
      </c>
      <c r="D58" s="109"/>
      <c r="E58" s="109"/>
      <c r="F58" s="106"/>
    </row>
    <row r="59" spans="1:6" x14ac:dyDescent="0.35">
      <c r="A59" s="106" t="s">
        <v>26</v>
      </c>
      <c r="B59" s="106" t="s">
        <v>27</v>
      </c>
      <c r="C59" s="109">
        <v>9635.08</v>
      </c>
      <c r="D59" s="109"/>
      <c r="E59" s="109"/>
      <c r="F59" s="106"/>
    </row>
    <row r="60" spans="1:6" s="23" customFormat="1" x14ac:dyDescent="0.35">
      <c r="A60" s="106" t="s">
        <v>73</v>
      </c>
      <c r="B60" s="106" t="s">
        <v>74</v>
      </c>
      <c r="C60" s="109">
        <v>11917.92</v>
      </c>
      <c r="D60" s="109"/>
      <c r="E60" s="109"/>
      <c r="F60" s="106" t="s">
        <v>593</v>
      </c>
    </row>
    <row r="61" spans="1:6" x14ac:dyDescent="0.35">
      <c r="A61" s="106" t="s">
        <v>98</v>
      </c>
      <c r="B61" s="106" t="s">
        <v>99</v>
      </c>
      <c r="C61" s="177" t="s">
        <v>604</v>
      </c>
      <c r="D61" s="177"/>
      <c r="E61" s="177"/>
      <c r="F61" s="106" t="s">
        <v>576</v>
      </c>
    </row>
    <row r="62" spans="1:6" x14ac:dyDescent="0.35">
      <c r="A62" s="106" t="s">
        <v>373</v>
      </c>
      <c r="B62" s="106" t="s">
        <v>374</v>
      </c>
      <c r="C62" s="109">
        <v>0</v>
      </c>
      <c r="D62" s="109"/>
      <c r="E62" s="109"/>
      <c r="F62" s="106" t="s">
        <v>571</v>
      </c>
    </row>
    <row r="63" spans="1:6" x14ac:dyDescent="0.35">
      <c r="A63" s="106" t="s">
        <v>366</v>
      </c>
      <c r="B63" s="106" t="s">
        <v>367</v>
      </c>
      <c r="C63" s="109">
        <v>8959.39</v>
      </c>
      <c r="D63" s="109"/>
      <c r="E63" s="109"/>
      <c r="F63" s="106" t="s">
        <v>646</v>
      </c>
    </row>
    <row r="64" spans="1:6" x14ac:dyDescent="0.35">
      <c r="A64" s="106" t="s">
        <v>283</v>
      </c>
      <c r="B64" s="106" t="s">
        <v>284</v>
      </c>
      <c r="C64" s="109">
        <v>1766.31</v>
      </c>
      <c r="D64" s="109">
        <v>1766.31</v>
      </c>
      <c r="E64" s="109">
        <v>1766.31</v>
      </c>
      <c r="F64" s="106" t="s">
        <v>689</v>
      </c>
    </row>
    <row r="65" spans="1:6" x14ac:dyDescent="0.35">
      <c r="A65" s="106" t="s">
        <v>91</v>
      </c>
      <c r="B65" s="106" t="s">
        <v>92</v>
      </c>
      <c r="C65" s="109">
        <v>12497.61</v>
      </c>
      <c r="D65" s="109"/>
      <c r="E65" s="109"/>
      <c r="F65" s="106" t="s">
        <v>668</v>
      </c>
    </row>
    <row r="69" spans="1:6" x14ac:dyDescent="0.35">
      <c r="C69" s="190" t="s">
        <v>622</v>
      </c>
      <c r="D69" s="20"/>
    </row>
    <row r="70" spans="1:6" x14ac:dyDescent="0.35">
      <c r="A70" s="106" t="s">
        <v>287</v>
      </c>
      <c r="B70" s="106" t="s">
        <v>288</v>
      </c>
      <c r="C70" s="109">
        <v>15080</v>
      </c>
      <c r="D70" s="109"/>
      <c r="E70" s="109"/>
      <c r="F70" s="106" t="s">
        <v>642</v>
      </c>
    </row>
    <row r="71" spans="1:6" x14ac:dyDescent="0.35">
      <c r="A71" s="106" t="s">
        <v>339</v>
      </c>
      <c r="B71" s="106" t="s">
        <v>340</v>
      </c>
      <c r="C71" s="109">
        <v>13911.61</v>
      </c>
      <c r="D71" s="109"/>
      <c r="E71" s="109"/>
      <c r="F71" s="106" t="s">
        <v>647</v>
      </c>
    </row>
    <row r="75" spans="1:6" x14ac:dyDescent="0.35">
      <c r="C75" s="190" t="s">
        <v>686</v>
      </c>
      <c r="D75" s="20"/>
      <c r="E75" s="20"/>
      <c r="F75" s="20"/>
    </row>
    <row r="76" spans="1:6" x14ac:dyDescent="0.35">
      <c r="A76" s="106" t="s">
        <v>54</v>
      </c>
      <c r="B76" s="106" t="s">
        <v>55</v>
      </c>
      <c r="C76" s="177">
        <v>10605</v>
      </c>
      <c r="D76" s="177"/>
      <c r="E76" s="177"/>
      <c r="F76" s="106" t="s">
        <v>598</v>
      </c>
    </row>
    <row r="77" spans="1:6" x14ac:dyDescent="0.35">
      <c r="A77" s="106" t="s">
        <v>118</v>
      </c>
      <c r="B77" s="106" t="s">
        <v>119</v>
      </c>
      <c r="C77" s="177">
        <v>37627.99</v>
      </c>
      <c r="D77" s="177"/>
      <c r="E77" s="177"/>
      <c r="F77" s="106" t="s">
        <v>575</v>
      </c>
    </row>
    <row r="78" spans="1:6" x14ac:dyDescent="0.35">
      <c r="A78" s="106" t="s">
        <v>294</v>
      </c>
      <c r="B78" s="106" t="s">
        <v>295</v>
      </c>
      <c r="C78" s="177" t="s">
        <v>579</v>
      </c>
      <c r="D78" s="177"/>
      <c r="E78" s="177"/>
      <c r="F78" s="106" t="s">
        <v>573</v>
      </c>
    </row>
    <row r="79" spans="1:6" x14ac:dyDescent="0.35">
      <c r="A79" s="106" t="s">
        <v>319</v>
      </c>
      <c r="B79" s="108" t="s">
        <v>320</v>
      </c>
      <c r="C79" s="180">
        <v>54050.7</v>
      </c>
      <c r="D79" s="180"/>
      <c r="E79" s="180"/>
      <c r="F79" s="106" t="s">
        <v>611</v>
      </c>
    </row>
    <row r="80" spans="1:6" x14ac:dyDescent="0.35">
      <c r="A80" s="106" t="s">
        <v>129</v>
      </c>
      <c r="B80" s="106" t="s">
        <v>130</v>
      </c>
      <c r="C80" s="109">
        <v>36263.57</v>
      </c>
      <c r="D80" s="109"/>
      <c r="E80" s="109"/>
      <c r="F80" s="106" t="s">
        <v>909</v>
      </c>
    </row>
    <row r="81" spans="1:6" x14ac:dyDescent="0.35">
      <c r="A81" s="106" t="s">
        <v>363</v>
      </c>
      <c r="B81" s="106" t="s">
        <v>364</v>
      </c>
      <c r="C81" s="109">
        <v>14741.36</v>
      </c>
      <c r="D81" s="109"/>
      <c r="E81" s="109"/>
      <c r="F81" s="106" t="s">
        <v>590</v>
      </c>
    </row>
    <row r="82" spans="1:6" x14ac:dyDescent="0.35">
      <c r="A82" s="106" t="s">
        <v>267</v>
      </c>
      <c r="B82" s="106" t="s">
        <v>268</v>
      </c>
      <c r="C82" s="109">
        <v>3820.05</v>
      </c>
      <c r="D82" s="109"/>
      <c r="E82" s="109"/>
      <c r="F82" s="106" t="s">
        <v>592</v>
      </c>
    </row>
    <row r="83" spans="1:6" x14ac:dyDescent="0.35">
      <c r="A83" s="106" t="s">
        <v>22</v>
      </c>
      <c r="B83" s="106" t="s">
        <v>23</v>
      </c>
      <c r="C83" s="109">
        <v>11366.47</v>
      </c>
      <c r="D83" s="109"/>
      <c r="E83" s="109"/>
      <c r="F83" s="106" t="s">
        <v>602</v>
      </c>
    </row>
    <row r="84" spans="1:6" x14ac:dyDescent="0.35">
      <c r="A84" s="106" t="s">
        <v>46</v>
      </c>
      <c r="B84" s="106" t="s">
        <v>47</v>
      </c>
      <c r="C84" s="109">
        <v>28036.79</v>
      </c>
      <c r="D84" s="109"/>
      <c r="E84" s="109"/>
      <c r="F84" s="106" t="s">
        <v>643</v>
      </c>
    </row>
    <row r="85" spans="1:6" x14ac:dyDescent="0.35">
      <c r="A85" s="106" t="s">
        <v>77</v>
      </c>
      <c r="B85" s="106" t="s">
        <v>78</v>
      </c>
      <c r="C85" s="109">
        <v>13913.88</v>
      </c>
      <c r="D85" s="109"/>
      <c r="E85" s="109"/>
      <c r="F85" s="106" t="s">
        <v>600</v>
      </c>
    </row>
    <row r="86" spans="1:6" x14ac:dyDescent="0.35">
      <c r="A86" s="106" t="s">
        <v>264</v>
      </c>
      <c r="B86" s="106" t="s">
        <v>265</v>
      </c>
      <c r="C86" s="177">
        <v>61430</v>
      </c>
      <c r="D86" s="177"/>
      <c r="E86" s="177"/>
      <c r="F86" s="106" t="s">
        <v>1054</v>
      </c>
    </row>
    <row r="87" spans="1:6" x14ac:dyDescent="0.35">
      <c r="A87" s="106" t="s">
        <v>122</v>
      </c>
      <c r="B87" s="106" t="s">
        <v>123</v>
      </c>
      <c r="C87" s="177">
        <v>40054.58</v>
      </c>
      <c r="D87" s="177"/>
      <c r="E87" s="177"/>
      <c r="F87" s="106" t="s">
        <v>908</v>
      </c>
    </row>
    <row r="88" spans="1:6" x14ac:dyDescent="0.35">
      <c r="A88" s="181" t="s">
        <v>489</v>
      </c>
      <c r="B88" s="182" t="s">
        <v>490</v>
      </c>
      <c r="C88" s="183">
        <v>88772</v>
      </c>
      <c r="D88" s="183"/>
      <c r="E88" s="183"/>
      <c r="F88" s="106" t="s">
        <v>907</v>
      </c>
    </row>
    <row r="89" spans="1:6" x14ac:dyDescent="0.35">
      <c r="A89" s="184" t="s">
        <v>515</v>
      </c>
      <c r="B89" s="185" t="s">
        <v>516</v>
      </c>
      <c r="C89" s="186">
        <v>56766</v>
      </c>
      <c r="D89" s="186"/>
      <c r="E89" s="186"/>
      <c r="F89" s="106" t="s">
        <v>910</v>
      </c>
    </row>
    <row r="90" spans="1:6" x14ac:dyDescent="0.35">
      <c r="A90" s="106" t="s">
        <v>335</v>
      </c>
      <c r="B90" s="106" t="s">
        <v>336</v>
      </c>
      <c r="C90" s="177">
        <v>60876.800000000003</v>
      </c>
      <c r="D90" s="177"/>
      <c r="E90" s="177"/>
      <c r="F90" s="106" t="s">
        <v>652</v>
      </c>
    </row>
    <row r="91" spans="1:6" x14ac:dyDescent="0.35">
      <c r="A91" s="106" t="s">
        <v>14</v>
      </c>
      <c r="B91" s="106" t="s">
        <v>15</v>
      </c>
      <c r="C91" s="109">
        <v>20853.89</v>
      </c>
      <c r="D91" s="109"/>
      <c r="E91" s="109"/>
      <c r="F91" s="106" t="s">
        <v>679</v>
      </c>
    </row>
    <row r="94" spans="1:6" x14ac:dyDescent="0.35">
      <c r="C94" s="190" t="s">
        <v>623</v>
      </c>
      <c r="D94" s="20"/>
      <c r="E94" s="20"/>
    </row>
    <row r="95" spans="1:6" ht="15.75" customHeight="1" x14ac:dyDescent="0.35">
      <c r="A95" s="106" t="s">
        <v>110</v>
      </c>
      <c r="B95" s="106" t="s">
        <v>138</v>
      </c>
      <c r="C95" s="177">
        <v>39273.199999999997</v>
      </c>
      <c r="D95" s="177"/>
      <c r="E95" s="177"/>
      <c r="F95" s="106" t="s">
        <v>594</v>
      </c>
    </row>
    <row r="96" spans="1:6" x14ac:dyDescent="0.35">
      <c r="A96" s="106" t="s">
        <v>110</v>
      </c>
      <c r="B96" s="106" t="s">
        <v>347</v>
      </c>
      <c r="C96" s="177">
        <v>38948.79</v>
      </c>
      <c r="D96" s="177"/>
      <c r="E96" s="177"/>
      <c r="F96" s="106"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97"/>
  <sheetViews>
    <sheetView tabSelected="1" topLeftCell="A16" zoomScaleNormal="100" workbookViewId="0">
      <selection activeCell="M31" sqref="M31"/>
    </sheetView>
  </sheetViews>
  <sheetFormatPr defaultColWidth="9.1796875" defaultRowHeight="14.5" x14ac:dyDescent="0.35"/>
  <cols>
    <col min="1" max="1" width="11" style="18" customWidth="1"/>
    <col min="2" max="2" width="9.54296875" style="18" bestFit="1" customWidth="1"/>
    <col min="3" max="3" width="31" style="18" bestFit="1" customWidth="1"/>
    <col min="4" max="4" width="13.81640625" style="18" customWidth="1"/>
    <col min="5" max="5" width="13.81640625" style="18" hidden="1" customWidth="1"/>
    <col min="6" max="6" width="12.54296875" style="18" hidden="1" customWidth="1"/>
    <col min="7" max="9" width="13.26953125" style="18" hidden="1" customWidth="1"/>
    <col min="10" max="10" width="13.26953125" style="18" customWidth="1"/>
    <col min="11" max="11" width="15.26953125" style="18" customWidth="1"/>
    <col min="12" max="12" width="17.54296875" style="18" customWidth="1"/>
    <col min="13" max="13" width="9.1796875" style="18" customWidth="1"/>
    <col min="14" max="16384" width="9.1796875" style="18"/>
  </cols>
  <sheetData>
    <row r="1" spans="1:12" s="194" customFormat="1" ht="10.5" thickBot="1" x14ac:dyDescent="0.25">
      <c r="A1" s="192"/>
      <c r="B1" s="192"/>
      <c r="C1" s="192"/>
      <c r="D1" s="193"/>
      <c r="F1" s="195"/>
      <c r="G1" s="196"/>
      <c r="H1" s="196"/>
      <c r="I1" s="196"/>
      <c r="J1" s="196"/>
    </row>
    <row r="2" spans="1:12" s="194" customFormat="1" ht="10" x14ac:dyDescent="0.2">
      <c r="A2" s="198" t="s">
        <v>904</v>
      </c>
      <c r="B2" s="198" t="s">
        <v>903</v>
      </c>
      <c r="C2" s="198" t="s">
        <v>902</v>
      </c>
      <c r="D2" s="199" t="s">
        <v>1074</v>
      </c>
      <c r="E2" s="200" t="s">
        <v>1028</v>
      </c>
      <c r="F2" s="201" t="s">
        <v>1027</v>
      </c>
      <c r="G2" s="202" t="s">
        <v>1026</v>
      </c>
      <c r="H2" s="203" t="s">
        <v>1025</v>
      </c>
      <c r="I2" s="203" t="s">
        <v>901</v>
      </c>
      <c r="J2" s="203"/>
      <c r="K2" s="199" t="s">
        <v>3</v>
      </c>
      <c r="L2" s="200"/>
    </row>
    <row r="3" spans="1:12" s="194" customFormat="1" ht="10" x14ac:dyDescent="0.2">
      <c r="A3" s="204" t="s">
        <v>692</v>
      </c>
      <c r="B3" s="205" t="s">
        <v>691</v>
      </c>
      <c r="C3" s="205" t="s">
        <v>690</v>
      </c>
      <c r="D3" s="206">
        <v>6253</v>
      </c>
      <c r="E3" s="207"/>
      <c r="F3" s="208"/>
      <c r="G3" s="208">
        <f>SUM(F3:F3)</f>
        <v>0</v>
      </c>
      <c r="H3" s="208"/>
      <c r="I3" s="208"/>
      <c r="J3" s="208"/>
      <c r="K3" s="208">
        <f t="shared" ref="K3:K33" si="0">D3-G3</f>
        <v>6253</v>
      </c>
      <c r="L3" s="209"/>
    </row>
    <row r="4" spans="1:12" s="194" customFormat="1" ht="10" x14ac:dyDescent="0.2">
      <c r="A4" s="204" t="s">
        <v>692</v>
      </c>
      <c r="B4" s="205" t="s">
        <v>900</v>
      </c>
      <c r="C4" s="205" t="s">
        <v>899</v>
      </c>
      <c r="D4" s="206">
        <v>13920</v>
      </c>
      <c r="E4" s="207"/>
      <c r="F4" s="208"/>
      <c r="G4" s="208">
        <f>SUM(F4:F4)</f>
        <v>0</v>
      </c>
      <c r="H4" s="208"/>
      <c r="I4" s="208"/>
      <c r="J4" s="208"/>
      <c r="K4" s="208">
        <f t="shared" si="0"/>
        <v>13920</v>
      </c>
      <c r="L4" s="209"/>
    </row>
    <row r="5" spans="1:12" s="194" customFormat="1" ht="10" x14ac:dyDescent="0.2">
      <c r="A5" s="204" t="s">
        <v>692</v>
      </c>
      <c r="B5" s="205" t="s">
        <v>898</v>
      </c>
      <c r="C5" s="205" t="s">
        <v>897</v>
      </c>
      <c r="D5" s="206">
        <v>60318</v>
      </c>
      <c r="E5" s="207"/>
      <c r="F5" s="208"/>
      <c r="G5" s="208"/>
      <c r="H5" s="208"/>
      <c r="I5" s="208"/>
      <c r="J5" s="208"/>
      <c r="K5" s="208">
        <f t="shared" si="0"/>
        <v>60318</v>
      </c>
      <c r="L5" s="209"/>
    </row>
    <row r="6" spans="1:12" s="194" customFormat="1" ht="10" x14ac:dyDescent="0.2">
      <c r="A6" s="204" t="s">
        <v>692</v>
      </c>
      <c r="B6" s="205" t="s">
        <v>896</v>
      </c>
      <c r="C6" s="205" t="s">
        <v>895</v>
      </c>
      <c r="D6" s="206">
        <v>13630</v>
      </c>
      <c r="E6" s="207"/>
      <c r="F6" s="208"/>
      <c r="G6" s="208">
        <f t="shared" ref="G6:G13" si="1">SUM(F6:F6)</f>
        <v>0</v>
      </c>
      <c r="H6" s="208"/>
      <c r="I6" s="208"/>
      <c r="J6" s="208"/>
      <c r="K6" s="208">
        <f t="shared" si="0"/>
        <v>13630</v>
      </c>
      <c r="L6" s="209"/>
    </row>
    <row r="7" spans="1:12" s="194" customFormat="1" ht="10" x14ac:dyDescent="0.2">
      <c r="A7" s="204" t="s">
        <v>692</v>
      </c>
      <c r="B7" s="205" t="s">
        <v>894</v>
      </c>
      <c r="C7" s="205" t="s">
        <v>893</v>
      </c>
      <c r="D7" s="206">
        <v>92989</v>
      </c>
      <c r="E7" s="207"/>
      <c r="F7" s="208"/>
      <c r="G7" s="208">
        <f t="shared" si="1"/>
        <v>0</v>
      </c>
      <c r="H7" s="208"/>
      <c r="I7" s="208"/>
      <c r="J7" s="208"/>
      <c r="K7" s="208">
        <f t="shared" si="0"/>
        <v>92989</v>
      </c>
      <c r="L7" s="209"/>
    </row>
    <row r="8" spans="1:12" s="194" customFormat="1" ht="10" x14ac:dyDescent="0.2">
      <c r="A8" s="204" t="s">
        <v>692</v>
      </c>
      <c r="B8" s="205" t="s">
        <v>499</v>
      </c>
      <c r="C8" s="205" t="s">
        <v>500</v>
      </c>
      <c r="D8" s="206">
        <v>70622</v>
      </c>
      <c r="E8" s="207"/>
      <c r="F8" s="208"/>
      <c r="G8" s="208">
        <f t="shared" si="1"/>
        <v>0</v>
      </c>
      <c r="H8" s="208"/>
      <c r="I8" s="208"/>
      <c r="J8" s="208"/>
      <c r="K8" s="208">
        <f t="shared" si="0"/>
        <v>70622</v>
      </c>
      <c r="L8" s="209"/>
    </row>
    <row r="9" spans="1:12" s="194" customFormat="1" ht="10" x14ac:dyDescent="0.2">
      <c r="A9" s="204" t="s">
        <v>692</v>
      </c>
      <c r="B9" s="205" t="s">
        <v>892</v>
      </c>
      <c r="C9" s="205" t="s">
        <v>891</v>
      </c>
      <c r="D9" s="206">
        <v>22879.93</v>
      </c>
      <c r="E9" s="207"/>
      <c r="F9" s="208"/>
      <c r="G9" s="208">
        <f t="shared" si="1"/>
        <v>0</v>
      </c>
      <c r="H9" s="208"/>
      <c r="I9" s="208"/>
      <c r="J9" s="208"/>
      <c r="K9" s="208">
        <f t="shared" si="0"/>
        <v>22879.93</v>
      </c>
      <c r="L9" s="209"/>
    </row>
    <row r="10" spans="1:12" s="194" customFormat="1" ht="10" x14ac:dyDescent="0.2">
      <c r="A10" s="204" t="s">
        <v>692</v>
      </c>
      <c r="B10" s="205" t="s">
        <v>890</v>
      </c>
      <c r="C10" s="205" t="s">
        <v>889</v>
      </c>
      <c r="D10" s="206">
        <v>45770</v>
      </c>
      <c r="E10" s="207"/>
      <c r="F10" s="208"/>
      <c r="G10" s="208">
        <f t="shared" si="1"/>
        <v>0</v>
      </c>
      <c r="H10" s="208"/>
      <c r="I10" s="208"/>
      <c r="J10" s="208"/>
      <c r="K10" s="208">
        <f t="shared" si="0"/>
        <v>45770</v>
      </c>
      <c r="L10" s="209"/>
    </row>
    <row r="11" spans="1:12" s="194" customFormat="1" ht="10" x14ac:dyDescent="0.2">
      <c r="A11" s="204" t="s">
        <v>692</v>
      </c>
      <c r="B11" s="205" t="s">
        <v>888</v>
      </c>
      <c r="C11" s="205" t="s">
        <v>887</v>
      </c>
      <c r="D11" s="206">
        <v>44629</v>
      </c>
      <c r="E11" s="207"/>
      <c r="F11" s="208"/>
      <c r="G11" s="208">
        <f t="shared" si="1"/>
        <v>0</v>
      </c>
      <c r="H11" s="208"/>
      <c r="I11" s="208"/>
      <c r="J11" s="208"/>
      <c r="K11" s="208">
        <f t="shared" si="0"/>
        <v>44629</v>
      </c>
      <c r="L11" s="209"/>
    </row>
    <row r="12" spans="1:12" s="194" customFormat="1" ht="10" x14ac:dyDescent="0.2">
      <c r="A12" s="204" t="s">
        <v>692</v>
      </c>
      <c r="B12" s="205" t="s">
        <v>886</v>
      </c>
      <c r="C12" s="205" t="s">
        <v>885</v>
      </c>
      <c r="D12" s="206">
        <v>37961.599999999999</v>
      </c>
      <c r="E12" s="207"/>
      <c r="F12" s="208"/>
      <c r="G12" s="208">
        <f t="shared" si="1"/>
        <v>0</v>
      </c>
      <c r="H12" s="208"/>
      <c r="I12" s="208"/>
      <c r="J12" s="208"/>
      <c r="K12" s="208">
        <f t="shared" si="0"/>
        <v>37961.599999999999</v>
      </c>
      <c r="L12" s="209"/>
    </row>
    <row r="13" spans="1:12" s="194" customFormat="1" ht="10" x14ac:dyDescent="0.2">
      <c r="A13" s="204" t="s">
        <v>692</v>
      </c>
      <c r="B13" s="205" t="s">
        <v>882</v>
      </c>
      <c r="C13" s="205" t="s">
        <v>881</v>
      </c>
      <c r="D13" s="206">
        <v>47956.6</v>
      </c>
      <c r="E13" s="207"/>
      <c r="F13" s="208"/>
      <c r="G13" s="208">
        <f t="shared" si="1"/>
        <v>0</v>
      </c>
      <c r="H13" s="208"/>
      <c r="I13" s="208"/>
      <c r="J13" s="208"/>
      <c r="K13" s="208">
        <f t="shared" si="0"/>
        <v>47956.6</v>
      </c>
      <c r="L13" s="209"/>
    </row>
    <row r="14" spans="1:12" s="194" customFormat="1" ht="10" x14ac:dyDescent="0.2">
      <c r="A14" s="204" t="s">
        <v>692</v>
      </c>
      <c r="B14" s="205" t="s">
        <v>877</v>
      </c>
      <c r="C14" s="205" t="s">
        <v>876</v>
      </c>
      <c r="D14" s="206">
        <v>3005</v>
      </c>
      <c r="E14" s="207"/>
      <c r="F14" s="208"/>
      <c r="G14" s="208"/>
      <c r="H14" s="208"/>
      <c r="I14" s="208"/>
      <c r="J14" s="208"/>
      <c r="K14" s="208">
        <f t="shared" si="0"/>
        <v>3005</v>
      </c>
      <c r="L14" s="209"/>
    </row>
    <row r="15" spans="1:12" s="194" customFormat="1" ht="10" x14ac:dyDescent="0.2">
      <c r="A15" s="204" t="s">
        <v>692</v>
      </c>
      <c r="B15" s="205" t="s">
        <v>511</v>
      </c>
      <c r="C15" s="205" t="s">
        <v>512</v>
      </c>
      <c r="D15" s="206">
        <v>59940</v>
      </c>
      <c r="E15" s="207"/>
      <c r="F15" s="208"/>
      <c r="G15" s="208"/>
      <c r="H15" s="208"/>
      <c r="I15" s="208"/>
      <c r="J15" s="208"/>
      <c r="K15" s="208">
        <f t="shared" si="0"/>
        <v>59940</v>
      </c>
      <c r="L15" s="209"/>
    </row>
    <row r="16" spans="1:12" s="194" customFormat="1" ht="10" x14ac:dyDescent="0.2">
      <c r="A16" s="204" t="s">
        <v>692</v>
      </c>
      <c r="B16" s="205" t="s">
        <v>875</v>
      </c>
      <c r="C16" s="205" t="s">
        <v>874</v>
      </c>
      <c r="D16" s="206">
        <v>21696.09</v>
      </c>
      <c r="E16" s="207"/>
      <c r="F16" s="208"/>
      <c r="G16" s="208"/>
      <c r="H16" s="208"/>
      <c r="I16" s="208"/>
      <c r="J16" s="208"/>
      <c r="K16" s="208">
        <f t="shared" si="0"/>
        <v>21696.09</v>
      </c>
      <c r="L16" s="209"/>
    </row>
    <row r="17" spans="1:12" s="194" customFormat="1" ht="10" x14ac:dyDescent="0.2">
      <c r="A17" s="204" t="s">
        <v>692</v>
      </c>
      <c r="B17" s="205" t="s">
        <v>529</v>
      </c>
      <c r="C17" s="205" t="s">
        <v>530</v>
      </c>
      <c r="D17" s="206">
        <v>43820</v>
      </c>
      <c r="E17" s="207"/>
      <c r="F17" s="208"/>
      <c r="G17" s="208"/>
      <c r="H17" s="208"/>
      <c r="I17" s="208"/>
      <c r="J17" s="208"/>
      <c r="K17" s="208">
        <f t="shared" si="0"/>
        <v>43820</v>
      </c>
      <c r="L17" s="209"/>
    </row>
    <row r="18" spans="1:12" s="194" customFormat="1" ht="10" x14ac:dyDescent="0.2">
      <c r="A18" s="204" t="s">
        <v>692</v>
      </c>
      <c r="B18" s="205" t="s">
        <v>873</v>
      </c>
      <c r="C18" s="205" t="s">
        <v>872</v>
      </c>
      <c r="D18" s="206">
        <v>35419.4</v>
      </c>
      <c r="E18" s="207"/>
      <c r="F18" s="208"/>
      <c r="G18" s="208"/>
      <c r="H18" s="208"/>
      <c r="I18" s="208"/>
      <c r="J18" s="208"/>
      <c r="K18" s="208">
        <f t="shared" si="0"/>
        <v>35419.4</v>
      </c>
      <c r="L18" s="209"/>
    </row>
    <row r="19" spans="1:12" s="194" customFormat="1" ht="10" x14ac:dyDescent="0.2">
      <c r="A19" s="204" t="s">
        <v>692</v>
      </c>
      <c r="B19" s="205" t="s">
        <v>871</v>
      </c>
      <c r="C19" s="205" t="s">
        <v>870</v>
      </c>
      <c r="D19" s="206">
        <v>19369.22</v>
      </c>
      <c r="E19" s="207"/>
      <c r="F19" s="208"/>
      <c r="G19" s="208"/>
      <c r="H19" s="208"/>
      <c r="I19" s="208"/>
      <c r="J19" s="208"/>
      <c r="K19" s="208">
        <f t="shared" si="0"/>
        <v>19369.22</v>
      </c>
      <c r="L19" s="209"/>
    </row>
    <row r="20" spans="1:12" s="194" customFormat="1" ht="10" x14ac:dyDescent="0.2">
      <c r="A20" s="204" t="s">
        <v>692</v>
      </c>
      <c r="B20" s="205" t="s">
        <v>869</v>
      </c>
      <c r="C20" s="205" t="s">
        <v>868</v>
      </c>
      <c r="D20" s="206">
        <v>381400.46</v>
      </c>
      <c r="E20" s="207">
        <v>25000</v>
      </c>
      <c r="F20" s="208"/>
      <c r="G20" s="208"/>
      <c r="H20" s="208"/>
      <c r="I20" s="208"/>
      <c r="J20" s="208">
        <v>25000</v>
      </c>
      <c r="K20" s="208" t="s">
        <v>1035</v>
      </c>
      <c r="L20" s="209"/>
    </row>
    <row r="21" spans="1:12" s="194" customFormat="1" ht="10" x14ac:dyDescent="0.2">
      <c r="A21" s="204" t="s">
        <v>692</v>
      </c>
      <c r="B21" s="205" t="s">
        <v>866</v>
      </c>
      <c r="C21" s="205" t="s">
        <v>865</v>
      </c>
      <c r="D21" s="206">
        <v>262434.36</v>
      </c>
      <c r="E21" s="207">
        <v>100000</v>
      </c>
      <c r="F21" s="208"/>
      <c r="G21" s="208"/>
      <c r="H21" s="208"/>
      <c r="I21" s="208"/>
      <c r="J21" s="208"/>
      <c r="K21" s="208">
        <f t="shared" si="0"/>
        <v>262434.36</v>
      </c>
      <c r="L21" s="209"/>
    </row>
    <row r="22" spans="1:12" s="194" customFormat="1" ht="10" x14ac:dyDescent="0.2">
      <c r="A22" s="204" t="s">
        <v>692</v>
      </c>
      <c r="B22" s="205" t="s">
        <v>862</v>
      </c>
      <c r="C22" s="205" t="s">
        <v>861</v>
      </c>
      <c r="D22" s="206">
        <v>100000</v>
      </c>
      <c r="E22" s="207"/>
      <c r="F22" s="208"/>
      <c r="G22" s="208"/>
      <c r="H22" s="208"/>
      <c r="I22" s="208"/>
      <c r="J22" s="208">
        <v>100000</v>
      </c>
      <c r="K22" s="208">
        <f t="shared" si="0"/>
        <v>100000</v>
      </c>
      <c r="L22" s="209"/>
    </row>
    <row r="23" spans="1:12" s="194" customFormat="1" ht="10" x14ac:dyDescent="0.2">
      <c r="A23" s="204" t="s">
        <v>692</v>
      </c>
      <c r="B23" s="205" t="s">
        <v>860</v>
      </c>
      <c r="C23" s="205" t="s">
        <v>859</v>
      </c>
      <c r="D23" s="206">
        <v>169732.88</v>
      </c>
      <c r="E23" s="207"/>
      <c r="F23" s="208"/>
      <c r="G23" s="208"/>
      <c r="H23" s="208"/>
      <c r="I23" s="208"/>
      <c r="J23" s="208"/>
      <c r="K23" s="208">
        <f t="shared" si="0"/>
        <v>169732.88</v>
      </c>
      <c r="L23" s="209"/>
    </row>
    <row r="24" spans="1:12" s="194" customFormat="1" ht="10" x14ac:dyDescent="0.2">
      <c r="A24" s="204" t="s">
        <v>692</v>
      </c>
      <c r="B24" s="205" t="s">
        <v>858</v>
      </c>
      <c r="C24" s="205" t="s">
        <v>857</v>
      </c>
      <c r="D24" s="206">
        <v>130883.63</v>
      </c>
      <c r="E24" s="207"/>
      <c r="F24" s="208"/>
      <c r="G24" s="208"/>
      <c r="H24" s="208"/>
      <c r="I24" s="208"/>
      <c r="J24" s="208"/>
      <c r="K24" s="208">
        <f t="shared" si="0"/>
        <v>130883.63</v>
      </c>
      <c r="L24" s="209"/>
    </row>
    <row r="25" spans="1:12" s="194" customFormat="1" ht="10" x14ac:dyDescent="0.2">
      <c r="A25" s="204" t="s">
        <v>692</v>
      </c>
      <c r="B25" s="205" t="s">
        <v>856</v>
      </c>
      <c r="C25" s="205" t="s">
        <v>855</v>
      </c>
      <c r="D25" s="206">
        <v>125821</v>
      </c>
      <c r="E25" s="207">
        <v>50000</v>
      </c>
      <c r="F25" s="208"/>
      <c r="G25" s="208"/>
      <c r="H25" s="208"/>
      <c r="I25" s="208"/>
      <c r="J25" s="208"/>
      <c r="K25" s="208">
        <f t="shared" si="0"/>
        <v>125821</v>
      </c>
      <c r="L25" s="209"/>
    </row>
    <row r="26" spans="1:12" s="194" customFormat="1" ht="10" x14ac:dyDescent="0.2">
      <c r="A26" s="204" t="s">
        <v>692</v>
      </c>
      <c r="B26" s="205" t="s">
        <v>852</v>
      </c>
      <c r="C26" s="205" t="s">
        <v>851</v>
      </c>
      <c r="D26" s="206">
        <v>99596.45</v>
      </c>
      <c r="E26" s="207"/>
      <c r="F26" s="208"/>
      <c r="G26" s="208"/>
      <c r="H26" s="208"/>
      <c r="I26" s="208"/>
      <c r="J26" s="208"/>
      <c r="K26" s="208">
        <f t="shared" si="0"/>
        <v>99596.45</v>
      </c>
      <c r="L26" s="209"/>
    </row>
    <row r="27" spans="1:12" s="194" customFormat="1" ht="10" x14ac:dyDescent="0.2">
      <c r="A27" s="204" t="s">
        <v>692</v>
      </c>
      <c r="B27" s="205" t="s">
        <v>487</v>
      </c>
      <c r="C27" s="205" t="s">
        <v>488</v>
      </c>
      <c r="D27" s="206">
        <v>90209.64</v>
      </c>
      <c r="E27" s="207"/>
      <c r="F27" s="208"/>
      <c r="G27" s="208"/>
      <c r="H27" s="208"/>
      <c r="I27" s="208"/>
      <c r="J27" s="208"/>
      <c r="K27" s="208">
        <f t="shared" si="0"/>
        <v>90209.64</v>
      </c>
      <c r="L27" s="209"/>
    </row>
    <row r="28" spans="1:12" s="194" customFormat="1" ht="10" x14ac:dyDescent="0.2">
      <c r="A28" s="204" t="s">
        <v>692</v>
      </c>
      <c r="B28" s="205" t="s">
        <v>850</v>
      </c>
      <c r="C28" s="205" t="s">
        <v>849</v>
      </c>
      <c r="D28" s="206">
        <v>66077.53</v>
      </c>
      <c r="E28" s="207"/>
      <c r="F28" s="208"/>
      <c r="G28" s="208"/>
      <c r="H28" s="208"/>
      <c r="I28" s="208"/>
      <c r="J28" s="208"/>
      <c r="K28" s="208">
        <f t="shared" si="0"/>
        <v>66077.53</v>
      </c>
      <c r="L28" s="209"/>
    </row>
    <row r="29" spans="1:12" s="194" customFormat="1" ht="10" x14ac:dyDescent="0.2">
      <c r="A29" s="204" t="s">
        <v>692</v>
      </c>
      <c r="B29" s="205" t="s">
        <v>848</v>
      </c>
      <c r="C29" s="205" t="s">
        <v>847</v>
      </c>
      <c r="D29" s="206">
        <v>63330</v>
      </c>
      <c r="E29" s="207"/>
      <c r="F29" s="208"/>
      <c r="G29" s="208"/>
      <c r="H29" s="208"/>
      <c r="I29" s="208"/>
      <c r="J29" s="208"/>
      <c r="K29" s="208">
        <f t="shared" si="0"/>
        <v>63330</v>
      </c>
      <c r="L29" s="209"/>
    </row>
    <row r="30" spans="1:12" s="194" customFormat="1" ht="10" x14ac:dyDescent="0.2">
      <c r="A30" s="204" t="s">
        <v>692</v>
      </c>
      <c r="B30" s="205" t="s">
        <v>846</v>
      </c>
      <c r="C30" s="205" t="s">
        <v>845</v>
      </c>
      <c r="D30" s="206">
        <v>60207</v>
      </c>
      <c r="E30" s="207"/>
      <c r="F30" s="208"/>
      <c r="G30" s="208"/>
      <c r="H30" s="208"/>
      <c r="I30" s="208"/>
      <c r="J30" s="208"/>
      <c r="K30" s="208">
        <f t="shared" si="0"/>
        <v>60207</v>
      </c>
      <c r="L30" s="209"/>
    </row>
    <row r="31" spans="1:12" s="194" customFormat="1" ht="10" x14ac:dyDescent="0.2">
      <c r="A31" s="204" t="s">
        <v>692</v>
      </c>
      <c r="B31" s="205" t="s">
        <v>844</v>
      </c>
      <c r="C31" s="205" t="s">
        <v>843</v>
      </c>
      <c r="D31" s="206">
        <v>54136</v>
      </c>
      <c r="E31" s="209"/>
      <c r="F31" s="207"/>
      <c r="G31" s="208"/>
      <c r="H31" s="208"/>
      <c r="I31" s="208"/>
      <c r="J31" s="208"/>
      <c r="K31" s="208">
        <f t="shared" si="0"/>
        <v>54136</v>
      </c>
      <c r="L31" s="209"/>
    </row>
    <row r="32" spans="1:12" s="194" customFormat="1" ht="10" x14ac:dyDescent="0.2">
      <c r="A32" s="204" t="s">
        <v>692</v>
      </c>
      <c r="B32" s="205" t="s">
        <v>842</v>
      </c>
      <c r="C32" s="205" t="s">
        <v>841</v>
      </c>
      <c r="D32" s="206">
        <v>52877.87</v>
      </c>
      <c r="E32" s="207">
        <v>50000</v>
      </c>
      <c r="F32" s="208"/>
      <c r="G32" s="208">
        <v>30000</v>
      </c>
      <c r="H32" s="208"/>
      <c r="I32" s="208"/>
      <c r="J32" s="208"/>
      <c r="K32" s="208">
        <f t="shared" si="0"/>
        <v>22877.870000000003</v>
      </c>
      <c r="L32" s="209"/>
    </row>
    <row r="33" spans="1:12" s="194" customFormat="1" ht="10" x14ac:dyDescent="0.2">
      <c r="A33" s="204" t="s">
        <v>692</v>
      </c>
      <c r="B33" s="205" t="s">
        <v>840</v>
      </c>
      <c r="C33" s="205" t="s">
        <v>839</v>
      </c>
      <c r="D33" s="206">
        <v>51943</v>
      </c>
      <c r="E33" s="207"/>
      <c r="F33" s="208"/>
      <c r="G33" s="208"/>
      <c r="H33" s="208"/>
      <c r="I33" s="208"/>
      <c r="J33" s="208"/>
      <c r="K33" s="208">
        <f t="shared" si="0"/>
        <v>51943</v>
      </c>
      <c r="L33" s="209"/>
    </row>
    <row r="34" spans="1:12" s="194" customFormat="1" ht="10" x14ac:dyDescent="0.2">
      <c r="A34" s="204" t="s">
        <v>692</v>
      </c>
      <c r="B34" s="205" t="s">
        <v>838</v>
      </c>
      <c r="C34" s="205" t="s">
        <v>837</v>
      </c>
      <c r="D34" s="206">
        <v>38810</v>
      </c>
      <c r="E34" s="207"/>
      <c r="F34" s="208"/>
      <c r="G34" s="208"/>
      <c r="H34" s="208"/>
      <c r="I34" s="208"/>
      <c r="J34" s="208"/>
      <c r="K34" s="208">
        <f>D34-J34</f>
        <v>38810</v>
      </c>
      <c r="L34" s="209"/>
    </row>
    <row r="35" spans="1:12" s="194" customFormat="1" ht="10" x14ac:dyDescent="0.2">
      <c r="A35" s="204" t="s">
        <v>692</v>
      </c>
      <c r="B35" s="205" t="s">
        <v>834</v>
      </c>
      <c r="C35" s="205" t="s">
        <v>833</v>
      </c>
      <c r="D35" s="206">
        <v>35116.58</v>
      </c>
      <c r="E35" s="207"/>
      <c r="F35" s="208"/>
      <c r="G35" s="208"/>
      <c r="H35" s="208"/>
      <c r="I35" s="208"/>
      <c r="J35" s="208"/>
      <c r="K35" s="208">
        <f>D35-J35</f>
        <v>35116.58</v>
      </c>
      <c r="L35" s="209"/>
    </row>
    <row r="36" spans="1:12" s="194" customFormat="1" ht="10" x14ac:dyDescent="0.2">
      <c r="A36" s="204" t="s">
        <v>692</v>
      </c>
      <c r="B36" s="205" t="s">
        <v>832</v>
      </c>
      <c r="C36" s="205" t="s">
        <v>831</v>
      </c>
      <c r="D36" s="206">
        <v>32422</v>
      </c>
      <c r="E36" s="207">
        <v>20000</v>
      </c>
      <c r="F36" s="208"/>
      <c r="G36" s="208"/>
      <c r="H36" s="208"/>
      <c r="I36" s="208"/>
      <c r="J36" s="208"/>
      <c r="K36" s="208">
        <f>D36-J36</f>
        <v>32422</v>
      </c>
      <c r="L36" s="209"/>
    </row>
    <row r="37" spans="1:12" s="194" customFormat="1" ht="10" x14ac:dyDescent="0.2">
      <c r="A37" s="204" t="s">
        <v>692</v>
      </c>
      <c r="B37" s="205" t="s">
        <v>826</v>
      </c>
      <c r="C37" s="205" t="s">
        <v>825</v>
      </c>
      <c r="D37" s="206">
        <v>31246.68</v>
      </c>
      <c r="E37" s="207"/>
      <c r="F37" s="208"/>
      <c r="G37" s="208"/>
      <c r="H37" s="208"/>
      <c r="I37" s="208"/>
      <c r="J37" s="208"/>
      <c r="K37" s="208">
        <f>D37-J37</f>
        <v>31246.68</v>
      </c>
      <c r="L37" s="209"/>
    </row>
    <row r="38" spans="1:12" s="194" customFormat="1" ht="10" x14ac:dyDescent="0.2">
      <c r="A38" s="204" t="s">
        <v>692</v>
      </c>
      <c r="B38" s="205" t="s">
        <v>1018</v>
      </c>
      <c r="C38" s="205" t="s">
        <v>1017</v>
      </c>
      <c r="D38" s="206">
        <v>9000</v>
      </c>
      <c r="E38" s="207"/>
      <c r="F38" s="208"/>
      <c r="G38" s="208"/>
      <c r="H38" s="208"/>
      <c r="I38" s="208"/>
      <c r="J38" s="208">
        <v>9000</v>
      </c>
      <c r="K38" s="208">
        <v>9000</v>
      </c>
      <c r="L38" s="209"/>
    </row>
    <row r="39" spans="1:12" s="194" customFormat="1" ht="10" x14ac:dyDescent="0.2">
      <c r="A39" s="204" t="s">
        <v>692</v>
      </c>
      <c r="B39" s="205" t="s">
        <v>824</v>
      </c>
      <c r="C39" s="205" t="s">
        <v>823</v>
      </c>
      <c r="D39" s="206">
        <v>30875</v>
      </c>
      <c r="E39" s="207"/>
      <c r="F39" s="208"/>
      <c r="G39" s="208"/>
      <c r="H39" s="208"/>
      <c r="I39" s="208"/>
      <c r="J39" s="208"/>
      <c r="K39" s="208">
        <f>D39-J39</f>
        <v>30875</v>
      </c>
      <c r="L39" s="209"/>
    </row>
    <row r="40" spans="1:12" s="194" customFormat="1" ht="10" x14ac:dyDescent="0.2">
      <c r="A40" s="204" t="s">
        <v>692</v>
      </c>
      <c r="B40" s="205" t="s">
        <v>820</v>
      </c>
      <c r="C40" s="205" t="s">
        <v>819</v>
      </c>
      <c r="D40" s="206">
        <v>30780</v>
      </c>
      <c r="E40" s="207"/>
      <c r="F40" s="208"/>
      <c r="G40" s="208"/>
      <c r="H40" s="208"/>
      <c r="I40" s="207"/>
      <c r="J40" s="208"/>
      <c r="K40" s="208">
        <f>D40-J40</f>
        <v>30780</v>
      </c>
      <c r="L40" s="209"/>
    </row>
    <row r="41" spans="1:12" s="194" customFormat="1" ht="10" x14ac:dyDescent="0.2">
      <c r="A41" s="204" t="s">
        <v>692</v>
      </c>
      <c r="B41" s="205" t="s">
        <v>818</v>
      </c>
      <c r="C41" s="205" t="s">
        <v>817</v>
      </c>
      <c r="D41" s="206">
        <v>30343.5</v>
      </c>
      <c r="E41" s="207"/>
      <c r="F41" s="208"/>
      <c r="G41" s="208"/>
      <c r="H41" s="208"/>
      <c r="I41" s="208"/>
      <c r="J41" s="208"/>
      <c r="K41" s="208">
        <f>D41-J41</f>
        <v>30343.5</v>
      </c>
      <c r="L41" s="209"/>
    </row>
    <row r="42" spans="1:12" s="194" customFormat="1" ht="10" x14ac:dyDescent="0.2">
      <c r="A42" s="204" t="s">
        <v>692</v>
      </c>
      <c r="B42" s="205" t="s">
        <v>816</v>
      </c>
      <c r="C42" s="205" t="s">
        <v>815</v>
      </c>
      <c r="D42" s="206">
        <v>24190.54</v>
      </c>
      <c r="E42" s="207"/>
      <c r="F42" s="208"/>
      <c r="G42" s="208"/>
      <c r="H42" s="208"/>
      <c r="I42" s="208"/>
      <c r="J42" s="208"/>
      <c r="K42" s="208">
        <v>24190.54</v>
      </c>
      <c r="L42" s="209"/>
    </row>
    <row r="43" spans="1:12" s="194" customFormat="1" ht="10" x14ac:dyDescent="0.2">
      <c r="A43" s="204" t="s">
        <v>692</v>
      </c>
      <c r="B43" s="205" t="s">
        <v>814</v>
      </c>
      <c r="C43" s="205" t="s">
        <v>813</v>
      </c>
      <c r="D43" s="206">
        <v>30190.52</v>
      </c>
      <c r="E43" s="207"/>
      <c r="F43" s="208"/>
      <c r="G43" s="208"/>
      <c r="H43" s="208"/>
      <c r="I43" s="208"/>
      <c r="J43" s="208">
        <v>30190.52</v>
      </c>
      <c r="K43" s="208">
        <v>30190.52</v>
      </c>
      <c r="L43" s="209"/>
    </row>
    <row r="44" spans="1:12" s="194" customFormat="1" ht="10" x14ac:dyDescent="0.2">
      <c r="A44" s="204" t="s">
        <v>692</v>
      </c>
      <c r="B44" s="205" t="s">
        <v>812</v>
      </c>
      <c r="C44" s="205" t="s">
        <v>811</v>
      </c>
      <c r="D44" s="206">
        <v>29436.77</v>
      </c>
      <c r="E44" s="207"/>
      <c r="F44" s="208"/>
      <c r="G44" s="208"/>
      <c r="H44" s="208"/>
      <c r="I44" s="208"/>
      <c r="J44" s="208"/>
      <c r="K44" s="208">
        <f>D44-J44</f>
        <v>29436.77</v>
      </c>
    </row>
    <row r="45" spans="1:12" s="194" customFormat="1" ht="10" x14ac:dyDescent="0.2">
      <c r="A45" s="204" t="s">
        <v>692</v>
      </c>
      <c r="B45" s="205" t="s">
        <v>810</v>
      </c>
      <c r="C45" s="205" t="s">
        <v>809</v>
      </c>
      <c r="D45" s="206">
        <v>28369.71</v>
      </c>
      <c r="E45" s="207"/>
      <c r="F45" s="208"/>
      <c r="G45" s="208"/>
      <c r="H45" s="208"/>
      <c r="I45" s="208"/>
      <c r="J45" s="208"/>
      <c r="K45" s="208">
        <f>D45-J45</f>
        <v>28369.71</v>
      </c>
    </row>
    <row r="46" spans="1:12" s="194" customFormat="1" ht="10" x14ac:dyDescent="0.2">
      <c r="A46" s="204" t="s">
        <v>692</v>
      </c>
      <c r="B46" s="205" t="s">
        <v>808</v>
      </c>
      <c r="C46" s="205" t="s">
        <v>807</v>
      </c>
      <c r="D46" s="206">
        <v>28044.58</v>
      </c>
      <c r="E46" s="207"/>
      <c r="F46" s="208"/>
      <c r="G46" s="208"/>
      <c r="H46" s="208"/>
      <c r="I46" s="208"/>
      <c r="J46" s="208"/>
      <c r="K46" s="208">
        <f>D46-J46</f>
        <v>28044.58</v>
      </c>
      <c r="L46" s="209"/>
    </row>
    <row r="47" spans="1:12" s="194" customFormat="1" ht="10" x14ac:dyDescent="0.2">
      <c r="A47" s="204" t="s">
        <v>692</v>
      </c>
      <c r="B47" s="205" t="s">
        <v>806</v>
      </c>
      <c r="C47" s="205" t="s">
        <v>805</v>
      </c>
      <c r="D47" s="206">
        <v>27360</v>
      </c>
      <c r="E47" s="207"/>
      <c r="F47" s="208"/>
      <c r="G47" s="208"/>
      <c r="H47" s="208"/>
      <c r="I47" s="208"/>
      <c r="J47" s="208">
        <v>27360</v>
      </c>
      <c r="K47" s="208">
        <v>27360</v>
      </c>
      <c r="L47" s="209"/>
    </row>
    <row r="48" spans="1:12" s="194" customFormat="1" ht="10" x14ac:dyDescent="0.2">
      <c r="A48" s="204" t="s">
        <v>692</v>
      </c>
      <c r="B48" s="205" t="s">
        <v>804</v>
      </c>
      <c r="C48" s="205" t="s">
        <v>803</v>
      </c>
      <c r="D48" s="206">
        <v>27302.49</v>
      </c>
      <c r="E48" s="207"/>
      <c r="F48" s="208"/>
      <c r="G48" s="208"/>
      <c r="H48" s="208"/>
      <c r="I48" s="207"/>
      <c r="J48" s="207"/>
      <c r="K48" s="208">
        <f>D48-J48</f>
        <v>27302.49</v>
      </c>
      <c r="L48" s="209"/>
    </row>
    <row r="49" spans="1:19" s="194" customFormat="1" ht="10" x14ac:dyDescent="0.2">
      <c r="A49" s="204" t="s">
        <v>692</v>
      </c>
      <c r="B49" s="205" t="s">
        <v>802</v>
      </c>
      <c r="C49" s="205" t="s">
        <v>801</v>
      </c>
      <c r="D49" s="206">
        <v>18694.52</v>
      </c>
      <c r="E49" s="207"/>
      <c r="F49" s="208"/>
      <c r="G49" s="208"/>
      <c r="H49" s="208"/>
      <c r="I49" s="207"/>
      <c r="J49" s="207">
        <v>18694.52</v>
      </c>
      <c r="K49" s="208">
        <v>18694.52</v>
      </c>
      <c r="L49" s="209"/>
    </row>
    <row r="50" spans="1:19" s="194" customFormat="1" ht="10" x14ac:dyDescent="0.2">
      <c r="A50" s="204" t="s">
        <v>692</v>
      </c>
      <c r="B50" s="205" t="s">
        <v>800</v>
      </c>
      <c r="C50" s="205" t="s">
        <v>799</v>
      </c>
      <c r="D50" s="206">
        <v>27059.95</v>
      </c>
      <c r="E50" s="207"/>
      <c r="F50" s="208"/>
      <c r="G50" s="208"/>
      <c r="H50" s="208"/>
      <c r="I50" s="208"/>
      <c r="J50" s="208"/>
      <c r="K50" s="208">
        <f>D50-J50</f>
        <v>27059.95</v>
      </c>
      <c r="L50" s="209"/>
    </row>
    <row r="51" spans="1:19" s="194" customFormat="1" ht="10" x14ac:dyDescent="0.2">
      <c r="A51" s="204" t="s">
        <v>692</v>
      </c>
      <c r="B51" s="205" t="s">
        <v>798</v>
      </c>
      <c r="C51" s="205" t="s">
        <v>797</v>
      </c>
      <c r="D51" s="206">
        <v>24644</v>
      </c>
      <c r="E51" s="207"/>
      <c r="F51" s="208"/>
      <c r="G51" s="208"/>
      <c r="H51" s="208"/>
      <c r="I51" s="208"/>
      <c r="J51" s="208"/>
      <c r="K51" s="208">
        <f>D51-J51</f>
        <v>24644</v>
      </c>
      <c r="L51" s="209"/>
      <c r="S51" s="194" t="s">
        <v>579</v>
      </c>
    </row>
    <row r="52" spans="1:19" s="194" customFormat="1" ht="10" x14ac:dyDescent="0.2">
      <c r="A52" s="204" t="s">
        <v>692</v>
      </c>
      <c r="B52" s="205" t="s">
        <v>796</v>
      </c>
      <c r="C52" s="205" t="s">
        <v>795</v>
      </c>
      <c r="D52" s="210">
        <v>23720</v>
      </c>
      <c r="E52" s="211"/>
      <c r="F52" s="206"/>
      <c r="G52" s="208"/>
      <c r="H52" s="208"/>
      <c r="I52" s="208"/>
      <c r="J52" s="208"/>
      <c r="K52" s="208">
        <f>D52-J52</f>
        <v>23720</v>
      </c>
      <c r="L52" s="208"/>
      <c r="M52" s="212"/>
    </row>
    <row r="53" spans="1:19" s="194" customFormat="1" ht="10" x14ac:dyDescent="0.2">
      <c r="A53" s="204" t="s">
        <v>692</v>
      </c>
      <c r="B53" s="205" t="s">
        <v>794</v>
      </c>
      <c r="C53" s="205" t="s">
        <v>793</v>
      </c>
      <c r="D53" s="206">
        <v>21960.400000000001</v>
      </c>
      <c r="E53" s="207"/>
      <c r="F53" s="208"/>
      <c r="G53" s="208"/>
      <c r="H53" s="208"/>
      <c r="I53" s="208"/>
      <c r="J53" s="208"/>
      <c r="K53" s="208">
        <f>D53-J53</f>
        <v>21960.400000000001</v>
      </c>
      <c r="L53" s="209"/>
    </row>
    <row r="54" spans="1:19" s="194" customFormat="1" ht="10" x14ac:dyDescent="0.2">
      <c r="A54" s="204" t="s">
        <v>692</v>
      </c>
      <c r="B54" s="205" t="s">
        <v>792</v>
      </c>
      <c r="C54" s="205" t="s">
        <v>791</v>
      </c>
      <c r="D54" s="206">
        <v>21948.45</v>
      </c>
      <c r="E54" s="207"/>
      <c r="F54" s="208"/>
      <c r="G54" s="208"/>
      <c r="H54" s="208"/>
      <c r="I54" s="208"/>
      <c r="J54" s="208"/>
      <c r="K54" s="208">
        <f>D54-J54</f>
        <v>21948.45</v>
      </c>
      <c r="L54" s="209"/>
    </row>
    <row r="55" spans="1:19" s="194" customFormat="1" ht="10" x14ac:dyDescent="0.2">
      <c r="A55" s="204" t="s">
        <v>692</v>
      </c>
      <c r="B55" s="205" t="s">
        <v>790</v>
      </c>
      <c r="C55" s="205" t="s">
        <v>789</v>
      </c>
      <c r="D55" s="206">
        <v>21469.11</v>
      </c>
      <c r="E55" s="207"/>
      <c r="F55" s="208"/>
      <c r="G55" s="208"/>
      <c r="H55" s="208"/>
      <c r="I55" s="208"/>
      <c r="J55" s="208">
        <v>21469.11</v>
      </c>
      <c r="K55" s="208">
        <v>21469.11</v>
      </c>
      <c r="L55" s="209"/>
    </row>
    <row r="56" spans="1:19" s="194" customFormat="1" ht="10" x14ac:dyDescent="0.2">
      <c r="A56" s="204" t="s">
        <v>692</v>
      </c>
      <c r="B56" s="205" t="s">
        <v>786</v>
      </c>
      <c r="C56" s="205" t="s">
        <v>785</v>
      </c>
      <c r="D56" s="206">
        <v>20514.12</v>
      </c>
      <c r="E56" s="207"/>
      <c r="F56" s="208"/>
      <c r="G56" s="208"/>
      <c r="H56" s="208"/>
      <c r="I56" s="208"/>
      <c r="J56" s="208"/>
      <c r="K56" s="208">
        <f>D56-J56</f>
        <v>20514.12</v>
      </c>
      <c r="L56" s="209"/>
    </row>
    <row r="57" spans="1:19" s="194" customFormat="1" ht="10" x14ac:dyDescent="0.2">
      <c r="A57" s="204" t="s">
        <v>692</v>
      </c>
      <c r="B57" s="205" t="s">
        <v>784</v>
      </c>
      <c r="C57" s="205" t="s">
        <v>783</v>
      </c>
      <c r="D57" s="206">
        <v>20138.8</v>
      </c>
      <c r="E57" s="207"/>
      <c r="F57" s="208"/>
      <c r="G57" s="208"/>
      <c r="H57" s="208"/>
      <c r="I57" s="208"/>
      <c r="J57" s="208"/>
      <c r="K57" s="208">
        <f>D57-J57</f>
        <v>20138.8</v>
      </c>
      <c r="L57" s="209"/>
    </row>
    <row r="58" spans="1:19" s="194" customFormat="1" ht="10" x14ac:dyDescent="0.2">
      <c r="A58" s="204" t="s">
        <v>692</v>
      </c>
      <c r="B58" s="205" t="s">
        <v>782</v>
      </c>
      <c r="C58" s="205" t="s">
        <v>781</v>
      </c>
      <c r="D58" s="206">
        <v>19644</v>
      </c>
      <c r="E58" s="207"/>
      <c r="F58" s="208"/>
      <c r="G58" s="208"/>
      <c r="H58" s="208"/>
      <c r="I58" s="208"/>
      <c r="J58" s="208"/>
      <c r="K58" s="208">
        <f>D58-J58</f>
        <v>19644</v>
      </c>
      <c r="L58" s="209"/>
    </row>
    <row r="59" spans="1:19" s="194" customFormat="1" ht="10" x14ac:dyDescent="0.2">
      <c r="A59" s="204" t="s">
        <v>692</v>
      </c>
      <c r="B59" s="205" t="s">
        <v>780</v>
      </c>
      <c r="C59" s="205" t="s">
        <v>779</v>
      </c>
      <c r="D59" s="206">
        <v>5620</v>
      </c>
      <c r="E59" s="207"/>
      <c r="F59" s="208"/>
      <c r="G59" s="208"/>
      <c r="H59" s="208"/>
      <c r="I59" s="208"/>
      <c r="J59" s="208">
        <v>5620</v>
      </c>
      <c r="K59" s="208">
        <v>5620</v>
      </c>
      <c r="L59" s="209"/>
    </row>
    <row r="60" spans="1:19" s="194" customFormat="1" ht="10" x14ac:dyDescent="0.2">
      <c r="A60" s="204" t="s">
        <v>692</v>
      </c>
      <c r="B60" s="205" t="s">
        <v>778</v>
      </c>
      <c r="C60" s="205" t="s">
        <v>777</v>
      </c>
      <c r="D60" s="206">
        <v>16593.64</v>
      </c>
      <c r="E60" s="207"/>
      <c r="F60" s="208"/>
      <c r="G60" s="208"/>
      <c r="H60" s="208"/>
      <c r="I60" s="208"/>
      <c r="J60" s="208"/>
      <c r="K60" s="208">
        <f>D60-J60</f>
        <v>16593.64</v>
      </c>
      <c r="L60" s="209"/>
    </row>
    <row r="61" spans="1:19" s="194" customFormat="1" ht="10" x14ac:dyDescent="0.2">
      <c r="A61" s="204" t="s">
        <v>692</v>
      </c>
      <c r="B61" s="205" t="s">
        <v>776</v>
      </c>
      <c r="C61" s="205" t="s">
        <v>775</v>
      </c>
      <c r="D61" s="206">
        <v>13614.05</v>
      </c>
      <c r="E61" s="207"/>
      <c r="F61" s="208"/>
      <c r="G61" s="208"/>
      <c r="H61" s="208"/>
      <c r="I61" s="208"/>
      <c r="J61" s="208">
        <v>13614.05</v>
      </c>
      <c r="K61" s="208">
        <v>13614.05</v>
      </c>
      <c r="L61" s="209"/>
    </row>
    <row r="62" spans="1:19" s="194" customFormat="1" ht="10" x14ac:dyDescent="0.2">
      <c r="A62" s="204" t="s">
        <v>692</v>
      </c>
      <c r="B62" s="205" t="s">
        <v>774</v>
      </c>
      <c r="C62" s="205" t="s">
        <v>773</v>
      </c>
      <c r="D62" s="206">
        <v>11678.12</v>
      </c>
      <c r="E62" s="207"/>
      <c r="F62" s="208"/>
      <c r="G62" s="208"/>
      <c r="H62" s="208"/>
      <c r="I62" s="208"/>
      <c r="J62" s="208"/>
      <c r="K62" s="208">
        <f t="shared" ref="K62:K70" si="2">D62-J62</f>
        <v>11678.12</v>
      </c>
      <c r="L62" s="209"/>
    </row>
    <row r="63" spans="1:19" s="194" customFormat="1" ht="10" x14ac:dyDescent="0.2">
      <c r="A63" s="204" t="s">
        <v>692</v>
      </c>
      <c r="B63" s="205" t="s">
        <v>772</v>
      </c>
      <c r="C63" s="205" t="s">
        <v>771</v>
      </c>
      <c r="D63" s="206">
        <v>10980.61</v>
      </c>
      <c r="E63" s="207"/>
      <c r="F63" s="208"/>
      <c r="G63" s="208"/>
      <c r="H63" s="208"/>
      <c r="I63" s="208"/>
      <c r="J63" s="208"/>
      <c r="K63" s="208">
        <f t="shared" si="2"/>
        <v>10980.61</v>
      </c>
      <c r="L63" s="209"/>
    </row>
    <row r="64" spans="1:19" s="194" customFormat="1" ht="10" x14ac:dyDescent="0.2">
      <c r="A64" s="204" t="s">
        <v>692</v>
      </c>
      <c r="B64" s="205" t="s">
        <v>768</v>
      </c>
      <c r="C64" s="205" t="s">
        <v>767</v>
      </c>
      <c r="D64" s="206">
        <v>6114.76</v>
      </c>
      <c r="E64" s="207"/>
      <c r="F64" s="208"/>
      <c r="G64" s="208"/>
      <c r="H64" s="208"/>
      <c r="I64" s="208"/>
      <c r="J64" s="208"/>
      <c r="K64" s="208">
        <f t="shared" si="2"/>
        <v>6114.76</v>
      </c>
      <c r="L64" s="209"/>
    </row>
    <row r="65" spans="1:12" s="194" customFormat="1" ht="10" x14ac:dyDescent="0.2">
      <c r="A65" s="204" t="s">
        <v>692</v>
      </c>
      <c r="B65" s="205" t="s">
        <v>766</v>
      </c>
      <c r="C65" s="205" t="s">
        <v>765</v>
      </c>
      <c r="D65" s="206">
        <v>4640</v>
      </c>
      <c r="E65" s="207"/>
      <c r="F65" s="208"/>
      <c r="G65" s="208"/>
      <c r="H65" s="208"/>
      <c r="I65" s="208"/>
      <c r="J65" s="208"/>
      <c r="K65" s="208">
        <f t="shared" si="2"/>
        <v>4640</v>
      </c>
      <c r="L65" s="209"/>
    </row>
    <row r="66" spans="1:12" s="194" customFormat="1" ht="10" x14ac:dyDescent="0.2">
      <c r="A66" s="204" t="s">
        <v>692</v>
      </c>
      <c r="B66" s="205" t="s">
        <v>764</v>
      </c>
      <c r="C66" s="205" t="s">
        <v>763</v>
      </c>
      <c r="D66" s="206">
        <v>4272.34</v>
      </c>
      <c r="E66" s="207"/>
      <c r="F66" s="208"/>
      <c r="G66" s="208"/>
      <c r="H66" s="208"/>
      <c r="I66" s="208"/>
      <c r="J66" s="208"/>
      <c r="K66" s="208">
        <f t="shared" si="2"/>
        <v>4272.34</v>
      </c>
      <c r="L66" s="209"/>
    </row>
    <row r="67" spans="1:12" s="194" customFormat="1" ht="10" x14ac:dyDescent="0.2">
      <c r="A67" s="204" t="s">
        <v>692</v>
      </c>
      <c r="B67" s="205" t="s">
        <v>762</v>
      </c>
      <c r="C67" s="205" t="s">
        <v>761</v>
      </c>
      <c r="D67" s="206">
        <v>3800</v>
      </c>
      <c r="E67" s="207"/>
      <c r="F67" s="208"/>
      <c r="G67" s="208"/>
      <c r="H67" s="208"/>
      <c r="I67" s="208"/>
      <c r="J67" s="208"/>
      <c r="K67" s="208">
        <f t="shared" si="2"/>
        <v>3800</v>
      </c>
      <c r="L67" s="209"/>
    </row>
    <row r="68" spans="1:12" s="194" customFormat="1" ht="10" x14ac:dyDescent="0.2">
      <c r="A68" s="204" t="s">
        <v>692</v>
      </c>
      <c r="B68" s="205" t="s">
        <v>760</v>
      </c>
      <c r="C68" s="205" t="s">
        <v>759</v>
      </c>
      <c r="D68" s="206">
        <v>3351.49</v>
      </c>
      <c r="E68" s="207"/>
      <c r="F68" s="208"/>
      <c r="G68" s="208"/>
      <c r="H68" s="208"/>
      <c r="I68" s="208"/>
      <c r="J68" s="208"/>
      <c r="K68" s="208">
        <f t="shared" si="2"/>
        <v>3351.49</v>
      </c>
      <c r="L68" s="209"/>
    </row>
    <row r="69" spans="1:12" s="194" customFormat="1" ht="10" x14ac:dyDescent="0.2">
      <c r="A69" s="204" t="s">
        <v>692</v>
      </c>
      <c r="B69" s="205" t="s">
        <v>758</v>
      </c>
      <c r="C69" s="205" t="s">
        <v>757</v>
      </c>
      <c r="D69" s="206">
        <v>2292</v>
      </c>
      <c r="E69" s="207"/>
      <c r="F69" s="208"/>
      <c r="G69" s="208"/>
      <c r="H69" s="208"/>
      <c r="I69" s="208"/>
      <c r="J69" s="208"/>
      <c r="K69" s="208">
        <f t="shared" si="2"/>
        <v>2292</v>
      </c>
      <c r="L69" s="209"/>
    </row>
    <row r="70" spans="1:12" s="194" customFormat="1" ht="10" x14ac:dyDescent="0.2">
      <c r="A70" s="204" t="s">
        <v>692</v>
      </c>
      <c r="B70" s="205" t="s">
        <v>756</v>
      </c>
      <c r="C70" s="205" t="s">
        <v>755</v>
      </c>
      <c r="D70" s="206">
        <v>2222</v>
      </c>
      <c r="E70" s="207"/>
      <c r="F70" s="208"/>
      <c r="G70" s="208"/>
      <c r="H70" s="208"/>
      <c r="I70" s="208"/>
      <c r="J70" s="208"/>
      <c r="K70" s="208">
        <f t="shared" si="2"/>
        <v>2222</v>
      </c>
      <c r="L70" s="209"/>
    </row>
    <row r="71" spans="1:12" s="194" customFormat="1" ht="10" x14ac:dyDescent="0.2">
      <c r="A71" s="204" t="s">
        <v>692</v>
      </c>
      <c r="B71" s="205" t="s">
        <v>754</v>
      </c>
      <c r="C71" s="205" t="s">
        <v>753</v>
      </c>
      <c r="D71" s="206">
        <v>33920</v>
      </c>
      <c r="E71" s="207"/>
      <c r="F71" s="208"/>
      <c r="G71" s="208">
        <f>SUM(F71:F71)</f>
        <v>0</v>
      </c>
      <c r="H71" s="208"/>
      <c r="I71" s="208"/>
      <c r="J71" s="208"/>
      <c r="K71" s="208">
        <f t="shared" ref="K71:K78" si="3">D71-G71</f>
        <v>33920</v>
      </c>
      <c r="L71" s="209"/>
    </row>
    <row r="72" spans="1:12" s="194" customFormat="1" ht="10" x14ac:dyDescent="0.2">
      <c r="A72" s="204" t="s">
        <v>692</v>
      </c>
      <c r="B72" s="205" t="s">
        <v>752</v>
      </c>
      <c r="C72" s="205" t="s">
        <v>751</v>
      </c>
      <c r="D72" s="206">
        <v>25919</v>
      </c>
      <c r="E72" s="207"/>
      <c r="F72" s="208"/>
      <c r="G72" s="208">
        <f>SUM(F72:F72)</f>
        <v>0</v>
      </c>
      <c r="H72" s="208"/>
      <c r="I72" s="208"/>
      <c r="J72" s="208"/>
      <c r="K72" s="208">
        <f t="shared" si="3"/>
        <v>25919</v>
      </c>
      <c r="L72" s="209"/>
    </row>
    <row r="73" spans="1:12" s="194" customFormat="1" ht="10" x14ac:dyDescent="0.2">
      <c r="A73" s="204" t="s">
        <v>692</v>
      </c>
      <c r="B73" s="205" t="s">
        <v>537</v>
      </c>
      <c r="C73" s="205" t="s">
        <v>538</v>
      </c>
      <c r="D73" s="206">
        <v>39348</v>
      </c>
      <c r="E73" s="207"/>
      <c r="F73" s="208"/>
      <c r="G73" s="208"/>
      <c r="H73" s="208"/>
      <c r="I73" s="208"/>
      <c r="J73" s="208"/>
      <c r="K73" s="208">
        <f t="shared" si="3"/>
        <v>39348</v>
      </c>
      <c r="L73" s="209"/>
    </row>
    <row r="74" spans="1:12" s="194" customFormat="1" ht="10" x14ac:dyDescent="0.2">
      <c r="A74" s="204" t="s">
        <v>692</v>
      </c>
      <c r="B74" s="205" t="s">
        <v>750</v>
      </c>
      <c r="C74" s="205" t="s">
        <v>749</v>
      </c>
      <c r="D74" s="206">
        <v>432857.45</v>
      </c>
      <c r="E74" s="207"/>
      <c r="F74" s="208"/>
      <c r="G74" s="208"/>
      <c r="H74" s="208"/>
      <c r="I74" s="208"/>
      <c r="J74" s="208"/>
      <c r="K74" s="208">
        <f t="shared" si="3"/>
        <v>432857.45</v>
      </c>
      <c r="L74" s="209"/>
    </row>
    <row r="75" spans="1:12" s="194" customFormat="1" ht="10" x14ac:dyDescent="0.2">
      <c r="A75" s="204" t="s">
        <v>692</v>
      </c>
      <c r="B75" s="205" t="s">
        <v>747</v>
      </c>
      <c r="C75" s="205" t="s">
        <v>746</v>
      </c>
      <c r="D75" s="206">
        <v>314671</v>
      </c>
      <c r="E75" s="207"/>
      <c r="F75" s="208">
        <v>40000</v>
      </c>
      <c r="G75" s="208"/>
      <c r="H75" s="208"/>
      <c r="I75" s="208"/>
      <c r="J75" s="208"/>
      <c r="K75" s="208">
        <f t="shared" si="3"/>
        <v>314671</v>
      </c>
      <c r="L75" s="209"/>
    </row>
    <row r="76" spans="1:12" s="194" customFormat="1" ht="10" x14ac:dyDescent="0.2">
      <c r="A76" s="204" t="s">
        <v>692</v>
      </c>
      <c r="B76" s="205" t="s">
        <v>741</v>
      </c>
      <c r="C76" s="205" t="s">
        <v>740</v>
      </c>
      <c r="D76" s="206">
        <v>140083</v>
      </c>
      <c r="E76" s="207"/>
      <c r="F76" s="208"/>
      <c r="G76" s="208"/>
      <c r="H76" s="208"/>
      <c r="I76" s="208"/>
      <c r="J76" s="208"/>
      <c r="K76" s="208">
        <f t="shared" si="3"/>
        <v>140083</v>
      </c>
      <c r="L76" s="209"/>
    </row>
    <row r="77" spans="1:12" s="194" customFormat="1" ht="10" x14ac:dyDescent="0.2">
      <c r="A77" s="204" t="s">
        <v>692</v>
      </c>
      <c r="B77" s="205" t="s">
        <v>735</v>
      </c>
      <c r="C77" s="205" t="s">
        <v>734</v>
      </c>
      <c r="D77" s="206">
        <v>64839</v>
      </c>
      <c r="E77" s="207"/>
      <c r="F77" s="208"/>
      <c r="G77" s="208"/>
      <c r="H77" s="208"/>
      <c r="I77" s="208"/>
      <c r="J77" s="208"/>
      <c r="K77" s="208">
        <f t="shared" si="3"/>
        <v>64839</v>
      </c>
      <c r="L77" s="209"/>
    </row>
    <row r="78" spans="1:12" s="194" customFormat="1" ht="10" x14ac:dyDescent="0.2">
      <c r="A78" s="204" t="s">
        <v>692</v>
      </c>
      <c r="B78" s="205" t="s">
        <v>732</v>
      </c>
      <c r="C78" s="205" t="s">
        <v>731</v>
      </c>
      <c r="D78" s="206">
        <v>58960</v>
      </c>
      <c r="E78" s="207"/>
      <c r="F78" s="208"/>
      <c r="G78" s="208"/>
      <c r="H78" s="208"/>
      <c r="I78" s="208"/>
      <c r="J78" s="208"/>
      <c r="K78" s="208">
        <f t="shared" si="3"/>
        <v>58960</v>
      </c>
      <c r="L78" s="209"/>
    </row>
    <row r="79" spans="1:12" s="194" customFormat="1" ht="10" x14ac:dyDescent="0.2">
      <c r="A79" s="204" t="s">
        <v>692</v>
      </c>
      <c r="B79" s="205" t="s">
        <v>730</v>
      </c>
      <c r="C79" s="205" t="s">
        <v>729</v>
      </c>
      <c r="D79" s="206">
        <v>38398</v>
      </c>
      <c r="E79" s="207"/>
      <c r="F79" s="208"/>
      <c r="G79" s="208"/>
      <c r="H79" s="208"/>
      <c r="I79" s="208"/>
      <c r="J79" s="208"/>
      <c r="K79" s="208">
        <f>D79-J79</f>
        <v>38398</v>
      </c>
      <c r="L79" s="209"/>
    </row>
    <row r="80" spans="1:12" s="194" customFormat="1" ht="10" x14ac:dyDescent="0.2">
      <c r="A80" s="204" t="s">
        <v>692</v>
      </c>
      <c r="B80" s="205" t="s">
        <v>728</v>
      </c>
      <c r="C80" s="205" t="s">
        <v>727</v>
      </c>
      <c r="D80" s="206">
        <v>33393</v>
      </c>
      <c r="E80" s="207"/>
      <c r="F80" s="208"/>
      <c r="G80" s="208"/>
      <c r="H80" s="208"/>
      <c r="I80" s="208"/>
      <c r="J80" s="208"/>
      <c r="K80" s="208">
        <f>D80-J80</f>
        <v>33393</v>
      </c>
      <c r="L80" s="209"/>
    </row>
    <row r="81" spans="1:12" s="194" customFormat="1" ht="10" x14ac:dyDescent="0.2">
      <c r="A81" s="204" t="s">
        <v>692</v>
      </c>
      <c r="B81" s="205" t="s">
        <v>726</v>
      </c>
      <c r="C81" s="205" t="s">
        <v>725</v>
      </c>
      <c r="D81" s="206">
        <v>30725</v>
      </c>
      <c r="E81" s="207"/>
      <c r="F81" s="208"/>
      <c r="G81" s="208"/>
      <c r="H81" s="208"/>
      <c r="I81" s="208"/>
      <c r="J81" s="208"/>
      <c r="K81" s="208">
        <f>D81-J81</f>
        <v>30725</v>
      </c>
      <c r="L81" s="209"/>
    </row>
    <row r="82" spans="1:12" s="194" customFormat="1" ht="10" x14ac:dyDescent="0.2">
      <c r="A82" s="204" t="s">
        <v>692</v>
      </c>
      <c r="B82" s="205" t="s">
        <v>724</v>
      </c>
      <c r="C82" s="205" t="s">
        <v>723</v>
      </c>
      <c r="D82" s="206">
        <v>27970</v>
      </c>
      <c r="E82" s="207"/>
      <c r="F82" s="208"/>
      <c r="G82" s="208"/>
      <c r="H82" s="208"/>
      <c r="I82" s="208"/>
      <c r="J82" s="208"/>
      <c r="K82" s="208">
        <f>D82-J82</f>
        <v>27970</v>
      </c>
      <c r="L82" s="209"/>
    </row>
    <row r="83" spans="1:12" s="194" customFormat="1" ht="10" x14ac:dyDescent="0.2">
      <c r="A83" s="204" t="s">
        <v>692</v>
      </c>
      <c r="B83" s="205" t="s">
        <v>720</v>
      </c>
      <c r="C83" s="205" t="s">
        <v>719</v>
      </c>
      <c r="D83" s="206">
        <v>25560</v>
      </c>
      <c r="E83" s="207"/>
      <c r="F83" s="208"/>
      <c r="G83" s="208"/>
      <c r="H83" s="208"/>
      <c r="I83" s="208"/>
      <c r="J83" s="208"/>
      <c r="K83" s="208">
        <f>D83-J83</f>
        <v>25560</v>
      </c>
      <c r="L83" s="209"/>
    </row>
    <row r="84" spans="1:12" s="194" customFormat="1" ht="10" x14ac:dyDescent="0.2">
      <c r="A84" s="204" t="s">
        <v>692</v>
      </c>
      <c r="B84" s="205" t="s">
        <v>714</v>
      </c>
      <c r="C84" s="205" t="s">
        <v>713</v>
      </c>
      <c r="D84" s="206">
        <v>10259.15</v>
      </c>
      <c r="E84" s="207"/>
      <c r="F84" s="208"/>
      <c r="G84" s="208"/>
      <c r="H84" s="208"/>
      <c r="I84" s="208"/>
      <c r="J84" s="208">
        <v>10259.15</v>
      </c>
      <c r="K84" s="208">
        <v>10259.15</v>
      </c>
      <c r="L84" s="209"/>
    </row>
    <row r="85" spans="1:12" s="194" customFormat="1" ht="10" x14ac:dyDescent="0.2">
      <c r="A85" s="204" t="s">
        <v>692</v>
      </c>
      <c r="B85" s="205" t="s">
        <v>1069</v>
      </c>
      <c r="C85" s="205" t="s">
        <v>1070</v>
      </c>
      <c r="D85" s="206">
        <v>27000</v>
      </c>
      <c r="E85" s="207"/>
      <c r="F85" s="208"/>
      <c r="G85" s="208"/>
      <c r="H85" s="208"/>
      <c r="I85" s="208"/>
      <c r="J85" s="208"/>
      <c r="K85" s="208">
        <f>D85-J85</f>
        <v>27000</v>
      </c>
      <c r="L85" s="209"/>
    </row>
    <row r="86" spans="1:12" s="194" customFormat="1" ht="10" x14ac:dyDescent="0.2">
      <c r="A86" s="204" t="s">
        <v>692</v>
      </c>
      <c r="B86" s="205" t="s">
        <v>1071</v>
      </c>
      <c r="C86" s="205" t="s">
        <v>1072</v>
      </c>
      <c r="D86" s="206">
        <v>19766.68</v>
      </c>
      <c r="E86" s="207"/>
      <c r="F86" s="208"/>
      <c r="G86" s="208"/>
      <c r="H86" s="208"/>
      <c r="I86" s="208"/>
      <c r="J86" s="208"/>
      <c r="K86" s="208">
        <f>D86-J86</f>
        <v>19766.68</v>
      </c>
      <c r="L86" s="209" t="s">
        <v>579</v>
      </c>
    </row>
    <row r="87" spans="1:12" s="194" customFormat="1" ht="10" x14ac:dyDescent="0.2">
      <c r="A87" s="204" t="s">
        <v>692</v>
      </c>
      <c r="B87" s="205" t="s">
        <v>706</v>
      </c>
      <c r="C87" s="205" t="s">
        <v>705</v>
      </c>
      <c r="D87" s="206">
        <v>3583.33</v>
      </c>
      <c r="E87" s="207"/>
      <c r="F87" s="208"/>
      <c r="G87" s="208"/>
      <c r="H87" s="208"/>
      <c r="I87" s="208"/>
      <c r="J87" s="208"/>
      <c r="K87" s="208">
        <f>D87-J87</f>
        <v>3583.33</v>
      </c>
      <c r="L87" s="209"/>
    </row>
    <row r="88" spans="1:12" s="194" customFormat="1" ht="10" x14ac:dyDescent="0.2">
      <c r="A88" s="204" t="s">
        <v>926</v>
      </c>
      <c r="B88" s="205" t="s">
        <v>1005</v>
      </c>
      <c r="C88" s="205" t="s">
        <v>1004</v>
      </c>
      <c r="D88" s="206">
        <v>33600</v>
      </c>
      <c r="E88" s="207"/>
      <c r="F88" s="208"/>
      <c r="G88" s="208">
        <f t="shared" ref="G88:G91" si="4">SUM(F88:F88)</f>
        <v>0</v>
      </c>
      <c r="H88" s="208"/>
      <c r="I88" s="208"/>
      <c r="J88" s="208"/>
      <c r="K88" s="208">
        <f t="shared" ref="K88:K103" si="5">D88-G88</f>
        <v>33600</v>
      </c>
      <c r="L88" s="209"/>
    </row>
    <row r="89" spans="1:12" s="194" customFormat="1" ht="10" x14ac:dyDescent="0.2">
      <c r="A89" s="204" t="s">
        <v>926</v>
      </c>
      <c r="B89" s="205" t="s">
        <v>503</v>
      </c>
      <c r="C89" s="205" t="s">
        <v>504</v>
      </c>
      <c r="D89" s="206">
        <v>65603</v>
      </c>
      <c r="E89" s="207"/>
      <c r="F89" s="208"/>
      <c r="G89" s="208">
        <f t="shared" si="4"/>
        <v>0</v>
      </c>
      <c r="H89" s="208"/>
      <c r="I89" s="208"/>
      <c r="J89" s="208"/>
      <c r="K89" s="208">
        <f t="shared" si="5"/>
        <v>65603</v>
      </c>
      <c r="L89" s="209"/>
    </row>
    <row r="90" spans="1:12" s="194" customFormat="1" ht="10" x14ac:dyDescent="0.2">
      <c r="A90" s="204" t="s">
        <v>926</v>
      </c>
      <c r="B90" s="205" t="s">
        <v>1002</v>
      </c>
      <c r="C90" s="205" t="s">
        <v>1001</v>
      </c>
      <c r="D90" s="206">
        <v>71390</v>
      </c>
      <c r="E90" s="207"/>
      <c r="F90" s="208"/>
      <c r="G90" s="208">
        <f t="shared" si="4"/>
        <v>0</v>
      </c>
      <c r="H90" s="208"/>
      <c r="I90" s="208"/>
      <c r="J90" s="208"/>
      <c r="K90" s="208">
        <f t="shared" si="5"/>
        <v>71390</v>
      </c>
      <c r="L90" s="209"/>
    </row>
    <row r="91" spans="1:12" s="194" customFormat="1" ht="10" x14ac:dyDescent="0.2">
      <c r="A91" s="204" t="s">
        <v>926</v>
      </c>
      <c r="B91" s="205" t="s">
        <v>535</v>
      </c>
      <c r="C91" s="205" t="s">
        <v>536</v>
      </c>
      <c r="D91" s="206">
        <v>39462</v>
      </c>
      <c r="E91" s="207"/>
      <c r="F91" s="208"/>
      <c r="G91" s="208">
        <f t="shared" si="4"/>
        <v>0</v>
      </c>
      <c r="H91" s="208"/>
      <c r="I91" s="208"/>
      <c r="J91" s="208"/>
      <c r="K91" s="208">
        <f t="shared" si="5"/>
        <v>39462</v>
      </c>
      <c r="L91" s="209"/>
    </row>
    <row r="92" spans="1:12" s="194" customFormat="1" ht="10" x14ac:dyDescent="0.2">
      <c r="A92" s="204" t="s">
        <v>926</v>
      </c>
      <c r="B92" s="205" t="s">
        <v>1000</v>
      </c>
      <c r="C92" s="205" t="s">
        <v>999</v>
      </c>
      <c r="D92" s="206">
        <v>3005</v>
      </c>
      <c r="E92" s="213"/>
      <c r="F92" s="208"/>
      <c r="G92" s="208"/>
      <c r="H92" s="208"/>
      <c r="I92" s="208"/>
      <c r="J92" s="208"/>
      <c r="K92" s="208">
        <f t="shared" si="5"/>
        <v>3005</v>
      </c>
      <c r="L92" s="209"/>
    </row>
    <row r="93" spans="1:12" s="194" customFormat="1" ht="10" x14ac:dyDescent="0.2">
      <c r="A93" s="204" t="s">
        <v>926</v>
      </c>
      <c r="B93" s="205" t="s">
        <v>998</v>
      </c>
      <c r="C93" s="205" t="s">
        <v>997</v>
      </c>
      <c r="D93" s="206">
        <v>52695</v>
      </c>
      <c r="E93" s="207"/>
      <c r="F93" s="208"/>
      <c r="G93" s="208"/>
      <c r="H93" s="208"/>
      <c r="I93" s="208"/>
      <c r="J93" s="208"/>
      <c r="K93" s="208">
        <f t="shared" si="5"/>
        <v>52695</v>
      </c>
      <c r="L93" s="209"/>
    </row>
    <row r="94" spans="1:12" s="194" customFormat="1" ht="10" x14ac:dyDescent="0.2">
      <c r="A94" s="204" t="s">
        <v>926</v>
      </c>
      <c r="B94" s="205" t="s">
        <v>996</v>
      </c>
      <c r="C94" s="205" t="s">
        <v>995</v>
      </c>
      <c r="D94" s="206">
        <v>52073</v>
      </c>
      <c r="E94" s="207"/>
      <c r="F94" s="208"/>
      <c r="G94" s="208"/>
      <c r="H94" s="208"/>
      <c r="I94" s="208"/>
      <c r="J94" s="208"/>
      <c r="K94" s="208">
        <f t="shared" si="5"/>
        <v>52073</v>
      </c>
      <c r="L94" s="209"/>
    </row>
    <row r="95" spans="1:12" s="194" customFormat="1" ht="10" x14ac:dyDescent="0.2">
      <c r="A95" s="204" t="s">
        <v>926</v>
      </c>
      <c r="B95" s="205" t="s">
        <v>987</v>
      </c>
      <c r="C95" s="205" t="s">
        <v>986</v>
      </c>
      <c r="D95" s="206">
        <v>154341</v>
      </c>
      <c r="E95" s="207">
        <v>70000</v>
      </c>
      <c r="F95" s="208">
        <v>30000</v>
      </c>
      <c r="G95" s="208"/>
      <c r="H95" s="208">
        <v>50000</v>
      </c>
      <c r="I95" s="208"/>
      <c r="J95" s="208"/>
      <c r="K95" s="208">
        <f t="shared" si="5"/>
        <v>154341</v>
      </c>
      <c r="L95" s="209"/>
    </row>
    <row r="96" spans="1:12" s="194" customFormat="1" ht="10" x14ac:dyDescent="0.2">
      <c r="A96" s="204" t="s">
        <v>926</v>
      </c>
      <c r="B96" s="205" t="s">
        <v>982</v>
      </c>
      <c r="C96" s="205" t="s">
        <v>729</v>
      </c>
      <c r="D96" s="206">
        <v>111082.29999999999</v>
      </c>
      <c r="E96" s="207">
        <v>20000</v>
      </c>
      <c r="F96" s="208"/>
      <c r="G96" s="208"/>
      <c r="H96" s="208"/>
      <c r="I96" s="208"/>
      <c r="J96" s="208"/>
      <c r="K96" s="208">
        <f t="shared" si="5"/>
        <v>111082.29999999999</v>
      </c>
      <c r="L96" s="209"/>
    </row>
    <row r="97" spans="1:19" s="194" customFormat="1" ht="10" x14ac:dyDescent="0.2">
      <c r="A97" s="204" t="s">
        <v>926</v>
      </c>
      <c r="B97" s="205" t="s">
        <v>497</v>
      </c>
      <c r="C97" s="205" t="s">
        <v>498</v>
      </c>
      <c r="D97" s="206">
        <v>75057</v>
      </c>
      <c r="E97" s="207"/>
      <c r="F97" s="208"/>
      <c r="G97" s="208"/>
      <c r="H97" s="208"/>
      <c r="I97" s="208"/>
      <c r="J97" s="208"/>
      <c r="K97" s="208">
        <f t="shared" si="5"/>
        <v>75057</v>
      </c>
      <c r="L97" s="209"/>
    </row>
    <row r="98" spans="1:19" s="194" customFormat="1" ht="10" x14ac:dyDescent="0.2">
      <c r="A98" s="204" t="s">
        <v>926</v>
      </c>
      <c r="B98" s="205" t="s">
        <v>980</v>
      </c>
      <c r="C98" s="205" t="s">
        <v>979</v>
      </c>
      <c r="D98" s="206">
        <v>74631</v>
      </c>
      <c r="E98" s="207"/>
      <c r="F98" s="208"/>
      <c r="G98" s="208"/>
      <c r="H98" s="208"/>
      <c r="I98" s="208"/>
      <c r="J98" s="208"/>
      <c r="K98" s="208">
        <f t="shared" si="5"/>
        <v>74631</v>
      </c>
      <c r="L98" s="209"/>
    </row>
    <row r="99" spans="1:19" s="194" customFormat="1" ht="10" x14ac:dyDescent="0.2">
      <c r="A99" s="204" t="s">
        <v>926</v>
      </c>
      <c r="B99" s="205" t="s">
        <v>978</v>
      </c>
      <c r="C99" s="205" t="s">
        <v>977</v>
      </c>
      <c r="D99" s="206">
        <v>58528</v>
      </c>
      <c r="E99" s="207"/>
      <c r="F99" s="208"/>
      <c r="G99" s="208"/>
      <c r="H99" s="208"/>
      <c r="I99" s="208"/>
      <c r="J99" s="208"/>
      <c r="K99" s="208">
        <f t="shared" si="5"/>
        <v>58528</v>
      </c>
      <c r="L99" s="209"/>
    </row>
    <row r="100" spans="1:19" s="194" customFormat="1" ht="10" x14ac:dyDescent="0.2">
      <c r="A100" s="204" t="s">
        <v>926</v>
      </c>
      <c r="B100" s="205" t="s">
        <v>976</v>
      </c>
      <c r="C100" s="205" t="s">
        <v>975</v>
      </c>
      <c r="D100" s="206">
        <v>58460</v>
      </c>
      <c r="E100" s="207"/>
      <c r="F100" s="208"/>
      <c r="G100" s="208"/>
      <c r="H100" s="208"/>
      <c r="I100" s="208"/>
      <c r="J100" s="208"/>
      <c r="K100" s="208">
        <f t="shared" si="5"/>
        <v>58460</v>
      </c>
      <c r="L100" s="209"/>
    </row>
    <row r="101" spans="1:19" s="194" customFormat="1" ht="10" x14ac:dyDescent="0.2">
      <c r="A101" s="204" t="s">
        <v>926</v>
      </c>
      <c r="B101" s="205" t="s">
        <v>974</v>
      </c>
      <c r="C101" s="205" t="s">
        <v>973</v>
      </c>
      <c r="D101" s="206">
        <v>55110</v>
      </c>
      <c r="E101" s="207"/>
      <c r="F101" s="208"/>
      <c r="G101" s="208"/>
      <c r="H101" s="208"/>
      <c r="I101" s="208"/>
      <c r="J101" s="208"/>
      <c r="K101" s="208">
        <f t="shared" si="5"/>
        <v>55110</v>
      </c>
      <c r="L101" s="209"/>
    </row>
    <row r="102" spans="1:19" s="194" customFormat="1" ht="10" x14ac:dyDescent="0.2">
      <c r="A102" s="204" t="s">
        <v>926</v>
      </c>
      <c r="B102" s="205" t="s">
        <v>521</v>
      </c>
      <c r="C102" s="205" t="s">
        <v>522</v>
      </c>
      <c r="D102" s="206">
        <v>48680</v>
      </c>
      <c r="E102" s="207"/>
      <c r="F102" s="208"/>
      <c r="G102" s="208"/>
      <c r="H102" s="208"/>
      <c r="I102" s="208"/>
      <c r="J102" s="208"/>
      <c r="K102" s="208">
        <f t="shared" si="5"/>
        <v>48680</v>
      </c>
      <c r="L102" s="209"/>
    </row>
    <row r="103" spans="1:19" s="194" customFormat="1" ht="10" x14ac:dyDescent="0.2">
      <c r="A103" s="204" t="s">
        <v>926</v>
      </c>
      <c r="B103" s="205" t="s">
        <v>970</v>
      </c>
      <c r="C103" s="205" t="s">
        <v>969</v>
      </c>
      <c r="D103" s="206">
        <v>45344</v>
      </c>
      <c r="E103" s="207"/>
      <c r="F103" s="208"/>
      <c r="G103" s="208"/>
      <c r="H103" s="208"/>
      <c r="I103" s="208"/>
      <c r="J103" s="208"/>
      <c r="K103" s="208">
        <f t="shared" si="5"/>
        <v>45344</v>
      </c>
      <c r="L103" s="209"/>
    </row>
    <row r="104" spans="1:19" s="194" customFormat="1" ht="10" x14ac:dyDescent="0.2">
      <c r="A104" s="204" t="s">
        <v>926</v>
      </c>
      <c r="B104" s="205" t="s">
        <v>968</v>
      </c>
      <c r="C104" s="205" t="s">
        <v>967</v>
      </c>
      <c r="D104" s="206">
        <v>42420</v>
      </c>
      <c r="E104" s="207"/>
      <c r="F104" s="208"/>
      <c r="G104" s="208"/>
      <c r="H104" s="208"/>
      <c r="I104" s="208"/>
      <c r="J104" s="208"/>
      <c r="K104" s="208">
        <f>D104-J104</f>
        <v>42420</v>
      </c>
      <c r="L104" s="209"/>
      <c r="S104" s="194">
        <v>733644253</v>
      </c>
    </row>
    <row r="105" spans="1:19" s="194" customFormat="1" ht="10" x14ac:dyDescent="0.2">
      <c r="A105" s="204" t="s">
        <v>926</v>
      </c>
      <c r="B105" s="205" t="s">
        <v>965</v>
      </c>
      <c r="C105" s="205" t="s">
        <v>964</v>
      </c>
      <c r="D105" s="206">
        <v>21131.3</v>
      </c>
      <c r="E105" s="207"/>
      <c r="F105" s="208"/>
      <c r="G105" s="208"/>
      <c r="H105" s="208">
        <v>20000</v>
      </c>
      <c r="I105" s="208"/>
      <c r="J105" s="208">
        <v>21131.3</v>
      </c>
      <c r="K105" s="208">
        <f>D105</f>
        <v>21131.3</v>
      </c>
      <c r="L105" s="209"/>
    </row>
    <row r="106" spans="1:19" s="194" customFormat="1" ht="10" x14ac:dyDescent="0.2">
      <c r="A106" s="204" t="s">
        <v>926</v>
      </c>
      <c r="B106" s="205" t="s">
        <v>963</v>
      </c>
      <c r="C106" s="205" t="s">
        <v>962</v>
      </c>
      <c r="D106" s="206">
        <v>21210</v>
      </c>
      <c r="E106" s="207"/>
      <c r="F106" s="208"/>
      <c r="G106" s="208"/>
      <c r="H106" s="208"/>
      <c r="I106" s="208"/>
      <c r="J106" s="208"/>
      <c r="K106" s="208">
        <f>D106-J106</f>
        <v>21210</v>
      </c>
      <c r="L106" s="209"/>
    </row>
    <row r="107" spans="1:19" s="194" customFormat="1" ht="10" x14ac:dyDescent="0.2">
      <c r="A107" s="204" t="s">
        <v>926</v>
      </c>
      <c r="B107" s="205" t="s">
        <v>961</v>
      </c>
      <c r="C107" s="205" t="s">
        <v>960</v>
      </c>
      <c r="D107" s="206">
        <v>7540</v>
      </c>
      <c r="E107" s="207"/>
      <c r="F107" s="208"/>
      <c r="G107" s="208"/>
      <c r="H107" s="208"/>
      <c r="I107" s="208"/>
      <c r="J107" s="208"/>
      <c r="K107" s="208">
        <f>D107-J107</f>
        <v>7540</v>
      </c>
      <c r="L107" s="209"/>
    </row>
    <row r="108" spans="1:19" s="194" customFormat="1" ht="10" x14ac:dyDescent="0.2">
      <c r="A108" s="204" t="s">
        <v>926</v>
      </c>
      <c r="B108" s="205" t="s">
        <v>959</v>
      </c>
      <c r="C108" s="205" t="s">
        <v>958</v>
      </c>
      <c r="D108" s="206">
        <v>6264</v>
      </c>
      <c r="E108" s="207"/>
      <c r="F108" s="208"/>
      <c r="G108" s="208"/>
      <c r="H108" s="208"/>
      <c r="I108" s="208"/>
      <c r="J108" s="208"/>
      <c r="K108" s="208">
        <f>D108-J108</f>
        <v>6264</v>
      </c>
      <c r="L108" s="209"/>
    </row>
    <row r="109" spans="1:19" s="194" customFormat="1" ht="10" x14ac:dyDescent="0.2">
      <c r="A109" s="204" t="s">
        <v>926</v>
      </c>
      <c r="B109" s="205" t="s">
        <v>954</v>
      </c>
      <c r="C109" s="205" t="s">
        <v>953</v>
      </c>
      <c r="D109" s="206">
        <v>166237.41</v>
      </c>
      <c r="E109" s="207"/>
      <c r="F109" s="208"/>
      <c r="G109" s="208">
        <v>87870</v>
      </c>
      <c r="H109" s="208"/>
      <c r="I109" s="208"/>
      <c r="J109" s="208">
        <v>30000</v>
      </c>
      <c r="K109" s="208">
        <f>D109-G109</f>
        <v>78367.41</v>
      </c>
      <c r="L109" s="209"/>
    </row>
    <row r="110" spans="1:19" s="194" customFormat="1" ht="10" x14ac:dyDescent="0.2">
      <c r="A110" s="204" t="s">
        <v>926</v>
      </c>
      <c r="B110" s="205" t="s">
        <v>952</v>
      </c>
      <c r="C110" s="205" t="s">
        <v>951</v>
      </c>
      <c r="D110" s="206">
        <v>58305.48</v>
      </c>
      <c r="E110" s="207"/>
      <c r="F110" s="208"/>
      <c r="G110" s="208"/>
      <c r="H110" s="208"/>
      <c r="I110" s="208"/>
      <c r="J110" s="208">
        <v>20000</v>
      </c>
      <c r="K110" s="208">
        <f t="shared" ref="K110:K115" si="6">D110-G110</f>
        <v>58305.48</v>
      </c>
      <c r="L110" s="209"/>
    </row>
    <row r="111" spans="1:19" s="194" customFormat="1" ht="10" x14ac:dyDescent="0.2">
      <c r="A111" s="204" t="s">
        <v>926</v>
      </c>
      <c r="B111" s="205" t="s">
        <v>949</v>
      </c>
      <c r="C111" s="205" t="s">
        <v>948</v>
      </c>
      <c r="D111" s="206">
        <v>103008</v>
      </c>
      <c r="E111" s="207"/>
      <c r="F111" s="208"/>
      <c r="G111" s="208"/>
      <c r="H111" s="208"/>
      <c r="I111" s="208"/>
      <c r="J111" s="208"/>
      <c r="K111" s="208">
        <f t="shared" si="6"/>
        <v>103008</v>
      </c>
      <c r="L111" s="209"/>
    </row>
    <row r="112" spans="1:19" s="194" customFormat="1" ht="10" x14ac:dyDescent="0.2">
      <c r="A112" s="204" t="s">
        <v>926</v>
      </c>
      <c r="B112" s="205" t="s">
        <v>915</v>
      </c>
      <c r="C112" s="205" t="s">
        <v>914</v>
      </c>
      <c r="D112" s="206">
        <v>60708.22</v>
      </c>
      <c r="E112" s="207">
        <v>30000</v>
      </c>
      <c r="F112" s="208"/>
      <c r="G112" s="208"/>
      <c r="H112" s="208"/>
      <c r="I112" s="208"/>
      <c r="J112" s="208"/>
      <c r="K112" s="208">
        <f t="shared" si="6"/>
        <v>60708.22</v>
      </c>
      <c r="L112" s="209"/>
    </row>
    <row r="113" spans="1:12" s="194" customFormat="1" ht="10" x14ac:dyDescent="0.2">
      <c r="A113" s="204" t="s">
        <v>926</v>
      </c>
      <c r="B113" s="205" t="s">
        <v>942</v>
      </c>
      <c r="C113" s="205" t="s">
        <v>941</v>
      </c>
      <c r="D113" s="206">
        <v>46543.88</v>
      </c>
      <c r="E113" s="207"/>
      <c r="F113" s="208"/>
      <c r="G113" s="208"/>
      <c r="H113" s="208"/>
      <c r="I113" s="208"/>
      <c r="J113" s="208"/>
      <c r="K113" s="208">
        <f t="shared" si="6"/>
        <v>46543.88</v>
      </c>
      <c r="L113" s="209"/>
    </row>
    <row r="114" spans="1:12" s="194" customFormat="1" ht="10" x14ac:dyDescent="0.2">
      <c r="A114" s="204" t="s">
        <v>926</v>
      </c>
      <c r="B114" s="205" t="s">
        <v>940</v>
      </c>
      <c r="C114" s="205" t="s">
        <v>939</v>
      </c>
      <c r="D114" s="206">
        <v>45769.599999999999</v>
      </c>
      <c r="E114" s="207"/>
      <c r="F114" s="208"/>
      <c r="G114" s="208"/>
      <c r="H114" s="208"/>
      <c r="I114" s="208"/>
      <c r="J114" s="208"/>
      <c r="K114" s="208">
        <f t="shared" si="6"/>
        <v>45769.599999999999</v>
      </c>
      <c r="L114" s="209"/>
    </row>
    <row r="115" spans="1:12" s="194" customFormat="1" ht="10" x14ac:dyDescent="0.2">
      <c r="A115" s="204" t="s">
        <v>926</v>
      </c>
      <c r="B115" s="205" t="s">
        <v>938</v>
      </c>
      <c r="C115" s="205" t="s">
        <v>937</v>
      </c>
      <c r="D115" s="206">
        <v>45050.78</v>
      </c>
      <c r="E115" s="207"/>
      <c r="F115" s="208"/>
      <c r="G115" s="208"/>
      <c r="H115" s="208"/>
      <c r="I115" s="208"/>
      <c r="J115" s="208"/>
      <c r="K115" s="208">
        <f t="shared" si="6"/>
        <v>45050.78</v>
      </c>
      <c r="L115" s="209"/>
    </row>
    <row r="116" spans="1:12" s="194" customFormat="1" ht="10" x14ac:dyDescent="0.2">
      <c r="A116" s="204" t="s">
        <v>926</v>
      </c>
      <c r="B116" s="205" t="s">
        <v>932</v>
      </c>
      <c r="C116" s="205" t="s">
        <v>931</v>
      </c>
      <c r="D116" s="206">
        <v>27359.29</v>
      </c>
      <c r="E116" s="207"/>
      <c r="F116" s="208"/>
      <c r="G116" s="208"/>
      <c r="H116" s="208"/>
      <c r="I116" s="208"/>
      <c r="J116" s="208"/>
      <c r="K116" s="208">
        <f>D116-J116</f>
        <v>27359.29</v>
      </c>
      <c r="L116" s="209"/>
    </row>
    <row r="117" spans="1:12" s="194" customFormat="1" ht="10" x14ac:dyDescent="0.2">
      <c r="A117" s="204" t="s">
        <v>926</v>
      </c>
      <c r="B117" s="205" t="s">
        <v>930</v>
      </c>
      <c r="C117" s="205" t="s">
        <v>929</v>
      </c>
      <c r="D117" s="206">
        <v>25447.439999999999</v>
      </c>
      <c r="E117" s="207"/>
      <c r="F117" s="208"/>
      <c r="G117" s="208"/>
      <c r="H117" s="208"/>
      <c r="I117" s="208"/>
      <c r="J117" s="208"/>
      <c r="K117" s="208">
        <f>D117-J117</f>
        <v>25447.439999999999</v>
      </c>
      <c r="L117" s="209"/>
    </row>
    <row r="118" spans="1:12" s="194" customFormat="1" ht="10" x14ac:dyDescent="0.2">
      <c r="A118" s="204" t="s">
        <v>926</v>
      </c>
      <c r="B118" s="205" t="s">
        <v>928</v>
      </c>
      <c r="C118" s="205" t="s">
        <v>927</v>
      </c>
      <c r="D118" s="206">
        <v>13961.76</v>
      </c>
      <c r="E118" s="207"/>
      <c r="F118" s="208"/>
      <c r="G118" s="208"/>
      <c r="H118" s="208"/>
      <c r="I118" s="208"/>
      <c r="J118" s="208"/>
      <c r="K118" s="208">
        <f>D118-J118</f>
        <v>13961.76</v>
      </c>
      <c r="L118" s="209"/>
    </row>
    <row r="119" spans="1:12" s="194" customFormat="1" ht="10" x14ac:dyDescent="0.2">
      <c r="A119" s="204" t="s">
        <v>926</v>
      </c>
      <c r="B119" s="205" t="s">
        <v>925</v>
      </c>
      <c r="C119" s="205" t="s">
        <v>924</v>
      </c>
      <c r="D119" s="206">
        <v>9350.7999999999993</v>
      </c>
      <c r="E119" s="207"/>
      <c r="F119" s="208"/>
      <c r="G119" s="208"/>
      <c r="H119" s="208"/>
      <c r="I119" s="208"/>
      <c r="J119" s="208"/>
      <c r="K119" s="208">
        <f>D119-J119</f>
        <v>9350.7999999999993</v>
      </c>
      <c r="L119" s="209"/>
    </row>
    <row r="120" spans="1:12" s="194" customFormat="1" ht="11.5" x14ac:dyDescent="0.35">
      <c r="A120" s="204"/>
      <c r="B120" s="205"/>
      <c r="C120" s="205"/>
      <c r="D120" s="215">
        <f t="shared" ref="D120:J120" si="7">SUM(D3:D119)</f>
        <v>6113911.2600000007</v>
      </c>
      <c r="E120" s="216">
        <f t="shared" si="7"/>
        <v>365000</v>
      </c>
      <c r="F120" s="216">
        <f t="shared" si="7"/>
        <v>70000</v>
      </c>
      <c r="G120" s="216">
        <f t="shared" si="7"/>
        <v>117870</v>
      </c>
      <c r="H120" s="216">
        <f t="shared" si="7"/>
        <v>70000</v>
      </c>
      <c r="I120" s="216">
        <f t="shared" si="7"/>
        <v>0</v>
      </c>
      <c r="J120" s="216">
        <f t="shared" si="7"/>
        <v>332338.64999999997</v>
      </c>
      <c r="K120" s="215"/>
      <c r="L120" s="217">
        <f>SUM(L3:L119)</f>
        <v>0</v>
      </c>
    </row>
    <row r="121" spans="1:12" s="194" customFormat="1" ht="10" x14ac:dyDescent="0.2">
      <c r="B121" s="218"/>
      <c r="C121" s="166"/>
      <c r="D121" s="219"/>
      <c r="E121" s="219"/>
      <c r="F121" s="219"/>
      <c r="G121" s="219"/>
      <c r="H121" s="219"/>
      <c r="I121" s="219"/>
      <c r="J121" s="219"/>
      <c r="K121" s="219"/>
      <c r="L121" s="219"/>
    </row>
    <row r="123" spans="1:12" x14ac:dyDescent="0.35">
      <c r="D123" s="223" t="s">
        <v>1031</v>
      </c>
    </row>
    <row r="124" spans="1:12" s="194" customFormat="1" ht="10" x14ac:dyDescent="0.2">
      <c r="A124" s="204" t="s">
        <v>692</v>
      </c>
      <c r="B124" s="205" t="s">
        <v>913</v>
      </c>
      <c r="C124" s="205" t="s">
        <v>1024</v>
      </c>
      <c r="D124" s="206">
        <v>50363.85</v>
      </c>
      <c r="E124" s="207">
        <v>12000</v>
      </c>
      <c r="F124" s="208"/>
      <c r="G124" s="208"/>
      <c r="H124" s="208"/>
      <c r="I124" s="208"/>
      <c r="J124" s="208"/>
      <c r="K124" s="208">
        <f>D124-G124</f>
        <v>50363.85</v>
      </c>
      <c r="L124" s="209"/>
    </row>
    <row r="125" spans="1:12" s="194" customFormat="1" ht="10" x14ac:dyDescent="0.2">
      <c r="A125" s="204" t="s">
        <v>692</v>
      </c>
      <c r="B125" s="205" t="s">
        <v>853</v>
      </c>
      <c r="C125" s="205" t="s">
        <v>1073</v>
      </c>
      <c r="D125" s="206">
        <v>106132.02</v>
      </c>
      <c r="E125" s="207"/>
      <c r="F125" s="208"/>
      <c r="G125" s="208"/>
      <c r="H125" s="208"/>
      <c r="I125" s="208"/>
      <c r="J125" s="208"/>
      <c r="K125" s="208">
        <f>D125-G125</f>
        <v>106132.02</v>
      </c>
      <c r="L125" s="209"/>
    </row>
    <row r="126" spans="1:12" s="194" customFormat="1" ht="10" x14ac:dyDescent="0.2">
      <c r="A126" s="204" t="s">
        <v>926</v>
      </c>
      <c r="B126" s="205"/>
      <c r="C126" s="205" t="s">
        <v>956</v>
      </c>
      <c r="D126" s="206">
        <v>165030.25</v>
      </c>
      <c r="E126" s="207"/>
      <c r="F126" s="208"/>
      <c r="G126" s="208"/>
      <c r="H126" s="208"/>
      <c r="I126" s="208"/>
      <c r="J126" s="208"/>
      <c r="K126" s="208">
        <f>D126-G126</f>
        <v>165030.25</v>
      </c>
      <c r="L126" s="209"/>
    </row>
    <row r="127" spans="1:12" s="194" customFormat="1" ht="10" x14ac:dyDescent="0.2">
      <c r="A127" s="204" t="s">
        <v>926</v>
      </c>
      <c r="B127" s="205" t="s">
        <v>957</v>
      </c>
      <c r="C127" s="205" t="s">
        <v>918</v>
      </c>
      <c r="D127" s="206">
        <v>1120.5999999999999</v>
      </c>
      <c r="E127" s="207"/>
      <c r="F127" s="208"/>
      <c r="G127" s="208"/>
      <c r="H127" s="208"/>
      <c r="I127" s="208"/>
      <c r="J127" s="208"/>
      <c r="K127" s="208">
        <f>D127-J127</f>
        <v>1120.5999999999999</v>
      </c>
      <c r="L127" s="209"/>
    </row>
    <row r="128" spans="1:12" s="194" customFormat="1" ht="10" x14ac:dyDescent="0.2">
      <c r="A128" s="204" t="s">
        <v>692</v>
      </c>
      <c r="B128" s="205" t="s">
        <v>485</v>
      </c>
      <c r="C128" s="205" t="s">
        <v>486</v>
      </c>
      <c r="D128" s="206">
        <v>95045.87</v>
      </c>
      <c r="E128" s="207"/>
      <c r="F128" s="208"/>
      <c r="G128" s="208"/>
      <c r="H128" s="208"/>
      <c r="I128" s="208"/>
      <c r="J128" s="208"/>
      <c r="K128" s="208">
        <f>D128-G128</f>
        <v>95045.87</v>
      </c>
      <c r="L128" s="209"/>
    </row>
    <row r="129" spans="1:21" s="194" customFormat="1" ht="10" x14ac:dyDescent="0.2">
      <c r="A129" s="204" t="s">
        <v>692</v>
      </c>
      <c r="B129" s="205" t="s">
        <v>920</v>
      </c>
      <c r="C129" s="205" t="s">
        <v>919</v>
      </c>
      <c r="D129" s="206">
        <v>26404.92</v>
      </c>
      <c r="E129" s="207"/>
      <c r="F129" s="208"/>
      <c r="G129" s="208"/>
      <c r="H129" s="208"/>
      <c r="I129" s="208"/>
      <c r="J129" s="208"/>
      <c r="K129" s="208">
        <f>D129-J129</f>
        <v>26404.92</v>
      </c>
      <c r="L129" s="209"/>
    </row>
    <row r="130" spans="1:21" s="194" customFormat="1" ht="10" x14ac:dyDescent="0.2">
      <c r="A130" s="204" t="s">
        <v>692</v>
      </c>
      <c r="B130" s="205" t="s">
        <v>828</v>
      </c>
      <c r="C130" s="205" t="s">
        <v>827</v>
      </c>
      <c r="D130" s="206">
        <v>31291.02</v>
      </c>
      <c r="E130" s="207"/>
      <c r="F130" s="208"/>
      <c r="G130" s="208"/>
      <c r="H130" s="208"/>
      <c r="I130" s="208"/>
      <c r="J130" s="208"/>
      <c r="K130" s="208">
        <f>D130-J130</f>
        <v>31291.02</v>
      </c>
      <c r="L130" s="209"/>
    </row>
    <row r="131" spans="1:21" s="194" customFormat="1" ht="12.75" customHeight="1" x14ac:dyDescent="0.2">
      <c r="A131" s="204" t="s">
        <v>692</v>
      </c>
      <c r="B131" s="205" t="s">
        <v>479</v>
      </c>
      <c r="C131" s="205" t="s">
        <v>480</v>
      </c>
      <c r="D131" s="206">
        <v>97625</v>
      </c>
      <c r="E131" s="207"/>
      <c r="F131" s="208"/>
      <c r="G131" s="208">
        <f>SUM(F131:F131)</f>
        <v>0</v>
      </c>
      <c r="H131" s="208">
        <v>65000</v>
      </c>
      <c r="I131" s="208"/>
      <c r="J131" s="208"/>
      <c r="K131" s="208">
        <f>D131-G131</f>
        <v>97625</v>
      </c>
      <c r="L131" s="209"/>
    </row>
    <row r="132" spans="1:21" s="194" customFormat="1" ht="10" x14ac:dyDescent="0.2">
      <c r="A132" s="204" t="s">
        <v>692</v>
      </c>
      <c r="B132" s="205" t="s">
        <v>697</v>
      </c>
      <c r="C132" s="205" t="s">
        <v>696</v>
      </c>
      <c r="D132" s="206">
        <v>123635.23</v>
      </c>
      <c r="E132" s="207"/>
      <c r="F132" s="208"/>
      <c r="G132" s="208"/>
      <c r="H132" s="208"/>
      <c r="I132" s="208"/>
      <c r="J132" s="208"/>
      <c r="K132" s="208">
        <f>D132-G132</f>
        <v>123635.23</v>
      </c>
      <c r="L132" s="209"/>
    </row>
    <row r="133" spans="1:21" s="194" customFormat="1" ht="10" x14ac:dyDescent="0.2">
      <c r="A133" s="204" t="s">
        <v>692</v>
      </c>
      <c r="B133" s="205" t="s">
        <v>1022</v>
      </c>
      <c r="C133" s="205" t="s">
        <v>1021</v>
      </c>
      <c r="D133" s="206">
        <v>38944</v>
      </c>
      <c r="E133" s="207"/>
      <c r="F133" s="208"/>
      <c r="G133" s="208"/>
      <c r="H133" s="208"/>
      <c r="I133" s="208"/>
      <c r="J133" s="208"/>
      <c r="K133" s="208">
        <f>D133-G133</f>
        <v>38944</v>
      </c>
      <c r="L133" s="209"/>
    </row>
    <row r="134" spans="1:21" s="194" customFormat="1" ht="10" x14ac:dyDescent="0.2">
      <c r="A134" s="204" t="s">
        <v>692</v>
      </c>
      <c r="B134" s="205" t="s">
        <v>864</v>
      </c>
      <c r="C134" s="205" t="s">
        <v>863</v>
      </c>
      <c r="D134" s="206">
        <v>217977.27</v>
      </c>
      <c r="E134" s="207"/>
      <c r="F134" s="208"/>
      <c r="G134" s="208"/>
      <c r="H134" s="208"/>
      <c r="I134" s="208">
        <v>50000</v>
      </c>
      <c r="J134" s="208"/>
      <c r="K134" s="208">
        <f>D134-G134</f>
        <v>217977.27</v>
      </c>
      <c r="L134" s="209"/>
    </row>
    <row r="135" spans="1:21" s="194" customFormat="1" ht="10" x14ac:dyDescent="0.2">
      <c r="A135" s="204" t="s">
        <v>926</v>
      </c>
      <c r="B135" s="205" t="s">
        <v>923</v>
      </c>
      <c r="C135" s="205" t="s">
        <v>922</v>
      </c>
      <c r="D135" s="220"/>
      <c r="E135" s="221"/>
      <c r="F135" s="208"/>
      <c r="G135" s="208"/>
      <c r="H135" s="208"/>
      <c r="I135" s="208"/>
      <c r="J135" s="208"/>
      <c r="K135" s="208"/>
      <c r="L135" s="209"/>
      <c r="M135" s="209"/>
    </row>
    <row r="136" spans="1:21" s="194" customFormat="1" ht="10" x14ac:dyDescent="0.2">
      <c r="A136" s="204" t="s">
        <v>926</v>
      </c>
      <c r="B136" s="205" t="s">
        <v>539</v>
      </c>
      <c r="C136" s="205" t="s">
        <v>540</v>
      </c>
      <c r="D136" s="206">
        <v>26515</v>
      </c>
      <c r="E136" s="207"/>
      <c r="F136" s="208"/>
      <c r="G136" s="208"/>
      <c r="H136" s="208"/>
      <c r="I136" s="208"/>
      <c r="J136" s="208"/>
      <c r="K136" s="208">
        <f>D136-J136</f>
        <v>26515</v>
      </c>
      <c r="L136" s="209"/>
    </row>
    <row r="137" spans="1:21" s="194" customFormat="1" ht="10" x14ac:dyDescent="0.2">
      <c r="A137" s="204" t="s">
        <v>926</v>
      </c>
      <c r="B137" s="205" t="s">
        <v>491</v>
      </c>
      <c r="C137" s="205" t="s">
        <v>492</v>
      </c>
      <c r="D137" s="206">
        <v>63907.039999999994</v>
      </c>
      <c r="E137" s="207"/>
      <c r="F137" s="208"/>
      <c r="G137" s="208"/>
      <c r="H137" s="208"/>
      <c r="I137" s="208"/>
      <c r="J137" s="208"/>
      <c r="K137" s="208">
        <f>D137-G137</f>
        <v>63907.039999999994</v>
      </c>
      <c r="L137" s="209"/>
    </row>
    <row r="138" spans="1:21" s="194" customFormat="1" ht="10" x14ac:dyDescent="0.2">
      <c r="A138" s="204" t="s">
        <v>926</v>
      </c>
      <c r="B138" s="205" t="s">
        <v>1007</v>
      </c>
      <c r="C138" s="205" t="s">
        <v>1006</v>
      </c>
      <c r="D138" s="206">
        <v>0</v>
      </c>
      <c r="E138" s="207"/>
      <c r="F138" s="208"/>
      <c r="G138" s="208">
        <f>SUM(F138:F138)</f>
        <v>0</v>
      </c>
      <c r="H138" s="208"/>
      <c r="I138" s="208"/>
      <c r="J138" s="208"/>
      <c r="K138" s="208">
        <f>D138-G138</f>
        <v>0</v>
      </c>
      <c r="L138" s="209"/>
    </row>
    <row r="139" spans="1:21" s="194" customFormat="1" ht="10" x14ac:dyDescent="0.2">
      <c r="A139" s="204" t="s">
        <v>926</v>
      </c>
      <c r="B139" s="205" t="s">
        <v>972</v>
      </c>
      <c r="C139" s="205" t="s">
        <v>971</v>
      </c>
      <c r="D139" s="206">
        <v>0</v>
      </c>
      <c r="E139" s="207"/>
      <c r="F139" s="208"/>
      <c r="G139" s="208"/>
      <c r="H139" s="208"/>
      <c r="I139" s="208"/>
      <c r="J139" s="208"/>
      <c r="K139" s="208">
        <v>0</v>
      </c>
      <c r="L139" s="209"/>
    </row>
    <row r="140" spans="1:21" s="194" customFormat="1" x14ac:dyDescent="0.35">
      <c r="A140" s="204" t="s">
        <v>926</v>
      </c>
      <c r="B140" s="205" t="s">
        <v>1014</v>
      </c>
      <c r="C140" s="205" t="s">
        <v>1013</v>
      </c>
      <c r="D140" s="206">
        <v>2222</v>
      </c>
      <c r="E140" s="207"/>
      <c r="F140" s="208"/>
      <c r="G140" s="208">
        <f>SUM(F140:F140)</f>
        <v>0</v>
      </c>
      <c r="H140" s="208"/>
      <c r="I140" s="208"/>
      <c r="J140" s="208"/>
      <c r="K140" s="208">
        <f>D140-G140</f>
        <v>2222</v>
      </c>
      <c r="L140" s="209"/>
      <c r="M140"/>
      <c r="N140"/>
      <c r="O140"/>
      <c r="P140"/>
      <c r="Q140"/>
      <c r="R140"/>
      <c r="S140"/>
      <c r="T140"/>
      <c r="U140"/>
    </row>
    <row r="141" spans="1:21" s="194" customFormat="1" ht="10" x14ac:dyDescent="0.2">
      <c r="A141" s="204" t="s">
        <v>692</v>
      </c>
      <c r="B141" s="205" t="s">
        <v>836</v>
      </c>
      <c r="C141" s="205" t="s">
        <v>835</v>
      </c>
      <c r="D141" s="206">
        <v>37490.589999999997</v>
      </c>
      <c r="E141" s="207"/>
      <c r="F141" s="208"/>
      <c r="G141" s="208"/>
      <c r="H141" s="208"/>
      <c r="I141" s="207"/>
      <c r="J141" s="208"/>
      <c r="K141" s="208">
        <f>D141-J141</f>
        <v>37490.589999999997</v>
      </c>
      <c r="L141" s="209"/>
    </row>
    <row r="142" spans="1:21" s="194" customFormat="1" ht="10" x14ac:dyDescent="0.2">
      <c r="A142" s="204" t="s">
        <v>692</v>
      </c>
      <c r="B142" s="205" t="s">
        <v>788</v>
      </c>
      <c r="C142" s="205" t="s">
        <v>787</v>
      </c>
      <c r="D142" s="206">
        <v>22152</v>
      </c>
      <c r="E142" s="207"/>
      <c r="F142" s="208"/>
      <c r="G142" s="208"/>
      <c r="H142" s="208"/>
      <c r="I142" s="208"/>
      <c r="J142" s="208"/>
      <c r="K142" s="208">
        <v>22152</v>
      </c>
      <c r="L142" s="209"/>
    </row>
    <row r="143" spans="1:21" s="194" customFormat="1" ht="10" x14ac:dyDescent="0.2">
      <c r="A143" s="204" t="s">
        <v>692</v>
      </c>
      <c r="B143" s="205" t="s">
        <v>830</v>
      </c>
      <c r="C143" s="205" t="s">
        <v>829</v>
      </c>
      <c r="D143" s="206">
        <v>31414.35</v>
      </c>
      <c r="E143" s="207"/>
      <c r="F143" s="208"/>
      <c r="G143" s="208"/>
      <c r="H143" s="208"/>
      <c r="I143" s="208"/>
      <c r="J143" s="208"/>
      <c r="K143" s="208">
        <f>D143-J143</f>
        <v>31414.35</v>
      </c>
      <c r="L143" s="209"/>
    </row>
    <row r="144" spans="1:21" s="194" customFormat="1" ht="10" x14ac:dyDescent="0.2">
      <c r="A144" s="204" t="s">
        <v>692</v>
      </c>
      <c r="B144" s="205" t="s">
        <v>770</v>
      </c>
      <c r="C144" s="205" t="s">
        <v>769</v>
      </c>
      <c r="D144" s="206">
        <v>6377.28</v>
      </c>
      <c r="E144" s="207"/>
      <c r="F144" s="208"/>
      <c r="G144" s="208"/>
      <c r="H144" s="208"/>
      <c r="I144" s="208"/>
      <c r="J144" s="208"/>
      <c r="K144" s="208">
        <f>D144-J144</f>
        <v>6377.28</v>
      </c>
      <c r="L144" s="209"/>
    </row>
    <row r="145" spans="1:12" s="194" customFormat="1" ht="10" x14ac:dyDescent="0.2">
      <c r="A145" s="204" t="s">
        <v>926</v>
      </c>
      <c r="B145" s="205" t="s">
        <v>944</v>
      </c>
      <c r="C145" s="205" t="s">
        <v>943</v>
      </c>
      <c r="D145" s="206">
        <v>70959.92</v>
      </c>
      <c r="E145" s="207"/>
      <c r="F145" s="208"/>
      <c r="G145" s="208"/>
      <c r="H145" s="208">
        <v>50000</v>
      </c>
      <c r="I145" s="208"/>
      <c r="J145" s="208"/>
      <c r="K145" s="208">
        <f>D145-G145</f>
        <v>70959.92</v>
      </c>
      <c r="L145" s="209"/>
    </row>
    <row r="146" spans="1:12" s="194" customFormat="1" ht="10" x14ac:dyDescent="0.2">
      <c r="B146" s="166"/>
      <c r="C146" s="166"/>
      <c r="D146" s="209"/>
      <c r="E146" s="209"/>
      <c r="F146" s="209"/>
      <c r="G146" s="209"/>
      <c r="H146" s="209"/>
      <c r="I146" s="209"/>
      <c r="J146" s="209"/>
      <c r="K146" s="209"/>
      <c r="L146" s="209"/>
    </row>
    <row r="147" spans="1:12" s="194" customFormat="1" ht="10" x14ac:dyDescent="0.2">
      <c r="B147" s="166"/>
      <c r="C147" s="166"/>
      <c r="D147" s="209"/>
      <c r="E147" s="209"/>
      <c r="F147" s="209"/>
      <c r="G147" s="209"/>
      <c r="H147" s="209"/>
      <c r="I147" s="209"/>
      <c r="J147" s="209"/>
      <c r="K147" s="209"/>
      <c r="L147" s="209"/>
    </row>
    <row r="148" spans="1:12" ht="15.75" customHeight="1" x14ac:dyDescent="0.35">
      <c r="D148" s="223" t="s">
        <v>1030</v>
      </c>
    </row>
    <row r="149" spans="1:12" s="194" customFormat="1" ht="10" x14ac:dyDescent="0.2">
      <c r="A149" s="204" t="s">
        <v>692</v>
      </c>
      <c r="B149" s="205" t="s">
        <v>822</v>
      </c>
      <c r="C149" s="205" t="s">
        <v>821</v>
      </c>
      <c r="D149" s="206">
        <v>30795.58</v>
      </c>
      <c r="E149" s="207"/>
      <c r="F149" s="208"/>
      <c r="G149" s="208"/>
      <c r="H149" s="208"/>
      <c r="I149" s="208"/>
      <c r="J149" s="208"/>
      <c r="K149" s="208">
        <f>D149-J149</f>
        <v>30795.58</v>
      </c>
      <c r="L149" s="209"/>
    </row>
    <row r="150" spans="1:12" s="194" customFormat="1" ht="10" x14ac:dyDescent="0.2">
      <c r="A150" s="204" t="s">
        <v>692</v>
      </c>
      <c r="B150" s="205" t="s">
        <v>722</v>
      </c>
      <c r="C150" s="205" t="s">
        <v>721</v>
      </c>
      <c r="D150" s="206">
        <v>27439.200000000001</v>
      </c>
      <c r="E150" s="207"/>
      <c r="F150" s="208"/>
      <c r="G150" s="208"/>
      <c r="H150" s="208"/>
      <c r="I150" s="208"/>
      <c r="J150" s="208"/>
      <c r="K150" s="208">
        <f>D150-J150</f>
        <v>27439.200000000001</v>
      </c>
      <c r="L150" s="209"/>
    </row>
    <row r="152" spans="1:12" x14ac:dyDescent="0.35">
      <c r="D152" s="223" t="s">
        <v>1032</v>
      </c>
    </row>
    <row r="153" spans="1:12" s="194" customFormat="1" ht="10" x14ac:dyDescent="0.2">
      <c r="A153" s="204" t="s">
        <v>692</v>
      </c>
      <c r="B153" s="205" t="s">
        <v>733</v>
      </c>
      <c r="C153" s="205" t="s">
        <v>699</v>
      </c>
      <c r="D153" s="206">
        <v>59811.56</v>
      </c>
      <c r="E153" s="207"/>
      <c r="F153" s="208"/>
      <c r="G153" s="208"/>
      <c r="H153" s="208"/>
      <c r="I153" s="208"/>
      <c r="J153" s="208"/>
      <c r="K153" s="208">
        <f>D153-G153</f>
        <v>59811.56</v>
      </c>
      <c r="L153" s="209"/>
    </row>
    <row r="154" spans="1:12" s="194" customFormat="1" ht="10" x14ac:dyDescent="0.2">
      <c r="A154" s="204" t="s">
        <v>926</v>
      </c>
      <c r="B154" s="205" t="s">
        <v>936</v>
      </c>
      <c r="C154" s="205" t="s">
        <v>935</v>
      </c>
      <c r="D154" s="206">
        <v>43367.03</v>
      </c>
      <c r="E154" s="207"/>
      <c r="F154" s="208"/>
      <c r="G154" s="208"/>
      <c r="H154" s="208"/>
      <c r="I154" s="208"/>
      <c r="J154" s="208"/>
      <c r="K154" s="208">
        <f>D154-J154</f>
        <v>43367.03</v>
      </c>
      <c r="L154" s="209"/>
    </row>
    <row r="155" spans="1:12" s="194" customFormat="1" ht="10" x14ac:dyDescent="0.2">
      <c r="A155" s="204" t="s">
        <v>692</v>
      </c>
      <c r="B155" s="205" t="s">
        <v>744</v>
      </c>
      <c r="C155" s="205" t="s">
        <v>743</v>
      </c>
      <c r="D155" s="206">
        <v>194789.28</v>
      </c>
      <c r="E155" s="207"/>
      <c r="F155" s="208"/>
      <c r="G155" s="208"/>
      <c r="H155" s="208"/>
      <c r="I155" s="208"/>
      <c r="J155" s="208"/>
      <c r="K155" s="208">
        <f>D155-G155</f>
        <v>194789.28</v>
      </c>
      <c r="L155" s="209"/>
    </row>
    <row r="156" spans="1:12" s="194" customFormat="1" ht="10" x14ac:dyDescent="0.2">
      <c r="A156" s="204" t="s">
        <v>692</v>
      </c>
      <c r="B156" s="205" t="s">
        <v>739</v>
      </c>
      <c r="C156" s="205" t="s">
        <v>738</v>
      </c>
      <c r="D156" s="206">
        <v>108785.91</v>
      </c>
      <c r="E156" s="207"/>
      <c r="F156" s="208"/>
      <c r="G156" s="208"/>
      <c r="H156" s="208"/>
      <c r="I156" s="208"/>
      <c r="J156" s="208"/>
      <c r="K156" s="208">
        <f>D156-G156</f>
        <v>108785.91</v>
      </c>
      <c r="L156" s="209"/>
    </row>
    <row r="157" spans="1:12" s="194" customFormat="1" ht="10" x14ac:dyDescent="0.2">
      <c r="A157" s="204" t="s">
        <v>692</v>
      </c>
      <c r="B157" s="205" t="s">
        <v>737</v>
      </c>
      <c r="C157" s="205" t="s">
        <v>736</v>
      </c>
      <c r="D157" s="206">
        <v>101120</v>
      </c>
      <c r="E157" s="207"/>
      <c r="F157" s="208"/>
      <c r="G157" s="208"/>
      <c r="H157" s="208"/>
      <c r="I157" s="208"/>
      <c r="J157" s="208"/>
      <c r="K157" s="208">
        <f>D157-G157</f>
        <v>101120</v>
      </c>
      <c r="L157" s="209"/>
    </row>
    <row r="158" spans="1:12" s="194" customFormat="1" ht="10" x14ac:dyDescent="0.2">
      <c r="A158" s="204" t="s">
        <v>692</v>
      </c>
      <c r="B158" s="205" t="s">
        <v>718</v>
      </c>
      <c r="C158" s="205" t="s">
        <v>717</v>
      </c>
      <c r="D158" s="206">
        <v>21280</v>
      </c>
      <c r="E158" s="207"/>
      <c r="F158" s="208"/>
      <c r="G158" s="208"/>
      <c r="H158" s="208"/>
      <c r="I158" s="208"/>
      <c r="J158" s="208"/>
      <c r="K158" s="208">
        <f t="shared" ref="K158:K163" si="8">D158-J158</f>
        <v>21280</v>
      </c>
      <c r="L158" s="209"/>
    </row>
    <row r="159" spans="1:12" s="194" customFormat="1" ht="10" x14ac:dyDescent="0.2">
      <c r="A159" s="204" t="s">
        <v>692</v>
      </c>
      <c r="B159" s="205" t="s">
        <v>716</v>
      </c>
      <c r="C159" s="205" t="s">
        <v>715</v>
      </c>
      <c r="D159" s="206">
        <v>14997.06</v>
      </c>
      <c r="E159" s="207"/>
      <c r="F159" s="208"/>
      <c r="G159" s="208"/>
      <c r="H159" s="208"/>
      <c r="I159" s="208"/>
      <c r="J159" s="208"/>
      <c r="K159" s="208">
        <f t="shared" si="8"/>
        <v>14997.06</v>
      </c>
      <c r="L159" s="209"/>
    </row>
    <row r="160" spans="1:12" s="194" customFormat="1" ht="10" x14ac:dyDescent="0.2">
      <c r="A160" s="204" t="s">
        <v>692</v>
      </c>
      <c r="B160" s="205" t="s">
        <v>708</v>
      </c>
      <c r="C160" s="205" t="s">
        <v>707</v>
      </c>
      <c r="D160" s="206">
        <v>3999.99</v>
      </c>
      <c r="E160" s="207"/>
      <c r="F160" s="208"/>
      <c r="G160" s="208"/>
      <c r="H160" s="208"/>
      <c r="I160" s="208"/>
      <c r="J160" s="208"/>
      <c r="K160" s="208">
        <f t="shared" si="8"/>
        <v>3999.99</v>
      </c>
      <c r="L160" s="209"/>
    </row>
    <row r="161" spans="1:12" s="194" customFormat="1" ht="10" x14ac:dyDescent="0.2">
      <c r="A161" s="204" t="s">
        <v>692</v>
      </c>
      <c r="B161" s="205" t="s">
        <v>704</v>
      </c>
      <c r="C161" s="205" t="s">
        <v>703</v>
      </c>
      <c r="D161" s="206">
        <v>2640</v>
      </c>
      <c r="E161" s="207"/>
      <c r="F161" s="208"/>
      <c r="G161" s="208"/>
      <c r="H161" s="208"/>
      <c r="I161" s="208"/>
      <c r="J161" s="208"/>
      <c r="K161" s="208">
        <f t="shared" si="8"/>
        <v>2640</v>
      </c>
      <c r="L161" s="209"/>
    </row>
    <row r="162" spans="1:12" s="194" customFormat="1" ht="10" x14ac:dyDescent="0.2">
      <c r="A162" s="204" t="s">
        <v>692</v>
      </c>
      <c r="B162" s="205" t="s">
        <v>712</v>
      </c>
      <c r="C162" s="205" t="s">
        <v>711</v>
      </c>
      <c r="D162" s="206">
        <v>2244</v>
      </c>
      <c r="E162" s="207"/>
      <c r="F162" s="208"/>
      <c r="G162" s="208"/>
      <c r="H162" s="208"/>
      <c r="I162" s="208"/>
      <c r="J162" s="208"/>
      <c r="K162" s="208">
        <f t="shared" si="8"/>
        <v>2244</v>
      </c>
      <c r="L162" s="209"/>
    </row>
    <row r="163" spans="1:12" s="194" customFormat="1" ht="10" x14ac:dyDescent="0.2">
      <c r="A163" s="204" t="s">
        <v>692</v>
      </c>
      <c r="B163" s="205" t="s">
        <v>710</v>
      </c>
      <c r="C163" s="205" t="s">
        <v>709</v>
      </c>
      <c r="D163" s="206">
        <v>4320</v>
      </c>
      <c r="E163" s="207"/>
      <c r="F163" s="208"/>
      <c r="G163" s="208"/>
      <c r="H163" s="208"/>
      <c r="I163" s="208"/>
      <c r="J163" s="208"/>
      <c r="K163" s="208">
        <f t="shared" si="8"/>
        <v>4320</v>
      </c>
      <c r="L163" s="209"/>
    </row>
    <row r="164" spans="1:12" s="194" customFormat="1" ht="10" x14ac:dyDescent="0.2">
      <c r="B164" s="166"/>
      <c r="C164" s="166"/>
      <c r="D164" s="209"/>
      <c r="E164" s="209"/>
      <c r="F164" s="209"/>
      <c r="G164" s="209"/>
      <c r="H164" s="209"/>
      <c r="I164" s="209"/>
      <c r="J164" s="209"/>
      <c r="K164" s="209"/>
      <c r="L164" s="209"/>
    </row>
    <row r="166" spans="1:12" x14ac:dyDescent="0.35">
      <c r="D166" s="223" t="s">
        <v>1057</v>
      </c>
    </row>
    <row r="167" spans="1:12" s="194" customFormat="1" ht="10" x14ac:dyDescent="0.2">
      <c r="A167" s="204" t="s">
        <v>926</v>
      </c>
      <c r="B167" s="205" t="s">
        <v>946</v>
      </c>
      <c r="C167" s="205" t="s">
        <v>945</v>
      </c>
      <c r="D167" s="206">
        <v>83234.240000000005</v>
      </c>
      <c r="E167" s="207"/>
      <c r="F167" s="208"/>
      <c r="G167" s="208"/>
      <c r="H167" s="208"/>
      <c r="I167" s="208"/>
      <c r="J167" s="208"/>
      <c r="K167" s="208">
        <f>D167-G167</f>
        <v>83234.240000000005</v>
      </c>
      <c r="L167" s="209"/>
    </row>
    <row r="170" spans="1:12" ht="14.25" customHeight="1" x14ac:dyDescent="0.35">
      <c r="D170" s="223"/>
    </row>
    <row r="171" spans="1:12" s="194" customFormat="1" ht="10" x14ac:dyDescent="0.2">
      <c r="A171" s="204" t="s">
        <v>926</v>
      </c>
      <c r="B171" s="205" t="s">
        <v>467</v>
      </c>
      <c r="C171" s="205" t="s">
        <v>468</v>
      </c>
      <c r="D171" s="206">
        <v>730164</v>
      </c>
      <c r="E171" s="207"/>
      <c r="F171" s="208"/>
      <c r="G171" s="208"/>
      <c r="H171" s="208"/>
      <c r="I171" s="208"/>
      <c r="J171" s="208"/>
      <c r="K171" s="208">
        <f t="shared" ref="K171:K194" si="9">D171-G171</f>
        <v>730164</v>
      </c>
      <c r="L171" s="209" t="s">
        <v>1035</v>
      </c>
    </row>
    <row r="172" spans="1:12" s="194" customFormat="1" ht="10" x14ac:dyDescent="0.2">
      <c r="A172" s="204" t="s">
        <v>926</v>
      </c>
      <c r="B172" s="205" t="s">
        <v>469</v>
      </c>
      <c r="C172" s="205" t="s">
        <v>470</v>
      </c>
      <c r="D172" s="206">
        <v>459011</v>
      </c>
      <c r="E172" s="207"/>
      <c r="F172" s="208"/>
      <c r="G172" s="208"/>
      <c r="H172" s="208"/>
      <c r="I172" s="208"/>
      <c r="J172" s="208"/>
      <c r="K172" s="208">
        <f t="shared" si="9"/>
        <v>459011</v>
      </c>
      <c r="L172" s="209"/>
    </row>
    <row r="173" spans="1:12" s="194" customFormat="1" ht="10" x14ac:dyDescent="0.2">
      <c r="A173" s="204" t="s">
        <v>926</v>
      </c>
      <c r="B173" s="205" t="s">
        <v>993</v>
      </c>
      <c r="C173" s="205" t="s">
        <v>992</v>
      </c>
      <c r="D173" s="206">
        <v>364164</v>
      </c>
      <c r="E173" s="207"/>
      <c r="F173" s="208"/>
      <c r="G173" s="208"/>
      <c r="H173" s="208"/>
      <c r="I173" s="208"/>
      <c r="J173" s="208"/>
      <c r="K173" s="208">
        <f t="shared" si="9"/>
        <v>364164</v>
      </c>
      <c r="L173" s="209"/>
    </row>
    <row r="174" spans="1:12" s="194" customFormat="1" ht="10" x14ac:dyDescent="0.2">
      <c r="A174" s="204" t="s">
        <v>926</v>
      </c>
      <c r="B174" s="205" t="s">
        <v>985</v>
      </c>
      <c r="C174" s="205" t="s">
        <v>984</v>
      </c>
      <c r="D174" s="206">
        <v>119232.91</v>
      </c>
      <c r="E174" s="207"/>
      <c r="F174" s="208"/>
      <c r="G174" s="208"/>
      <c r="H174" s="208"/>
      <c r="I174" s="208"/>
      <c r="J174" s="208"/>
      <c r="K174" s="208">
        <f t="shared" si="9"/>
        <v>119232.91</v>
      </c>
      <c r="L174" s="209"/>
    </row>
    <row r="175" spans="1:12" s="194" customFormat="1" ht="10" x14ac:dyDescent="0.2">
      <c r="A175" s="204" t="s">
        <v>926</v>
      </c>
      <c r="B175" s="205" t="s">
        <v>475</v>
      </c>
      <c r="C175" s="205" t="s">
        <v>476</v>
      </c>
      <c r="D175" s="206">
        <v>265938.56</v>
      </c>
      <c r="E175" s="207"/>
      <c r="F175" s="208"/>
      <c r="G175" s="208">
        <f t="shared" ref="G175:G181" si="10">SUM(F175:F175)</f>
        <v>0</v>
      </c>
      <c r="H175" s="208"/>
      <c r="I175" s="208"/>
      <c r="J175" s="208"/>
      <c r="K175" s="208">
        <f t="shared" si="9"/>
        <v>265938.56</v>
      </c>
      <c r="L175" s="209"/>
    </row>
    <row r="176" spans="1:12" s="194" customFormat="1" ht="10" x14ac:dyDescent="0.2">
      <c r="A176" s="204" t="s">
        <v>926</v>
      </c>
      <c r="B176" s="205" t="s">
        <v>493</v>
      </c>
      <c r="C176" s="205" t="s">
        <v>494</v>
      </c>
      <c r="D176" s="206">
        <v>84824</v>
      </c>
      <c r="E176" s="207"/>
      <c r="F176" s="208"/>
      <c r="G176" s="208">
        <f t="shared" si="10"/>
        <v>0</v>
      </c>
      <c r="H176" s="208"/>
      <c r="I176" s="208"/>
      <c r="J176" s="208"/>
      <c r="K176" s="208">
        <f t="shared" si="9"/>
        <v>84824</v>
      </c>
      <c r="L176" s="209"/>
    </row>
    <row r="177" spans="1:12" s="194" customFormat="1" ht="10" x14ac:dyDescent="0.2">
      <c r="A177" s="204" t="s">
        <v>926</v>
      </c>
      <c r="B177" s="205" t="s">
        <v>509</v>
      </c>
      <c r="C177" s="205" t="s">
        <v>510</v>
      </c>
      <c r="D177" s="206">
        <v>61038</v>
      </c>
      <c r="E177" s="207"/>
      <c r="F177" s="208"/>
      <c r="G177" s="208">
        <f t="shared" si="10"/>
        <v>0</v>
      </c>
      <c r="H177" s="208"/>
      <c r="I177" s="208"/>
      <c r="J177" s="208"/>
      <c r="K177" s="208">
        <f t="shared" si="9"/>
        <v>61038</v>
      </c>
      <c r="L177" s="209"/>
    </row>
    <row r="178" spans="1:12" s="194" customFormat="1" ht="10" x14ac:dyDescent="0.2">
      <c r="A178" s="204" t="s">
        <v>926</v>
      </c>
      <c r="B178" s="205" t="s">
        <v>1011</v>
      </c>
      <c r="C178" s="205" t="s">
        <v>1010</v>
      </c>
      <c r="D178" s="206">
        <v>120925</v>
      </c>
      <c r="E178" s="207"/>
      <c r="F178" s="208"/>
      <c r="G178" s="208">
        <f t="shared" si="10"/>
        <v>0</v>
      </c>
      <c r="H178" s="208"/>
      <c r="I178" s="208"/>
      <c r="J178" s="208"/>
      <c r="K178" s="208">
        <f t="shared" si="9"/>
        <v>120925</v>
      </c>
      <c r="L178" s="209"/>
    </row>
    <row r="179" spans="1:12" s="194" customFormat="1" ht="10" x14ac:dyDescent="0.2">
      <c r="A179" s="204" t="s">
        <v>926</v>
      </c>
      <c r="B179" s="205" t="s">
        <v>473</v>
      </c>
      <c r="C179" s="205" t="s">
        <v>474</v>
      </c>
      <c r="D179" s="206">
        <v>327956</v>
      </c>
      <c r="E179" s="207"/>
      <c r="F179" s="208"/>
      <c r="G179" s="208">
        <f t="shared" si="10"/>
        <v>0</v>
      </c>
      <c r="H179" s="208"/>
      <c r="I179" s="208"/>
      <c r="J179" s="208"/>
      <c r="K179" s="208">
        <f t="shared" si="9"/>
        <v>327956</v>
      </c>
      <c r="L179" s="209"/>
    </row>
    <row r="180" spans="1:12" s="194" customFormat="1" ht="10" x14ac:dyDescent="0.2">
      <c r="A180" s="204" t="s">
        <v>692</v>
      </c>
      <c r="B180" s="205" t="s">
        <v>501</v>
      </c>
      <c r="C180" s="205" t="s">
        <v>502</v>
      </c>
      <c r="D180" s="206">
        <v>68859</v>
      </c>
      <c r="E180" s="207"/>
      <c r="F180" s="208"/>
      <c r="G180" s="208">
        <f t="shared" si="10"/>
        <v>0</v>
      </c>
      <c r="H180" s="208"/>
      <c r="I180" s="208"/>
      <c r="J180" s="208"/>
      <c r="K180" s="208">
        <f t="shared" si="9"/>
        <v>68859</v>
      </c>
      <c r="L180" s="209"/>
    </row>
    <row r="181" spans="1:12" s="194" customFormat="1" ht="10" x14ac:dyDescent="0.2">
      <c r="A181" s="204" t="s">
        <v>926</v>
      </c>
      <c r="B181" s="205" t="s">
        <v>543</v>
      </c>
      <c r="C181" s="205" t="s">
        <v>544</v>
      </c>
      <c r="D181" s="206">
        <v>27556.26</v>
      </c>
      <c r="E181" s="207"/>
      <c r="F181" s="208"/>
      <c r="G181" s="208">
        <f t="shared" si="10"/>
        <v>0</v>
      </c>
      <c r="H181" s="208"/>
      <c r="I181" s="208"/>
      <c r="J181" s="208"/>
      <c r="K181" s="208">
        <f t="shared" si="9"/>
        <v>27556.26</v>
      </c>
      <c r="L181" s="209"/>
    </row>
    <row r="182" spans="1:12" s="194" customFormat="1" ht="10" x14ac:dyDescent="0.2">
      <c r="A182" s="204" t="s">
        <v>926</v>
      </c>
      <c r="B182" s="205" t="s">
        <v>505</v>
      </c>
      <c r="C182" s="205" t="s">
        <v>506</v>
      </c>
      <c r="D182" s="206">
        <v>65173.16</v>
      </c>
      <c r="E182" s="207"/>
      <c r="F182" s="208"/>
      <c r="G182" s="208"/>
      <c r="H182" s="208"/>
      <c r="I182" s="208"/>
      <c r="J182" s="208"/>
      <c r="K182" s="208">
        <f t="shared" si="9"/>
        <v>65173.16</v>
      </c>
      <c r="L182" s="209"/>
    </row>
    <row r="183" spans="1:12" s="194" customFormat="1" ht="10" x14ac:dyDescent="0.2">
      <c r="A183" s="204" t="s">
        <v>926</v>
      </c>
      <c r="B183" s="205" t="s">
        <v>507</v>
      </c>
      <c r="C183" s="205" t="s">
        <v>508</v>
      </c>
      <c r="D183" s="206">
        <v>64959</v>
      </c>
      <c r="E183" s="207"/>
      <c r="F183" s="208"/>
      <c r="G183" s="208"/>
      <c r="H183" s="208"/>
      <c r="I183" s="208"/>
      <c r="J183" s="208"/>
      <c r="K183" s="208">
        <f t="shared" si="9"/>
        <v>64959</v>
      </c>
      <c r="L183" s="209"/>
    </row>
    <row r="184" spans="1:12" s="194" customFormat="1" ht="10" x14ac:dyDescent="0.2">
      <c r="A184" s="204" t="s">
        <v>926</v>
      </c>
      <c r="B184" s="205" t="s">
        <v>495</v>
      </c>
      <c r="C184" s="205" t="s">
        <v>496</v>
      </c>
      <c r="D184" s="206">
        <v>80450.64</v>
      </c>
      <c r="E184" s="207"/>
      <c r="F184" s="208"/>
      <c r="G184" s="208"/>
      <c r="H184" s="208"/>
      <c r="I184" s="208"/>
      <c r="J184" s="208"/>
      <c r="K184" s="208">
        <f t="shared" si="9"/>
        <v>80450.64</v>
      </c>
      <c r="L184" s="209"/>
    </row>
    <row r="185" spans="1:12" s="194" customFormat="1" ht="10" x14ac:dyDescent="0.2">
      <c r="A185" s="204" t="s">
        <v>926</v>
      </c>
      <c r="B185" s="205" t="s">
        <v>541</v>
      </c>
      <c r="C185" s="205" t="s">
        <v>542</v>
      </c>
      <c r="D185" s="206">
        <v>33150</v>
      </c>
      <c r="E185" s="207"/>
      <c r="F185" s="208"/>
      <c r="G185" s="208">
        <f>SUM(F185:F185)</f>
        <v>0</v>
      </c>
      <c r="H185" s="208"/>
      <c r="I185" s="208"/>
      <c r="J185" s="208"/>
      <c r="K185" s="208">
        <f t="shared" si="9"/>
        <v>33150</v>
      </c>
      <c r="L185" s="209"/>
    </row>
    <row r="186" spans="1:12" s="194" customFormat="1" ht="10" x14ac:dyDescent="0.2">
      <c r="A186" s="204" t="s">
        <v>692</v>
      </c>
      <c r="B186" s="205" t="s">
        <v>477</v>
      </c>
      <c r="C186" s="205" t="s">
        <v>478</v>
      </c>
      <c r="D186" s="206">
        <v>108044</v>
      </c>
      <c r="E186" s="207">
        <v>50000</v>
      </c>
      <c r="F186" s="208"/>
      <c r="G186" s="208">
        <f>SUM(F186:F186)</f>
        <v>0</v>
      </c>
      <c r="H186" s="208"/>
      <c r="I186" s="208"/>
      <c r="J186" s="208"/>
      <c r="K186" s="208">
        <f t="shared" si="9"/>
        <v>108044</v>
      </c>
      <c r="L186" s="209"/>
    </row>
    <row r="187" spans="1:12" s="194" customFormat="1" ht="10" x14ac:dyDescent="0.2">
      <c r="A187" s="204" t="s">
        <v>692</v>
      </c>
      <c r="B187" s="205" t="s">
        <v>523</v>
      </c>
      <c r="C187" s="205" t="s">
        <v>524</v>
      </c>
      <c r="D187" s="206">
        <v>45925</v>
      </c>
      <c r="E187" s="207"/>
      <c r="F187" s="208"/>
      <c r="G187" s="208"/>
      <c r="H187" s="208"/>
      <c r="I187" s="208"/>
      <c r="J187" s="208"/>
      <c r="K187" s="208">
        <f t="shared" si="9"/>
        <v>45925</v>
      </c>
      <c r="L187" s="209"/>
    </row>
    <row r="188" spans="1:12" s="194" customFormat="1" ht="10" x14ac:dyDescent="0.2">
      <c r="A188" s="204" t="s">
        <v>926</v>
      </c>
      <c r="B188" s="205" t="s">
        <v>513</v>
      </c>
      <c r="C188" s="205" t="s">
        <v>514</v>
      </c>
      <c r="D188" s="206">
        <v>57684</v>
      </c>
      <c r="E188" s="207"/>
      <c r="F188" s="208"/>
      <c r="G188" s="208">
        <f>SUM(F188:F188)</f>
        <v>0</v>
      </c>
      <c r="H188" s="208"/>
      <c r="I188" s="208"/>
      <c r="J188" s="208"/>
      <c r="K188" s="208">
        <f t="shared" si="9"/>
        <v>57684</v>
      </c>
      <c r="L188" s="209"/>
    </row>
    <row r="189" spans="1:12" s="194" customFormat="1" ht="10" x14ac:dyDescent="0.2">
      <c r="A189" s="204" t="s">
        <v>692</v>
      </c>
      <c r="B189" s="205" t="s">
        <v>483</v>
      </c>
      <c r="C189" s="205" t="s">
        <v>484</v>
      </c>
      <c r="D189" s="206">
        <v>95445</v>
      </c>
      <c r="E189" s="207"/>
      <c r="F189" s="208"/>
      <c r="G189" s="208"/>
      <c r="H189" s="208"/>
      <c r="I189" s="208"/>
      <c r="J189" s="208"/>
      <c r="K189" s="208">
        <f t="shared" si="9"/>
        <v>95445</v>
      </c>
      <c r="L189" s="209"/>
    </row>
    <row r="190" spans="1:12" s="194" customFormat="1" ht="10" x14ac:dyDescent="0.2">
      <c r="A190" s="204" t="s">
        <v>692</v>
      </c>
      <c r="B190" s="205" t="s">
        <v>525</v>
      </c>
      <c r="C190" s="205" t="s">
        <v>526</v>
      </c>
      <c r="D190" s="206">
        <v>45318.64</v>
      </c>
      <c r="E190" s="207"/>
      <c r="F190" s="208"/>
      <c r="G190" s="208"/>
      <c r="H190" s="208"/>
      <c r="I190" s="208"/>
      <c r="J190" s="208"/>
      <c r="K190" s="208">
        <f t="shared" si="9"/>
        <v>45318.64</v>
      </c>
      <c r="L190" s="209"/>
    </row>
    <row r="191" spans="1:12" s="194" customFormat="1" ht="10" x14ac:dyDescent="0.2">
      <c r="A191" s="204" t="s">
        <v>926</v>
      </c>
      <c r="B191" s="205" t="s">
        <v>990</v>
      </c>
      <c r="C191" s="205" t="s">
        <v>989</v>
      </c>
      <c r="D191" s="206">
        <v>258635</v>
      </c>
      <c r="E191" s="207"/>
      <c r="F191" s="208"/>
      <c r="G191" s="208"/>
      <c r="H191" s="208"/>
      <c r="I191" s="208"/>
      <c r="J191" s="208"/>
      <c r="K191" s="208">
        <f t="shared" si="9"/>
        <v>258635</v>
      </c>
      <c r="L191" s="209"/>
    </row>
    <row r="192" spans="1:12" s="194" customFormat="1" ht="10" x14ac:dyDescent="0.2">
      <c r="A192" s="204" t="s">
        <v>692</v>
      </c>
      <c r="B192" s="205" t="s">
        <v>884</v>
      </c>
      <c r="C192" s="205" t="s">
        <v>883</v>
      </c>
      <c r="D192" s="206">
        <v>35991</v>
      </c>
      <c r="E192" s="207"/>
      <c r="F192" s="208"/>
      <c r="G192" s="208">
        <f>SUM(F192:F192)</f>
        <v>0</v>
      </c>
      <c r="H192" s="208"/>
      <c r="I192" s="208"/>
      <c r="J192" s="208"/>
      <c r="K192" s="208">
        <f t="shared" si="9"/>
        <v>35991</v>
      </c>
      <c r="L192" s="209"/>
    </row>
    <row r="193" spans="1:12" s="194" customFormat="1" ht="10" x14ac:dyDescent="0.2">
      <c r="A193" s="204" t="s">
        <v>692</v>
      </c>
      <c r="B193" s="205" t="s">
        <v>531</v>
      </c>
      <c r="C193" s="205" t="s">
        <v>532</v>
      </c>
      <c r="D193" s="206">
        <v>42108</v>
      </c>
      <c r="E193" s="207"/>
      <c r="F193" s="208"/>
      <c r="G193" s="208">
        <f>SUM(F193:F193)</f>
        <v>0</v>
      </c>
      <c r="H193" s="208"/>
      <c r="I193" s="208"/>
      <c r="J193" s="208"/>
      <c r="K193" s="208">
        <f t="shared" si="9"/>
        <v>42108</v>
      </c>
      <c r="L193" s="209"/>
    </row>
    <row r="194" spans="1:12" s="194" customFormat="1" ht="10" x14ac:dyDescent="0.2">
      <c r="A194" s="204" t="s">
        <v>692</v>
      </c>
      <c r="B194" s="205" t="s">
        <v>517</v>
      </c>
      <c r="C194" s="205" t="s">
        <v>518</v>
      </c>
      <c r="D194" s="206">
        <v>56510</v>
      </c>
      <c r="E194" s="207"/>
      <c r="F194" s="208"/>
      <c r="G194" s="208">
        <f>SUM(F194:F194)</f>
        <v>0</v>
      </c>
      <c r="H194" s="208"/>
      <c r="I194" s="208"/>
      <c r="J194" s="208"/>
      <c r="K194" s="208">
        <f t="shared" si="9"/>
        <v>56510</v>
      </c>
      <c r="L194" s="209"/>
    </row>
    <row r="195" spans="1:12" s="194" customFormat="1" ht="10" x14ac:dyDescent="0.2">
      <c r="A195" s="204" t="s">
        <v>692</v>
      </c>
      <c r="B195" s="205" t="s">
        <v>880</v>
      </c>
      <c r="C195" s="205" t="s">
        <v>879</v>
      </c>
      <c r="D195" s="206">
        <v>19962.8</v>
      </c>
      <c r="E195" s="207"/>
      <c r="F195" s="208">
        <v>19000</v>
      </c>
      <c r="G195" s="208">
        <f>SUM(F195:F195)</f>
        <v>19000</v>
      </c>
      <c r="H195" s="208"/>
      <c r="I195" s="208"/>
      <c r="J195" s="208"/>
      <c r="K195" s="208">
        <f>D195</f>
        <v>19962.8</v>
      </c>
      <c r="L195" s="209"/>
    </row>
    <row r="196" spans="1:12" s="194" customFormat="1" ht="10" x14ac:dyDescent="0.2">
      <c r="A196" s="204" t="s">
        <v>926</v>
      </c>
      <c r="B196" s="205" t="s">
        <v>481</v>
      </c>
      <c r="C196" s="205" t="s">
        <v>482</v>
      </c>
      <c r="D196" s="206">
        <v>96234</v>
      </c>
      <c r="E196" s="207"/>
      <c r="F196" s="208"/>
      <c r="G196" s="208">
        <f>SUM(F196:F196)</f>
        <v>0</v>
      </c>
      <c r="H196" s="208"/>
      <c r="I196" s="208"/>
      <c r="J196" s="208"/>
      <c r="K196" s="208">
        <f>D196-G196</f>
        <v>96234</v>
      </c>
      <c r="L196" s="209"/>
    </row>
    <row r="197" spans="1:12" s="194" customFormat="1" ht="10" x14ac:dyDescent="0.2">
      <c r="A197" s="204" t="s">
        <v>692</v>
      </c>
      <c r="B197" s="205" t="s">
        <v>533</v>
      </c>
      <c r="C197" s="205" t="s">
        <v>534</v>
      </c>
      <c r="D197" s="206">
        <v>41962.76</v>
      </c>
      <c r="E197" s="207">
        <v>19000</v>
      </c>
      <c r="F197" s="208"/>
      <c r="G197" s="208"/>
      <c r="H197" s="208"/>
      <c r="I197" s="208"/>
      <c r="J197" s="208"/>
      <c r="K197" s="208">
        <f>D197-J197</f>
        <v>41962.76</v>
      </c>
      <c r="L197" s="209"/>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1D437189209F4CA0480BBD7CE27EC6" ma:contentTypeVersion="13" ma:contentTypeDescription="Create a new document." ma:contentTypeScope="" ma:versionID="9ec3a7663a9435d3bc61867d7ab8e9e4">
  <xsd:schema xmlns:xsd="http://www.w3.org/2001/XMLSchema" xmlns:xs="http://www.w3.org/2001/XMLSchema" xmlns:p="http://schemas.microsoft.com/office/2006/metadata/properties" xmlns:ns3="8766711b-f72e-49a2-88a0-e010f92b783f" xmlns:ns4="0f0c2bdf-db2d-4bb1-bdf8-acfb46d1f130" targetNamespace="http://schemas.microsoft.com/office/2006/metadata/properties" ma:root="true" ma:fieldsID="e17a600c380ef99ceab7dbd0db4825ea" ns3:_="" ns4:_="">
    <xsd:import namespace="8766711b-f72e-49a2-88a0-e010f92b783f"/>
    <xsd:import namespace="0f0c2bdf-db2d-4bb1-bdf8-acfb46d1f13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66711b-f72e-49a2-88a0-e010f92b78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0c2bdf-db2d-4bb1-bdf8-acfb46d1f13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5007C1-D3C7-47D7-97F6-545E9B122FDB}">
  <ds:schemaRefs>
    <ds:schemaRef ds:uri="http://schemas.microsoft.com/sharepoint/v3/contenttype/forms"/>
  </ds:schemaRefs>
</ds:datastoreItem>
</file>

<file path=customXml/itemProps2.xml><?xml version="1.0" encoding="utf-8"?>
<ds:datastoreItem xmlns:ds="http://schemas.openxmlformats.org/officeDocument/2006/customXml" ds:itemID="{8F6DF5E5-8B3E-4B92-A2CD-21AD3BC20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66711b-f72e-49a2-88a0-e010f92b783f"/>
    <ds:schemaRef ds:uri="0f0c2bdf-db2d-4bb1-bdf8-acfb46d1f1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B287B4-73A2-4548-9456-9D5471B6E187}">
  <ds:schemaRefs>
    <ds:schemaRef ds:uri="http://purl.org/dc/elements/1.1/"/>
    <ds:schemaRef ds:uri="http://schemas.microsoft.com/office/2006/metadata/properties"/>
    <ds:schemaRef ds:uri="0f0c2bdf-db2d-4bb1-bdf8-acfb46d1f130"/>
    <ds:schemaRef ds:uri="http://purl.org/dc/terms/"/>
    <ds:schemaRef ds:uri="http://schemas.openxmlformats.org/package/2006/metadata/core-properties"/>
    <ds:schemaRef ds:uri="8766711b-f72e-49a2-88a0-e010f92b783f"/>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SEPT 2021</vt:lpstr>
      <vt:lpstr>AUGUST</vt:lpstr>
      <vt:lpstr>OCT 2021</vt:lpstr>
      <vt:lpstr>November</vt:lpstr>
      <vt:lpstr>December</vt:lpstr>
      <vt:lpstr>portfolio B</vt:lpstr>
      <vt:lpstr>portfolio A</vt:lpstr>
      <vt:lpstr>PB march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Elkanah Munene</dc:creator>
  <cp:keywords/>
  <dc:description/>
  <cp:lastModifiedBy>hp</cp:lastModifiedBy>
  <cp:revision/>
  <cp:lastPrinted>2021-11-05T07:31:33Z</cp:lastPrinted>
  <dcterms:created xsi:type="dcterms:W3CDTF">2020-06-15T13:15:55Z</dcterms:created>
  <dcterms:modified xsi:type="dcterms:W3CDTF">2025-01-07T12:39:51Z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0x010100911D437189209F4CA0480BBD7CE27EC6</vt:lpwstr>
  </property>
</Properties>
</file>